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=Zakázky=\=2021=\2021-26 - Chodník ulice Herejkova\"/>
    </mc:Choice>
  </mc:AlternateContent>
  <bookViews>
    <workbookView xWindow="0" yWindow="0" windowWidth="0" windowHeight="0"/>
  </bookViews>
  <sheets>
    <sheet name="Rekapitulace stavby" sheetId="1" r:id="rId1"/>
    <sheet name="SO 301 - Dešťová kanaliza..." sheetId="2" r:id="rId2"/>
    <sheet name="SO 341 - Rekonstrukce vod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301 - Dešťová kanaliza...'!$C$89:$K$745</definedName>
    <definedName name="_xlnm.Print_Area" localSheetId="1">'SO 301 - Dešťová kanaliza...'!$C$4:$J$39,'SO 301 - Dešťová kanaliza...'!$C$45:$J$71,'SO 301 - Dešťová kanaliza...'!$C$77:$K$745</definedName>
    <definedName name="_xlnm.Print_Titles" localSheetId="1">'SO 301 - Dešťová kanaliza...'!$89:$89</definedName>
    <definedName name="_xlnm._FilterDatabase" localSheetId="2" hidden="1">'SO 341 - Rekonstrukce vod...'!$C$85:$K$591</definedName>
    <definedName name="_xlnm.Print_Area" localSheetId="2">'SO 341 - Rekonstrukce vod...'!$C$4:$J$39,'SO 341 - Rekonstrukce vod...'!$C$45:$J$67,'SO 341 - Rekonstrukce vod...'!$C$73:$K$591</definedName>
    <definedName name="_xlnm.Print_Titles" localSheetId="2">'SO 341 - Rekonstrukce vod...'!$85:$85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588"/>
  <c r="BH588"/>
  <c r="BG588"/>
  <c r="BF588"/>
  <c r="T588"/>
  <c r="T587"/>
  <c r="T586"/>
  <c r="R588"/>
  <c r="R587"/>
  <c r="R586"/>
  <c r="P588"/>
  <c r="P587"/>
  <c r="P586"/>
  <c r="BI584"/>
  <c r="BH584"/>
  <c r="BG584"/>
  <c r="BF584"/>
  <c r="T584"/>
  <c r="T583"/>
  <c r="R584"/>
  <c r="R583"/>
  <c r="P584"/>
  <c r="P583"/>
  <c r="BI578"/>
  <c r="BH578"/>
  <c r="BG578"/>
  <c r="BF578"/>
  <c r="T578"/>
  <c r="R578"/>
  <c r="P578"/>
  <c r="BI573"/>
  <c r="BH573"/>
  <c r="BG573"/>
  <c r="BF573"/>
  <c r="T573"/>
  <c r="R573"/>
  <c r="P573"/>
  <c r="BI568"/>
  <c r="BH568"/>
  <c r="BG568"/>
  <c r="BF568"/>
  <c r="T568"/>
  <c r="R568"/>
  <c r="P568"/>
  <c r="BI563"/>
  <c r="BH563"/>
  <c r="BG563"/>
  <c r="BF563"/>
  <c r="T563"/>
  <c r="R563"/>
  <c r="P563"/>
  <c r="BI559"/>
  <c r="BH559"/>
  <c r="BG559"/>
  <c r="BF559"/>
  <c r="T559"/>
  <c r="R559"/>
  <c r="P559"/>
  <c r="BI555"/>
  <c r="BH555"/>
  <c r="BG555"/>
  <c r="BF555"/>
  <c r="T555"/>
  <c r="R555"/>
  <c r="P555"/>
  <c r="BI550"/>
  <c r="BH550"/>
  <c r="BG550"/>
  <c r="BF550"/>
  <c r="T550"/>
  <c r="R550"/>
  <c r="P550"/>
  <c r="BI545"/>
  <c r="BH545"/>
  <c r="BG545"/>
  <c r="BF545"/>
  <c r="T545"/>
  <c r="R545"/>
  <c r="P545"/>
  <c r="BI539"/>
  <c r="BH539"/>
  <c r="BG539"/>
  <c r="BF539"/>
  <c r="T539"/>
  <c r="R539"/>
  <c r="P539"/>
  <c r="BI535"/>
  <c r="BH535"/>
  <c r="BG535"/>
  <c r="BF535"/>
  <c r="T535"/>
  <c r="R535"/>
  <c r="P535"/>
  <c r="BI530"/>
  <c r="BH530"/>
  <c r="BG530"/>
  <c r="BF530"/>
  <c r="T530"/>
  <c r="R530"/>
  <c r="P530"/>
  <c r="BI525"/>
  <c r="BH525"/>
  <c r="BG525"/>
  <c r="BF525"/>
  <c r="T525"/>
  <c r="R525"/>
  <c r="P525"/>
  <c r="BI519"/>
  <c r="BH519"/>
  <c r="BG519"/>
  <c r="BF519"/>
  <c r="T519"/>
  <c r="R519"/>
  <c r="P519"/>
  <c r="BI515"/>
  <c r="BH515"/>
  <c r="BG515"/>
  <c r="BF515"/>
  <c r="T515"/>
  <c r="R515"/>
  <c r="P515"/>
  <c r="BI510"/>
  <c r="BH510"/>
  <c r="BG510"/>
  <c r="BF510"/>
  <c r="T510"/>
  <c r="R510"/>
  <c r="P510"/>
  <c r="BI505"/>
  <c r="BH505"/>
  <c r="BG505"/>
  <c r="BF505"/>
  <c r="T505"/>
  <c r="R505"/>
  <c r="P505"/>
  <c r="BI500"/>
  <c r="BH500"/>
  <c r="BG500"/>
  <c r="BF500"/>
  <c r="T500"/>
  <c r="R500"/>
  <c r="P500"/>
  <c r="BI495"/>
  <c r="BH495"/>
  <c r="BG495"/>
  <c r="BF495"/>
  <c r="T495"/>
  <c r="R495"/>
  <c r="P495"/>
  <c r="BI490"/>
  <c r="BH490"/>
  <c r="BG490"/>
  <c r="BF490"/>
  <c r="T490"/>
  <c r="R490"/>
  <c r="P490"/>
  <c r="BI485"/>
  <c r="BH485"/>
  <c r="BG485"/>
  <c r="BF485"/>
  <c r="T485"/>
  <c r="R485"/>
  <c r="P485"/>
  <c r="BI480"/>
  <c r="BH480"/>
  <c r="BG480"/>
  <c r="BF480"/>
  <c r="T480"/>
  <c r="R480"/>
  <c r="P480"/>
  <c r="BI475"/>
  <c r="BH475"/>
  <c r="BG475"/>
  <c r="BF475"/>
  <c r="T475"/>
  <c r="R475"/>
  <c r="P475"/>
  <c r="BI470"/>
  <c r="BH470"/>
  <c r="BG470"/>
  <c r="BF470"/>
  <c r="T470"/>
  <c r="R470"/>
  <c r="P470"/>
  <c r="BI465"/>
  <c r="BH465"/>
  <c r="BG465"/>
  <c r="BF465"/>
  <c r="T465"/>
  <c r="R465"/>
  <c r="P465"/>
  <c r="BI460"/>
  <c r="BH460"/>
  <c r="BG460"/>
  <c r="BF460"/>
  <c r="T460"/>
  <c r="R460"/>
  <c r="P460"/>
  <c r="BI455"/>
  <c r="BH455"/>
  <c r="BG455"/>
  <c r="BF455"/>
  <c r="T455"/>
  <c r="R455"/>
  <c r="P455"/>
  <c r="BI450"/>
  <c r="BH450"/>
  <c r="BG450"/>
  <c r="BF450"/>
  <c r="T450"/>
  <c r="R450"/>
  <c r="P450"/>
  <c r="BI445"/>
  <c r="BH445"/>
  <c r="BG445"/>
  <c r="BF445"/>
  <c r="T445"/>
  <c r="R445"/>
  <c r="P445"/>
  <c r="BI440"/>
  <c r="BH440"/>
  <c r="BG440"/>
  <c r="BF440"/>
  <c r="T440"/>
  <c r="R440"/>
  <c r="P440"/>
  <c r="BI434"/>
  <c r="BH434"/>
  <c r="BG434"/>
  <c r="BF434"/>
  <c r="T434"/>
  <c r="R434"/>
  <c r="P434"/>
  <c r="BI429"/>
  <c r="BH429"/>
  <c r="BG429"/>
  <c r="BF429"/>
  <c r="T429"/>
  <c r="R429"/>
  <c r="P429"/>
  <c r="BI424"/>
  <c r="BH424"/>
  <c r="BG424"/>
  <c r="BF424"/>
  <c r="T424"/>
  <c r="R424"/>
  <c r="P424"/>
  <c r="BI419"/>
  <c r="BH419"/>
  <c r="BG419"/>
  <c r="BF419"/>
  <c r="T419"/>
  <c r="R419"/>
  <c r="P419"/>
  <c r="BI414"/>
  <c r="BH414"/>
  <c r="BG414"/>
  <c r="BF414"/>
  <c r="T414"/>
  <c r="R414"/>
  <c r="P414"/>
  <c r="BI409"/>
  <c r="BH409"/>
  <c r="BG409"/>
  <c r="BF409"/>
  <c r="T409"/>
  <c r="R409"/>
  <c r="P409"/>
  <c r="BI404"/>
  <c r="BH404"/>
  <c r="BG404"/>
  <c r="BF404"/>
  <c r="T404"/>
  <c r="R404"/>
  <c r="P404"/>
  <c r="BI399"/>
  <c r="BH399"/>
  <c r="BG399"/>
  <c r="BF399"/>
  <c r="T399"/>
  <c r="R399"/>
  <c r="P399"/>
  <c r="BI394"/>
  <c r="BH394"/>
  <c r="BG394"/>
  <c r="BF394"/>
  <c r="T394"/>
  <c r="R394"/>
  <c r="P394"/>
  <c r="BI389"/>
  <c r="BH389"/>
  <c r="BG389"/>
  <c r="BF389"/>
  <c r="T389"/>
  <c r="R389"/>
  <c r="P389"/>
  <c r="BI385"/>
  <c r="BH385"/>
  <c r="BG385"/>
  <c r="BF385"/>
  <c r="T385"/>
  <c r="R385"/>
  <c r="P385"/>
  <c r="BI380"/>
  <c r="BH380"/>
  <c r="BG380"/>
  <c r="BF380"/>
  <c r="T380"/>
  <c r="R380"/>
  <c r="P380"/>
  <c r="BI376"/>
  <c r="BH376"/>
  <c r="BG376"/>
  <c r="BF376"/>
  <c r="T376"/>
  <c r="R376"/>
  <c r="P376"/>
  <c r="BI371"/>
  <c r="BH371"/>
  <c r="BG371"/>
  <c r="BF371"/>
  <c r="T371"/>
  <c r="R371"/>
  <c r="P371"/>
  <c r="BI366"/>
  <c r="BH366"/>
  <c r="BG366"/>
  <c r="BF366"/>
  <c r="T366"/>
  <c r="R366"/>
  <c r="P366"/>
  <c r="BI361"/>
  <c r="BH361"/>
  <c r="BG361"/>
  <c r="BF361"/>
  <c r="T361"/>
  <c r="R361"/>
  <c r="P361"/>
  <c r="BI356"/>
  <c r="BH356"/>
  <c r="BG356"/>
  <c r="BF356"/>
  <c r="T356"/>
  <c r="R356"/>
  <c r="P356"/>
  <c r="BI352"/>
  <c r="BH352"/>
  <c r="BG352"/>
  <c r="BF352"/>
  <c r="T352"/>
  <c r="R352"/>
  <c r="P352"/>
  <c r="BI347"/>
  <c r="BH347"/>
  <c r="BG347"/>
  <c r="BF347"/>
  <c r="T347"/>
  <c r="R347"/>
  <c r="P347"/>
  <c r="BI342"/>
  <c r="BH342"/>
  <c r="BG342"/>
  <c r="BF342"/>
  <c r="T342"/>
  <c r="R342"/>
  <c r="P342"/>
  <c r="BI337"/>
  <c r="BH337"/>
  <c r="BG337"/>
  <c r="BF337"/>
  <c r="T337"/>
  <c r="R337"/>
  <c r="P337"/>
  <c r="BI331"/>
  <c r="BH331"/>
  <c r="BG331"/>
  <c r="BF331"/>
  <c r="T331"/>
  <c r="R331"/>
  <c r="P331"/>
  <c r="BI325"/>
  <c r="BH325"/>
  <c r="BG325"/>
  <c r="BF325"/>
  <c r="T325"/>
  <c r="R325"/>
  <c r="P325"/>
  <c r="BI320"/>
  <c r="BH320"/>
  <c r="BG320"/>
  <c r="BF320"/>
  <c r="T320"/>
  <c r="R320"/>
  <c r="P320"/>
  <c r="BI314"/>
  <c r="BH314"/>
  <c r="BG314"/>
  <c r="BF314"/>
  <c r="T314"/>
  <c r="R314"/>
  <c r="P314"/>
  <c r="BI309"/>
  <c r="BH309"/>
  <c r="BG309"/>
  <c r="BF309"/>
  <c r="T309"/>
  <c r="R309"/>
  <c r="P309"/>
  <c r="BI302"/>
  <c r="BH302"/>
  <c r="BG302"/>
  <c r="BF302"/>
  <c r="T302"/>
  <c r="R302"/>
  <c r="P302"/>
  <c r="BI296"/>
  <c r="BH296"/>
  <c r="BG296"/>
  <c r="BF296"/>
  <c r="T296"/>
  <c r="R296"/>
  <c r="P296"/>
  <c r="BI290"/>
  <c r="BH290"/>
  <c r="BG290"/>
  <c r="BF290"/>
  <c r="T290"/>
  <c r="R290"/>
  <c r="P290"/>
  <c r="BI283"/>
  <c r="BH283"/>
  <c r="BG283"/>
  <c r="BF283"/>
  <c r="T283"/>
  <c r="R283"/>
  <c r="P283"/>
  <c r="BI279"/>
  <c r="BH279"/>
  <c r="BG279"/>
  <c r="BF279"/>
  <c r="T279"/>
  <c r="R279"/>
  <c r="P279"/>
  <c r="BI273"/>
  <c r="BH273"/>
  <c r="BG273"/>
  <c r="BF273"/>
  <c r="T273"/>
  <c r="R273"/>
  <c r="P273"/>
  <c r="BI269"/>
  <c r="BH269"/>
  <c r="BG269"/>
  <c r="BF269"/>
  <c r="T269"/>
  <c r="R269"/>
  <c r="P269"/>
  <c r="BI264"/>
  <c r="BH264"/>
  <c r="BG264"/>
  <c r="BF264"/>
  <c r="T264"/>
  <c r="R264"/>
  <c r="P264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188"/>
  <c r="BH188"/>
  <c r="BG188"/>
  <c r="BF188"/>
  <c r="T188"/>
  <c r="R188"/>
  <c r="P188"/>
  <c r="BI147"/>
  <c r="BH147"/>
  <c r="BG147"/>
  <c r="BF147"/>
  <c r="T147"/>
  <c r="R147"/>
  <c r="P147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3"/>
  <c r="BH103"/>
  <c r="BG103"/>
  <c r="BF103"/>
  <c r="T103"/>
  <c r="R103"/>
  <c r="P103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2" r="J37"/>
  <c r="J36"/>
  <c i="1" r="AY55"/>
  <c i="2" r="J35"/>
  <c i="1" r="AX55"/>
  <c i="2" r="BI742"/>
  <c r="BH742"/>
  <c r="BG742"/>
  <c r="BF742"/>
  <c r="T742"/>
  <c r="T741"/>
  <c r="T740"/>
  <c r="R742"/>
  <c r="R741"/>
  <c r="R740"/>
  <c r="P742"/>
  <c r="P741"/>
  <c r="P740"/>
  <c r="BI738"/>
  <c r="BH738"/>
  <c r="BG738"/>
  <c r="BF738"/>
  <c r="T738"/>
  <c r="T737"/>
  <c r="R738"/>
  <c r="R737"/>
  <c r="P738"/>
  <c r="P737"/>
  <c r="BI733"/>
  <c r="BH733"/>
  <c r="BG733"/>
  <c r="BF733"/>
  <c r="T733"/>
  <c r="R733"/>
  <c r="P733"/>
  <c r="BI729"/>
  <c r="BH729"/>
  <c r="BG729"/>
  <c r="BF729"/>
  <c r="T729"/>
  <c r="R729"/>
  <c r="P729"/>
  <c r="BI725"/>
  <c r="BH725"/>
  <c r="BG725"/>
  <c r="BF725"/>
  <c r="T725"/>
  <c r="R725"/>
  <c r="P725"/>
  <c r="BI721"/>
  <c r="BH721"/>
  <c r="BG721"/>
  <c r="BF721"/>
  <c r="T721"/>
  <c r="R721"/>
  <c r="P721"/>
  <c r="BI717"/>
  <c r="BH717"/>
  <c r="BG717"/>
  <c r="BF717"/>
  <c r="T717"/>
  <c r="R717"/>
  <c r="P717"/>
  <c r="BI712"/>
  <c r="BH712"/>
  <c r="BG712"/>
  <c r="BF712"/>
  <c r="T712"/>
  <c r="T711"/>
  <c r="R712"/>
  <c r="R711"/>
  <c r="P712"/>
  <c r="P711"/>
  <c r="BI703"/>
  <c r="BH703"/>
  <c r="BG703"/>
  <c r="BF703"/>
  <c r="T703"/>
  <c r="R703"/>
  <c r="P703"/>
  <c r="BI698"/>
  <c r="BH698"/>
  <c r="BG698"/>
  <c r="BF698"/>
  <c r="T698"/>
  <c r="R698"/>
  <c r="P698"/>
  <c r="BI693"/>
  <c r="BH693"/>
  <c r="BG693"/>
  <c r="BF693"/>
  <c r="T693"/>
  <c r="R693"/>
  <c r="P693"/>
  <c r="BI688"/>
  <c r="BH688"/>
  <c r="BG688"/>
  <c r="BF688"/>
  <c r="T688"/>
  <c r="R688"/>
  <c r="P688"/>
  <c r="BI683"/>
  <c r="BH683"/>
  <c r="BG683"/>
  <c r="BF683"/>
  <c r="T683"/>
  <c r="R683"/>
  <c r="P683"/>
  <c r="BI677"/>
  <c r="BH677"/>
  <c r="BG677"/>
  <c r="BF677"/>
  <c r="T677"/>
  <c r="R677"/>
  <c r="P677"/>
  <c r="BI672"/>
  <c r="BH672"/>
  <c r="BG672"/>
  <c r="BF672"/>
  <c r="T672"/>
  <c r="R672"/>
  <c r="P672"/>
  <c r="BI667"/>
  <c r="BH667"/>
  <c r="BG667"/>
  <c r="BF667"/>
  <c r="T667"/>
  <c r="R667"/>
  <c r="P667"/>
  <c r="BI662"/>
  <c r="BH662"/>
  <c r="BG662"/>
  <c r="BF662"/>
  <c r="T662"/>
  <c r="R662"/>
  <c r="P662"/>
  <c r="BI657"/>
  <c r="BH657"/>
  <c r="BG657"/>
  <c r="BF657"/>
  <c r="T657"/>
  <c r="R657"/>
  <c r="P657"/>
  <c r="BI652"/>
  <c r="BH652"/>
  <c r="BG652"/>
  <c r="BF652"/>
  <c r="T652"/>
  <c r="R652"/>
  <c r="P652"/>
  <c r="BI645"/>
  <c r="BH645"/>
  <c r="BG645"/>
  <c r="BF645"/>
  <c r="T645"/>
  <c r="R645"/>
  <c r="P645"/>
  <c r="BI640"/>
  <c r="BH640"/>
  <c r="BG640"/>
  <c r="BF640"/>
  <c r="T640"/>
  <c r="R640"/>
  <c r="P640"/>
  <c r="BI635"/>
  <c r="BH635"/>
  <c r="BG635"/>
  <c r="BF635"/>
  <c r="T635"/>
  <c r="R635"/>
  <c r="P635"/>
  <c r="BI630"/>
  <c r="BH630"/>
  <c r="BG630"/>
  <c r="BF630"/>
  <c r="T630"/>
  <c r="R630"/>
  <c r="P630"/>
  <c r="BI625"/>
  <c r="BH625"/>
  <c r="BG625"/>
  <c r="BF625"/>
  <c r="T625"/>
  <c r="R625"/>
  <c r="P625"/>
  <c r="BI620"/>
  <c r="BH620"/>
  <c r="BG620"/>
  <c r="BF620"/>
  <c r="T620"/>
  <c r="R620"/>
  <c r="P620"/>
  <c r="BI615"/>
  <c r="BH615"/>
  <c r="BG615"/>
  <c r="BF615"/>
  <c r="T615"/>
  <c r="R615"/>
  <c r="P615"/>
  <c r="BI610"/>
  <c r="BH610"/>
  <c r="BG610"/>
  <c r="BF610"/>
  <c r="T610"/>
  <c r="R610"/>
  <c r="P610"/>
  <c r="BI605"/>
  <c r="BH605"/>
  <c r="BG605"/>
  <c r="BF605"/>
  <c r="T605"/>
  <c r="R605"/>
  <c r="P605"/>
  <c r="BI595"/>
  <c r="BH595"/>
  <c r="BG595"/>
  <c r="BF595"/>
  <c r="T595"/>
  <c r="R595"/>
  <c r="P595"/>
  <c r="BI591"/>
  <c r="BH591"/>
  <c r="BG591"/>
  <c r="BF591"/>
  <c r="T591"/>
  <c r="R591"/>
  <c r="P591"/>
  <c r="BI587"/>
  <c r="BH587"/>
  <c r="BG587"/>
  <c r="BF587"/>
  <c r="T587"/>
  <c r="R587"/>
  <c r="P587"/>
  <c r="BI583"/>
  <c r="BH583"/>
  <c r="BG583"/>
  <c r="BF583"/>
  <c r="T583"/>
  <c r="R583"/>
  <c r="P583"/>
  <c r="BI578"/>
  <c r="BH578"/>
  <c r="BG578"/>
  <c r="BF578"/>
  <c r="T578"/>
  <c r="R578"/>
  <c r="P578"/>
  <c r="BI574"/>
  <c r="BH574"/>
  <c r="BG574"/>
  <c r="BF574"/>
  <c r="T574"/>
  <c r="R574"/>
  <c r="P574"/>
  <c r="BI569"/>
  <c r="BH569"/>
  <c r="BG569"/>
  <c r="BF569"/>
  <c r="T569"/>
  <c r="R569"/>
  <c r="P569"/>
  <c r="BI564"/>
  <c r="BH564"/>
  <c r="BG564"/>
  <c r="BF564"/>
  <c r="T564"/>
  <c r="R564"/>
  <c r="P564"/>
  <c r="BI559"/>
  <c r="BH559"/>
  <c r="BG559"/>
  <c r="BF559"/>
  <c r="T559"/>
  <c r="R559"/>
  <c r="P559"/>
  <c r="BI554"/>
  <c r="BH554"/>
  <c r="BG554"/>
  <c r="BF554"/>
  <c r="T554"/>
  <c r="R554"/>
  <c r="P554"/>
  <c r="BI549"/>
  <c r="BH549"/>
  <c r="BG549"/>
  <c r="BF549"/>
  <c r="T549"/>
  <c r="R549"/>
  <c r="P549"/>
  <c r="BI544"/>
  <c r="BH544"/>
  <c r="BG544"/>
  <c r="BF544"/>
  <c r="T544"/>
  <c r="R544"/>
  <c r="P544"/>
  <c r="BI539"/>
  <c r="BH539"/>
  <c r="BG539"/>
  <c r="BF539"/>
  <c r="T539"/>
  <c r="R539"/>
  <c r="P539"/>
  <c r="BI534"/>
  <c r="BH534"/>
  <c r="BG534"/>
  <c r="BF534"/>
  <c r="T534"/>
  <c r="R534"/>
  <c r="P534"/>
  <c r="BI529"/>
  <c r="BH529"/>
  <c r="BG529"/>
  <c r="BF529"/>
  <c r="T529"/>
  <c r="R529"/>
  <c r="P529"/>
  <c r="BI524"/>
  <c r="BH524"/>
  <c r="BG524"/>
  <c r="BF524"/>
  <c r="T524"/>
  <c r="R524"/>
  <c r="P524"/>
  <c r="BI519"/>
  <c r="BH519"/>
  <c r="BG519"/>
  <c r="BF519"/>
  <c r="T519"/>
  <c r="R519"/>
  <c r="P519"/>
  <c r="BI514"/>
  <c r="BH514"/>
  <c r="BG514"/>
  <c r="BF514"/>
  <c r="T514"/>
  <c r="R514"/>
  <c r="P514"/>
  <c r="BI509"/>
  <c r="BH509"/>
  <c r="BG509"/>
  <c r="BF509"/>
  <c r="T509"/>
  <c r="R509"/>
  <c r="P509"/>
  <c r="BI504"/>
  <c r="BH504"/>
  <c r="BG504"/>
  <c r="BF504"/>
  <c r="T504"/>
  <c r="R504"/>
  <c r="P504"/>
  <c r="BI499"/>
  <c r="BH499"/>
  <c r="BG499"/>
  <c r="BF499"/>
  <c r="T499"/>
  <c r="R499"/>
  <c r="P499"/>
  <c r="BI494"/>
  <c r="BH494"/>
  <c r="BG494"/>
  <c r="BF494"/>
  <c r="T494"/>
  <c r="R494"/>
  <c r="P494"/>
  <c r="BI489"/>
  <c r="BH489"/>
  <c r="BG489"/>
  <c r="BF489"/>
  <c r="T489"/>
  <c r="R489"/>
  <c r="P489"/>
  <c r="BI485"/>
  <c r="BH485"/>
  <c r="BG485"/>
  <c r="BF485"/>
  <c r="T485"/>
  <c r="R485"/>
  <c r="P485"/>
  <c r="BI481"/>
  <c r="BH481"/>
  <c r="BG481"/>
  <c r="BF481"/>
  <c r="T481"/>
  <c r="R481"/>
  <c r="P481"/>
  <c r="BI477"/>
  <c r="BH477"/>
  <c r="BG477"/>
  <c r="BF477"/>
  <c r="T477"/>
  <c r="R477"/>
  <c r="P477"/>
  <c r="BI473"/>
  <c r="BH473"/>
  <c r="BG473"/>
  <c r="BF473"/>
  <c r="T473"/>
  <c r="R473"/>
  <c r="P473"/>
  <c r="BI468"/>
  <c r="BH468"/>
  <c r="BG468"/>
  <c r="BF468"/>
  <c r="T468"/>
  <c r="R468"/>
  <c r="P468"/>
  <c r="BI462"/>
  <c r="BH462"/>
  <c r="BG462"/>
  <c r="BF462"/>
  <c r="T462"/>
  <c r="T461"/>
  <c r="R462"/>
  <c r="R461"/>
  <c r="P462"/>
  <c r="P461"/>
  <c r="BI456"/>
  <c r="BH456"/>
  <c r="BG456"/>
  <c r="BF456"/>
  <c r="T456"/>
  <c r="R456"/>
  <c r="P456"/>
  <c r="BI451"/>
  <c r="BH451"/>
  <c r="BG451"/>
  <c r="BF451"/>
  <c r="T451"/>
  <c r="R451"/>
  <c r="P451"/>
  <c r="BI446"/>
  <c r="BH446"/>
  <c r="BG446"/>
  <c r="BF446"/>
  <c r="T446"/>
  <c r="R446"/>
  <c r="P446"/>
  <c r="BI441"/>
  <c r="BH441"/>
  <c r="BG441"/>
  <c r="BF441"/>
  <c r="T441"/>
  <c r="R441"/>
  <c r="P441"/>
  <c r="BI436"/>
  <c r="BH436"/>
  <c r="BG436"/>
  <c r="BF436"/>
  <c r="T436"/>
  <c r="R436"/>
  <c r="P436"/>
  <c r="BI431"/>
  <c r="BH431"/>
  <c r="BG431"/>
  <c r="BF431"/>
  <c r="T431"/>
  <c r="R431"/>
  <c r="P431"/>
  <c r="BI426"/>
  <c r="BH426"/>
  <c r="BG426"/>
  <c r="BF426"/>
  <c r="T426"/>
  <c r="R426"/>
  <c r="P426"/>
  <c r="BI418"/>
  <c r="BH418"/>
  <c r="BG418"/>
  <c r="BF418"/>
  <c r="T418"/>
  <c r="R418"/>
  <c r="P418"/>
  <c r="BI407"/>
  <c r="BH407"/>
  <c r="BG407"/>
  <c r="BF407"/>
  <c r="T407"/>
  <c r="R407"/>
  <c r="P407"/>
  <c r="BI402"/>
  <c r="BH402"/>
  <c r="BG402"/>
  <c r="BF402"/>
  <c r="T402"/>
  <c r="R402"/>
  <c r="P402"/>
  <c r="BI388"/>
  <c r="BH388"/>
  <c r="BG388"/>
  <c r="BF388"/>
  <c r="T388"/>
  <c r="R388"/>
  <c r="P388"/>
  <c r="BI383"/>
  <c r="BH383"/>
  <c r="BG383"/>
  <c r="BF383"/>
  <c r="T383"/>
  <c r="R383"/>
  <c r="P383"/>
  <c r="BI378"/>
  <c r="BH378"/>
  <c r="BG378"/>
  <c r="BF378"/>
  <c r="T378"/>
  <c r="R378"/>
  <c r="P378"/>
  <c r="BI373"/>
  <c r="BH373"/>
  <c r="BG373"/>
  <c r="BF373"/>
  <c r="T373"/>
  <c r="R373"/>
  <c r="P373"/>
  <c r="BI368"/>
  <c r="BH368"/>
  <c r="BG368"/>
  <c r="BF368"/>
  <c r="T368"/>
  <c r="R368"/>
  <c r="P368"/>
  <c r="BI362"/>
  <c r="BH362"/>
  <c r="BG362"/>
  <c r="BF362"/>
  <c r="T362"/>
  <c r="R362"/>
  <c r="P362"/>
  <c r="BI349"/>
  <c r="BH349"/>
  <c r="BG349"/>
  <c r="BF349"/>
  <c r="T349"/>
  <c r="R349"/>
  <c r="P349"/>
  <c r="BI344"/>
  <c r="BH344"/>
  <c r="BG344"/>
  <c r="BF344"/>
  <c r="T344"/>
  <c r="R344"/>
  <c r="P344"/>
  <c r="BI339"/>
  <c r="BH339"/>
  <c r="BG339"/>
  <c r="BF339"/>
  <c r="T339"/>
  <c r="R339"/>
  <c r="P339"/>
  <c r="BI335"/>
  <c r="BH335"/>
  <c r="BG335"/>
  <c r="BF335"/>
  <c r="T335"/>
  <c r="R335"/>
  <c r="P335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46"/>
  <c r="BH246"/>
  <c r="BG246"/>
  <c r="BF246"/>
  <c r="T246"/>
  <c r="R246"/>
  <c r="P246"/>
  <c r="BI225"/>
  <c r="BH225"/>
  <c r="BG225"/>
  <c r="BF225"/>
  <c r="T225"/>
  <c r="R225"/>
  <c r="P225"/>
  <c r="BI180"/>
  <c r="BH180"/>
  <c r="BG180"/>
  <c r="BF180"/>
  <c r="T180"/>
  <c r="R180"/>
  <c r="P180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4"/>
  <c r="BH124"/>
  <c r="BG124"/>
  <c r="BF124"/>
  <c r="T124"/>
  <c r="R124"/>
  <c r="P124"/>
  <c r="BI119"/>
  <c r="BH119"/>
  <c r="BG119"/>
  <c r="BF119"/>
  <c r="T119"/>
  <c r="R119"/>
  <c r="P119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80"/>
  <c i="1" r="L50"/>
  <c r="AM50"/>
  <c r="AM49"/>
  <c r="L49"/>
  <c r="AM47"/>
  <c r="L47"/>
  <c r="L45"/>
  <c r="L44"/>
  <c i="3" r="J584"/>
  <c r="J563"/>
  <c r="J530"/>
  <c r="BK515"/>
  <c r="BK500"/>
  <c r="J480"/>
  <c r="J465"/>
  <c r="J445"/>
  <c r="BK414"/>
  <c r="J399"/>
  <c r="J380"/>
  <c r="BK361"/>
  <c r="BK309"/>
  <c r="J283"/>
  <c r="BK269"/>
  <c r="J241"/>
  <c r="J135"/>
  <c r="J127"/>
  <c r="BK103"/>
  <c i="2" r="BK738"/>
  <c r="J729"/>
  <c r="J703"/>
  <c r="J688"/>
  <c r="BK667"/>
  <c r="J625"/>
  <c r="J569"/>
  <c r="J514"/>
  <c r="J499"/>
  <c r="BK477"/>
  <c r="J456"/>
  <c r="J407"/>
  <c r="J368"/>
  <c r="J344"/>
  <c r="J335"/>
  <c r="J298"/>
  <c r="BK278"/>
  <c r="J180"/>
  <c r="BK150"/>
  <c r="J107"/>
  <c i="3" r="BK584"/>
  <c r="BK559"/>
  <c r="BK525"/>
  <c r="J475"/>
  <c r="J409"/>
  <c r="J337"/>
  <c r="BK273"/>
  <c r="J237"/>
  <c r="BK119"/>
  <c i="2" r="BK742"/>
  <c r="J672"/>
  <c r="BK610"/>
  <c r="J578"/>
  <c r="J549"/>
  <c r="J529"/>
  <c r="BK499"/>
  <c r="BK418"/>
  <c i="3" r="BK550"/>
  <c r="J515"/>
  <c r="BK470"/>
  <c r="J450"/>
  <c r="J414"/>
  <c r="J376"/>
  <c r="BK342"/>
  <c r="BK302"/>
  <c r="J249"/>
  <c r="J115"/>
  <c i="2" r="BK729"/>
  <c r="J677"/>
  <c r="BK559"/>
  <c r="J539"/>
  <c r="J489"/>
  <c r="J462"/>
  <c r="BK441"/>
  <c r="J418"/>
  <c r="J339"/>
  <c r="J159"/>
  <c r="BK130"/>
  <c r="BK107"/>
  <c i="3" r="BK563"/>
  <c r="J535"/>
  <c r="J500"/>
  <c r="J366"/>
  <c r="BK325"/>
  <c r="J264"/>
  <c r="J229"/>
  <c r="BK111"/>
  <c r="BK93"/>
  <c i="2" r="J645"/>
  <c r="J591"/>
  <c r="J559"/>
  <c r="J477"/>
  <c r="BK426"/>
  <c r="J383"/>
  <c r="J349"/>
  <c r="BK306"/>
  <c r="BK290"/>
  <c r="J246"/>
  <c r="J150"/>
  <c r="BK103"/>
  <c i="3" r="J588"/>
  <c r="J573"/>
  <c r="J539"/>
  <c r="J525"/>
  <c r="J510"/>
  <c r="J490"/>
  <c r="BK475"/>
  <c r="J460"/>
  <c r="J419"/>
  <c r="J404"/>
  <c r="BK385"/>
  <c r="J371"/>
  <c r="J320"/>
  <c r="J290"/>
  <c r="J273"/>
  <c r="BK245"/>
  <c r="BK188"/>
  <c r="BK127"/>
  <c r="J111"/>
  <c r="J93"/>
  <c i="2" r="J725"/>
  <c r="BK615"/>
  <c r="BK591"/>
  <c r="BK578"/>
  <c r="BK554"/>
  <c r="BK529"/>
  <c r="BK494"/>
  <c r="BK446"/>
  <c r="BK388"/>
  <c r="J362"/>
  <c r="BK339"/>
  <c r="BK322"/>
  <c r="BK294"/>
  <c r="BK159"/>
  <c r="J138"/>
  <c r="BK119"/>
  <c r="J98"/>
  <c i="3" r="J578"/>
  <c r="BK445"/>
  <c r="BK429"/>
  <c r="BK389"/>
  <c r="BK314"/>
  <c r="BK264"/>
  <c r="J188"/>
  <c i="2" r="J717"/>
  <c r="BK693"/>
  <c r="J683"/>
  <c r="BK625"/>
  <c r="J595"/>
  <c r="J564"/>
  <c r="BK462"/>
  <c r="J431"/>
  <c i="3" r="J559"/>
  <c r="BK495"/>
  <c r="BK460"/>
  <c r="BK440"/>
  <c r="J385"/>
  <c r="BK347"/>
  <c r="J325"/>
  <c r="BK283"/>
  <c r="BK229"/>
  <c i="2" r="J733"/>
  <c r="J721"/>
  <c r="J652"/>
  <c r="BK630"/>
  <c r="J554"/>
  <c r="BK534"/>
  <c r="BK485"/>
  <c r="J451"/>
  <c r="BK362"/>
  <c r="J322"/>
  <c r="BK164"/>
  <c r="J134"/>
  <c r="J124"/>
  <c r="J103"/>
  <c i="3" r="J550"/>
  <c r="J455"/>
  <c r="BK399"/>
  <c r="BK356"/>
  <c r="J314"/>
  <c r="BK249"/>
  <c r="BK135"/>
  <c r="J103"/>
  <c i="2" r="BK683"/>
  <c r="BK640"/>
  <c r="J587"/>
  <c r="J524"/>
  <c r="BK481"/>
  <c r="BK451"/>
  <c r="BK344"/>
  <c r="BK298"/>
  <c r="J278"/>
  <c r="BK142"/>
  <c r="J93"/>
  <c i="3" r="BK578"/>
  <c r="BK568"/>
  <c r="BK535"/>
  <c r="J519"/>
  <c r="J505"/>
  <c r="BK485"/>
  <c r="J470"/>
  <c r="BK450"/>
  <c r="J429"/>
  <c r="BK404"/>
  <c r="J389"/>
  <c r="BK376"/>
  <c r="BK331"/>
  <c r="J296"/>
  <c r="BK279"/>
  <c r="J253"/>
  <c r="BK237"/>
  <c r="BK131"/>
  <c r="BK123"/>
  <c r="J97"/>
  <c i="2" r="BK733"/>
  <c r="BK721"/>
  <c r="BK698"/>
  <c r="BK672"/>
  <c r="J630"/>
  <c r="BK620"/>
  <c r="J544"/>
  <c r="BK509"/>
  <c r="J485"/>
  <c r="BK473"/>
  <c r="BK431"/>
  <c r="BK378"/>
  <c r="BK318"/>
  <c r="J290"/>
  <c r="BK225"/>
  <c r="BK146"/>
  <c r="J130"/>
  <c r="J111"/>
  <c i="3" r="BK505"/>
  <c r="BK434"/>
  <c r="J424"/>
  <c r="J347"/>
  <c r="J309"/>
  <c r="J89"/>
  <c i="2" r="J742"/>
  <c r="J712"/>
  <c r="BK688"/>
  <c r="BK657"/>
  <c r="BK605"/>
  <c r="BK539"/>
  <c r="J509"/>
  <c r="J441"/>
  <c i="3" r="BK573"/>
  <c r="BK545"/>
  <c r="BK510"/>
  <c r="BK465"/>
  <c r="BK394"/>
  <c r="BK371"/>
  <c r="BK352"/>
  <c r="J331"/>
  <c r="BK296"/>
  <c r="BK241"/>
  <c i="2" r="J693"/>
  <c r="J662"/>
  <c r="J640"/>
  <c r="J610"/>
  <c r="BK544"/>
  <c r="BK524"/>
  <c r="BK456"/>
  <c r="BK349"/>
  <c r="J306"/>
  <c r="J282"/>
  <c r="BK138"/>
  <c r="J119"/>
  <c r="BK93"/>
  <c i="3" r="J485"/>
  <c r="BK424"/>
  <c r="J394"/>
  <c r="BK337"/>
  <c r="J302"/>
  <c r="BK233"/>
  <c r="J131"/>
  <c r="BK89"/>
  <c i="2" r="BK677"/>
  <c r="BK635"/>
  <c r="BK583"/>
  <c r="BK504"/>
  <c r="BK468"/>
  <c r="J378"/>
  <c r="J318"/>
  <c r="BK286"/>
  <c r="BK154"/>
  <c r="BK134"/>
  <c r="BK712"/>
  <c r="BK645"/>
  <c r="BK595"/>
  <c r="J583"/>
  <c r="BK574"/>
  <c r="BK564"/>
  <c r="J534"/>
  <c r="J504"/>
  <c r="J481"/>
  <c r="J468"/>
  <c r="J436"/>
  <c r="BK402"/>
  <c r="BK383"/>
  <c r="BK373"/>
  <c r="J326"/>
  <c r="BK302"/>
  <c r="J286"/>
  <c r="BK246"/>
  <c r="J154"/>
  <c r="J142"/>
  <c i="3" r="BK588"/>
  <c r="J568"/>
  <c r="J545"/>
  <c r="BK519"/>
  <c r="J495"/>
  <c r="J440"/>
  <c r="BK366"/>
  <c r="J342"/>
  <c r="BK290"/>
  <c r="BK253"/>
  <c r="J233"/>
  <c r="J147"/>
  <c r="BK115"/>
  <c i="2" r="BK703"/>
  <c r="BK662"/>
  <c r="BK652"/>
  <c r="J615"/>
  <c r="BK587"/>
  <c r="BK514"/>
  <c r="J494"/>
  <c r="J446"/>
  <c r="BK407"/>
  <c i="3" r="BK555"/>
  <c r="BK539"/>
  <c r="BK455"/>
  <c r="J434"/>
  <c r="BK409"/>
  <c r="BK380"/>
  <c r="J361"/>
  <c r="J356"/>
  <c r="BK320"/>
  <c r="J279"/>
  <c r="J123"/>
  <c i="2" r="J738"/>
  <c r="BK725"/>
  <c r="J698"/>
  <c r="J667"/>
  <c r="J635"/>
  <c r="J620"/>
  <c r="J574"/>
  <c r="BK549"/>
  <c r="BK519"/>
  <c r="J473"/>
  <c r="J426"/>
  <c r="J402"/>
  <c r="J373"/>
  <c r="BK335"/>
  <c r="J302"/>
  <c r="BK180"/>
  <c r="BK111"/>
  <c r="BK98"/>
  <c i="3" r="J555"/>
  <c r="BK530"/>
  <c r="BK490"/>
  <c r="BK480"/>
  <c r="BK419"/>
  <c r="J352"/>
  <c r="J269"/>
  <c r="J245"/>
  <c r="BK147"/>
  <c r="J119"/>
  <c r="BK97"/>
  <c i="2" r="BK717"/>
  <c r="J657"/>
  <c r="J605"/>
  <c r="BK569"/>
  <c r="J519"/>
  <c r="BK489"/>
  <c r="BK436"/>
  <c r="J388"/>
  <c r="BK368"/>
  <c r="BK326"/>
  <c r="J294"/>
  <c r="BK282"/>
  <c r="J225"/>
  <c r="J164"/>
  <c r="J146"/>
  <c r="BK124"/>
  <c i="1" r="AS54"/>
  <c i="3" l="1" r="T289"/>
  <c r="P289"/>
  <c r="R289"/>
  <c i="2" r="R92"/>
  <c r="R367"/>
  <c r="T401"/>
  <c r="P467"/>
  <c r="T716"/>
  <c r="P92"/>
  <c r="P367"/>
  <c r="R401"/>
  <c r="R467"/>
  <c r="R716"/>
  <c i="3" r="P88"/>
  <c i="2" r="BK92"/>
  <c r="BK367"/>
  <c r="J367"/>
  <c r="J62"/>
  <c r="BK401"/>
  <c r="J401"/>
  <c r="J63"/>
  <c r="BK467"/>
  <c r="J467"/>
  <c r="J65"/>
  <c r="P716"/>
  <c i="3" r="T88"/>
  <c i="2" r="T92"/>
  <c r="T367"/>
  <c r="P401"/>
  <c r="T467"/>
  <c r="BK716"/>
  <c r="J716"/>
  <c r="J67"/>
  <c i="3" r="BK88"/>
  <c r="J88"/>
  <c r="J61"/>
  <c r="R88"/>
  <c r="BK308"/>
  <c r="J308"/>
  <c r="J63"/>
  <c r="P308"/>
  <c r="R308"/>
  <c r="T308"/>
  <c i="2" r="E48"/>
  <c r="BE98"/>
  <c r="BE107"/>
  <c r="BE111"/>
  <c r="BE119"/>
  <c r="BE124"/>
  <c r="BE130"/>
  <c r="BE150"/>
  <c r="BE159"/>
  <c r="BE180"/>
  <c r="BE298"/>
  <c r="BE302"/>
  <c r="BE318"/>
  <c r="BE322"/>
  <c r="BE362"/>
  <c r="BE441"/>
  <c r="BE456"/>
  <c r="BE494"/>
  <c r="BE509"/>
  <c r="BE529"/>
  <c r="BE534"/>
  <c r="BE544"/>
  <c r="BE574"/>
  <c r="BE620"/>
  <c r="BE625"/>
  <c r="BE630"/>
  <c r="BE645"/>
  <c r="BE652"/>
  <c r="BE667"/>
  <c r="BE693"/>
  <c r="BE712"/>
  <c r="BK741"/>
  <c r="BK740"/>
  <c r="J740"/>
  <c r="J69"/>
  <c i="3" r="F83"/>
  <c r="BE111"/>
  <c r="BE115"/>
  <c r="BE241"/>
  <c r="BE290"/>
  <c r="BE309"/>
  <c r="BE409"/>
  <c r="BE440"/>
  <c r="BE450"/>
  <c r="BE470"/>
  <c r="BE495"/>
  <c r="BE545"/>
  <c r="BE559"/>
  <c i="2" r="F87"/>
  <c r="BE142"/>
  <c r="BE225"/>
  <c r="BE246"/>
  <c r="BE290"/>
  <c r="BE326"/>
  <c r="BE344"/>
  <c r="BE349"/>
  <c r="BE383"/>
  <c r="BE402"/>
  <c r="BE407"/>
  <c r="BE418"/>
  <c r="BE431"/>
  <c r="BE468"/>
  <c r="BE473"/>
  <c r="BE477"/>
  <c r="BE489"/>
  <c r="BE499"/>
  <c r="BE504"/>
  <c r="BE564"/>
  <c r="BE578"/>
  <c r="BE615"/>
  <c r="BE662"/>
  <c r="BE683"/>
  <c r="BE688"/>
  <c r="BE698"/>
  <c r="BE703"/>
  <c r="BE717"/>
  <c r="BE725"/>
  <c i="3" r="J52"/>
  <c r="BE103"/>
  <c r="BE127"/>
  <c r="BE188"/>
  <c r="BE237"/>
  <c r="BE264"/>
  <c r="BE269"/>
  <c r="BE314"/>
  <c r="BE331"/>
  <c r="BE337"/>
  <c r="BE342"/>
  <c r="BE356"/>
  <c r="BE361"/>
  <c r="BE376"/>
  <c r="BE389"/>
  <c r="BE419"/>
  <c r="BE424"/>
  <c r="BE475"/>
  <c r="BE485"/>
  <c r="BE490"/>
  <c r="BE525"/>
  <c r="BE535"/>
  <c i="2" r="BE426"/>
  <c r="BE481"/>
  <c r="BE559"/>
  <c r="BE569"/>
  <c r="BE591"/>
  <c r="BE640"/>
  <c r="BE677"/>
  <c r="BE738"/>
  <c r="BE742"/>
  <c r="BK711"/>
  <c r="J711"/>
  <c r="J66"/>
  <c i="3" r="E48"/>
  <c r="BE97"/>
  <c r="BE229"/>
  <c r="BE245"/>
  <c r="BE249"/>
  <c r="BE273"/>
  <c r="BE279"/>
  <c r="BE283"/>
  <c r="BE320"/>
  <c r="BE371"/>
  <c r="BE385"/>
  <c r="BE394"/>
  <c r="BE399"/>
  <c r="BE404"/>
  <c r="BE414"/>
  <c r="BE455"/>
  <c r="BE465"/>
  <c r="BE480"/>
  <c r="BE530"/>
  <c r="BE539"/>
  <c r="BE550"/>
  <c r="BE578"/>
  <c i="2" r="J52"/>
  <c r="BE93"/>
  <c r="BE103"/>
  <c r="BE134"/>
  <c r="BE138"/>
  <c r="BE146"/>
  <c r="BE154"/>
  <c r="BE164"/>
  <c r="BE278"/>
  <c r="BE282"/>
  <c r="BE286"/>
  <c r="BE294"/>
  <c r="BE306"/>
  <c r="BE335"/>
  <c r="BE339"/>
  <c r="BE368"/>
  <c r="BE373"/>
  <c r="BE378"/>
  <c r="BE388"/>
  <c r="BE436"/>
  <c r="BE446"/>
  <c r="BE451"/>
  <c r="BE462"/>
  <c r="BE485"/>
  <c r="BE514"/>
  <c r="BE519"/>
  <c r="BE524"/>
  <c r="BE539"/>
  <c r="BE549"/>
  <c r="BE554"/>
  <c r="BE583"/>
  <c r="BE587"/>
  <c r="BE595"/>
  <c r="BE605"/>
  <c r="BE610"/>
  <c r="BE635"/>
  <c r="BE657"/>
  <c r="BE672"/>
  <c r="BE721"/>
  <c r="BE729"/>
  <c r="BE733"/>
  <c r="BK461"/>
  <c r="J461"/>
  <c r="J64"/>
  <c r="BK737"/>
  <c r="J737"/>
  <c r="J68"/>
  <c i="3" r="BE89"/>
  <c r="BE93"/>
  <c r="BE119"/>
  <c r="BE123"/>
  <c r="BE131"/>
  <c r="BE135"/>
  <c r="BE147"/>
  <c r="BE233"/>
  <c r="BE253"/>
  <c r="BE296"/>
  <c r="BE302"/>
  <c r="BE325"/>
  <c r="BE347"/>
  <c r="BE352"/>
  <c r="BE366"/>
  <c r="BE380"/>
  <c r="BE429"/>
  <c r="BE434"/>
  <c r="BE445"/>
  <c r="BE460"/>
  <c r="BE500"/>
  <c r="BE505"/>
  <c r="BE510"/>
  <c r="BE515"/>
  <c r="BE519"/>
  <c r="BE555"/>
  <c r="BE563"/>
  <c r="BE568"/>
  <c r="BE573"/>
  <c r="BE584"/>
  <c r="BE588"/>
  <c r="BK289"/>
  <c r="J289"/>
  <c r="J62"/>
  <c r="BK583"/>
  <c r="J583"/>
  <c r="J64"/>
  <c r="BK587"/>
  <c r="J587"/>
  <c r="J66"/>
  <c i="2" r="F35"/>
  <c i="1" r="BB55"/>
  <c i="2" r="F37"/>
  <c i="1" r="BD55"/>
  <c i="3" r="J34"/>
  <c i="1" r="AW56"/>
  <c i="2" r="J34"/>
  <c i="1" r="AW55"/>
  <c i="3" r="F36"/>
  <c i="1" r="BC56"/>
  <c i="2" r="F34"/>
  <c i="1" r="BA55"/>
  <c i="3" r="F35"/>
  <c i="1" r="BB56"/>
  <c i="3" r="F37"/>
  <c i="1" r="BD56"/>
  <c i="2" r="F36"/>
  <c i="1" r="BC55"/>
  <c i="3" r="F34"/>
  <c i="1" r="BA56"/>
  <c i="2" l="1" r="T91"/>
  <c r="T90"/>
  <c i="3" r="R87"/>
  <c r="R86"/>
  <c r="T87"/>
  <c r="T86"/>
  <c i="2" r="BK91"/>
  <c r="J91"/>
  <c r="J60"/>
  <c r="P91"/>
  <c r="P90"/>
  <c i="1" r="AU55"/>
  <c i="2" r="R91"/>
  <c r="R90"/>
  <c i="3" r="P87"/>
  <c r="P86"/>
  <c i="1" r="AU56"/>
  <c i="2" r="J741"/>
  <c r="J70"/>
  <c r="J92"/>
  <c r="J61"/>
  <c i="3" r="BK87"/>
  <c r="J87"/>
  <c r="J60"/>
  <c r="BK586"/>
  <c r="J586"/>
  <c r="J65"/>
  <c i="1" r="BB54"/>
  <c r="AX54"/>
  <c r="BD54"/>
  <c r="W33"/>
  <c i="2" r="J33"/>
  <c i="1" r="AV55"/>
  <c r="AT55"/>
  <c i="3" r="F33"/>
  <c i="1" r="AZ56"/>
  <c r="BA54"/>
  <c r="AW54"/>
  <c r="AK30"/>
  <c i="3" r="J33"/>
  <c i="1" r="AV56"/>
  <c r="AT56"/>
  <c r="BC54"/>
  <c r="W32"/>
  <c i="2" r="F33"/>
  <c i="1" r="AZ55"/>
  <c i="2" l="1" r="BK90"/>
  <c r="J90"/>
  <c r="J59"/>
  <c i="3" r="BK86"/>
  <c r="J86"/>
  <c r="J59"/>
  <c i="1" r="AZ54"/>
  <c r="AV54"/>
  <c r="AK29"/>
  <c r="W30"/>
  <c r="AY54"/>
  <c r="W31"/>
  <c r="AU54"/>
  <c l="1" r="W29"/>
  <c i="2" r="J30"/>
  <c i="1" r="AG55"/>
  <c r="AN55"/>
  <c r="AT54"/>
  <c i="3" r="J30"/>
  <c i="1" r="AG56"/>
  <c r="AN56"/>
  <c i="3" l="1" r="J39"/>
  <c i="2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<sst xmlns="http://schemas.openxmlformats.org/spreadsheetml/2006/main">
  <si>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</si>
  <si>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</si>
  <si>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</si>
  <si>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</si>
  <si>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</si>
  <si>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{636dd9fb-9943-458a-8309-16736903d973}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</si>
  <si>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</si>
  <si>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</si>
  <si>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</si>
  <si>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</si>
  <si>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</si>
  <si>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</si>
  <si>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</si>
  <si>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</si>
  <si>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2021-26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</si>
  <si>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</si>
  <si>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</si>
  <si>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Starý Plzenec - Chodník ulice Herejkova</t>
  </si>
  <si>
    <t>KSO:</t>
  </si>
  <si>
    <t>827 21 1</t>
  </si>
  <si>
    <t>CC-CZ:</t>
  </si>
  <si>
    <t>22231</t>
  </si>
  <si>
    <t>Místo:</t>
  </si>
  <si>
    <t>Starý Plzenec</t>
  </si>
  <si>
    <t>Datum:</t>
  </si>
  <si>
    <t>21. 8. 2021</t>
  </si>
  <si>
    <t>CZ-CPV:</t>
  </si>
  <si>
    <t>90400000-1</t>
  </si>
  <si>
    <t>CZ-CPA:</t>
  </si>
  <si>
    <t>42.21.22</t>
  </si>
  <si>
    <t>Zadavatel:</t>
  </si>
  <si>
    <t>IČ:</t>
  </si>
  <si>
    <t/>
  </si>
  <si>
    <t>Město Starý Plzenc</t>
  </si>
  <si>
    <t>DIČ:</t>
  </si>
  <si>
    <t>Uchazeč:</t>
  </si>
  <si>
    <t>Vyplň údaj</t>
  </si>
  <si>
    <t>Projektant:</t>
  </si>
  <si>
    <t>88536254</t>
  </si>
  <si>
    <t>Z. Černý</t>
  </si>
  <si>
    <t>True</t>
  </si>
  <si>
    <t>Zpracovatel:</t>
  </si>
  <si>
    <t>08984824</t>
  </si>
  <si>
    <t>Michal Komorous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</si>
  <si>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</si>
  <si>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</si>
  <si>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</si>
  <si>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</si>
  <si>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</si>
  <si>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</si>
  <si>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</si>
  <si>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</si>
  <si>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</si>
  <si>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</si>
  <si>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</si>
  <si>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</si>
  <si>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</si>
  <si>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</si>
  <si>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</si>
  <si>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</si>
  <si>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</si>
  <si>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</si>
  <si>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</si>
  <si>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</si>
  <si>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</si>
  <si>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</si>
  <si>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</si>
  <si>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</si>
  <si>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</si>
  <si>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</si>
  <si>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</si>
  <si>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</si>
  <si>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</si>
  <si>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</si>
  <si>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</si>
  <si>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</si>
  <si>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</si>
  <si>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</si>
  <si>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</si>
  <si>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</si>
  <si>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</si>
  <si>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</si>
  <si>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</si>
  <si>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</si>
  <si>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</si>
  <si>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301</t>
  </si>
  <si>
    <t>Dešťová kanalizace - Chodník ulice Herejkova</t>
  </si>
  <si>
    <t>STA</t>
  </si>
  <si>
    <t>1</t>
  </si>
  <si>
    <t>{f5b8c352-92dd-44fd-b3b0-8c0a9173cdd8}</t>
  </si>
  <si>
    <t>2</t>
  </si>
  <si>
    <t>SO 341</t>
  </si>
  <si>
    <t>Rekonstrukce vodovodu</t>
  </si>
  <si>
    <t>{605cbc8b-41dd-4db8-9f46-0f0d89d96cbc}</t>
  </si>
  <si>
    <t>827 11 11</t>
  </si>
  <si>
    <t>KRYCÍ LIST SOUPISU PRACÍ</t>
  </si>
  <si>
    <t>Objekt:</t>
  </si>
  <si>
    <t>SO 301 - Dešťová kanalizace - Chodník ulice Herejkova</t>
  </si>
  <si>
    <t>Město Starý Plzenec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</si>
  <si>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</si>
  <si>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</si>
  <si>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</si>
  <si>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</si>
  <si>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</si>
  <si>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</si>
  <si>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</si>
  <si>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</si>
  <si>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</si>
  <si>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</si>
  <si>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</si>
  <si>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</si>
  <si>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</si>
  <si>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</si>
  <si>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</si>
  <si>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</si>
  <si>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</si>
  <si>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</si>
  <si>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</si>
  <si>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</si>
  <si>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</si>
  <si>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</si>
  <si>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</si>
  <si>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</si>
  <si>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</si>
  <si>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</si>
  <si>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</si>
  <si>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</si>
  <si>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</si>
  <si>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</si>
  <si>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</si>
  <si>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</si>
  <si>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</si>
  <si>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114203103</t>
  </si>
  <si>
    <t>Rozebrání dlažeb z lomového kamene nebo betonových tvárnic do cementové malty</t>
  </si>
  <si>
    <t>m3</t>
  </si>
  <si>
    <t>CS ÚRS 2021 01</t>
  </si>
  <si>
    <t>4</t>
  </si>
  <si>
    <t>-41318953</t>
  </si>
  <si>
    <t>PP</t>
  </si>
  <si>
    <t>Rozebrání dlažeb nebo záhozů s naložením na dopravní prostředek dlažeb z lomového kamene nebo betonových tvárnic do cementové malty se spárami zalitými cementovou maltou</t>
  </si>
  <si>
    <t>VV</t>
  </si>
  <si>
    <t>"viz TZ příloha č.1 a příloha č. 7"</t>
  </si>
  <si>
    <t>0,4*10,4*0,2*2+0,8*10,4*0,2</t>
  </si>
  <si>
    <t>Součet</t>
  </si>
  <si>
    <t>114203202</t>
  </si>
  <si>
    <t>Očištění lomového kamene nebo betonových tvárnic od malty</t>
  </si>
  <si>
    <t>-120520435</t>
  </si>
  <si>
    <t>Očištění lomového kamene nebo betonových tvárnic získaných při rozebrání dlažeb, záhozů, rovnanin a soustřeďovacích staveb od malty</t>
  </si>
  <si>
    <t>3</t>
  </si>
  <si>
    <t>115101201</t>
  </si>
  <si>
    <t>Čerpání vody na dopravní výšku do 10 m průměrný přítok do 500 l/min</t>
  </si>
  <si>
    <t>hod</t>
  </si>
  <si>
    <t>-638514284</t>
  </si>
  <si>
    <t>Čerpání vody na dopravní výšku do 10 m s uvažovaným průměrným přítokem do 500 l/min</t>
  </si>
  <si>
    <t>2,0*8,0*30</t>
  </si>
  <si>
    <t>115101301</t>
  </si>
  <si>
    <t>Pohotovost čerpací soupravy pro dopravní výšku do 10 m přítok do 500 l/min</t>
  </si>
  <si>
    <t>den</t>
  </si>
  <si>
    <t>1617067005</t>
  </si>
  <si>
    <t>Pohotovost záložní čerpací soupravy pro dopravní výšku do 10 m s uvažovaným průměrným přítokem do 500 l/min</t>
  </si>
  <si>
    <t>2*30</t>
  </si>
  <si>
    <t>5</t>
  </si>
  <si>
    <t>119001405</t>
  </si>
  <si>
    <t>Dočasné zajištění potrubí z PE DN do 200 mm</t>
  </si>
  <si>
    <t>m</t>
  </si>
  <si>
    <t>-99826307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</si>
  <si>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</si>
  <si>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"viz příloha č. 3"</t>
  </si>
  <si>
    <t>"plynovod D32"1*1,25</t>
  </si>
  <si>
    <t>"vodovod D32"2*1,25</t>
  </si>
  <si>
    <t>"vodovod DN150"1*1,25</t>
  </si>
  <si>
    <t>"přípojka kan DN150"1*1,25</t>
  </si>
  <si>
    <t>6</t>
  </si>
  <si>
    <t>119001407</t>
  </si>
  <si>
    <t>Dočasné zajištění potrubí z PE DN do 700 mm</t>
  </si>
  <si>
    <t>-749219755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</si>
  <si>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přes 500 do 700 mm</t>
  </si>
  <si>
    <t>"viz příloha č. 6"</t>
  </si>
  <si>
    <t>"splašková kan. DN 600"1*1,45</t>
  </si>
  <si>
    <t>7</t>
  </si>
  <si>
    <t>119001421</t>
  </si>
  <si>
    <t>Dočasné zajištění kabelů a kabelových tratí ze 3 volně ložených kabelů</t>
  </si>
  <si>
    <t>-1634343540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</si>
  <si>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</si>
  <si>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"sdělovací vedení"1*1,25+1*1,1+1*1,45</t>
  </si>
  <si>
    <t>"el. vedení"2*1,25+1*1,1+1*1,45</t>
  </si>
  <si>
    <t>8</t>
  </si>
  <si>
    <t>119002121</t>
  </si>
  <si>
    <t>Přechodová lávka délky do 2 m včetně zábradlí pro zabezpečení výkopu zřízení</t>
  </si>
  <si>
    <t>kus</t>
  </si>
  <si>
    <t>316288233</t>
  </si>
  <si>
    <t>Pomocné konstrukce při zabezpečení výkopu vodorovné pochozí přechodová lávka délky do 2 m včetně zábradlí zřízení</t>
  </si>
  <si>
    <t>"v místě výkopu poté mobilně přesouvána"1,0</t>
  </si>
  <si>
    <t>9</t>
  </si>
  <si>
    <t>119002122</t>
  </si>
  <si>
    <t>Přechodová lávka délky do 2 m včetně zábradlí pro zabezpečení výkopu odstranění</t>
  </si>
  <si>
    <t>1478239359</t>
  </si>
  <si>
    <t>Pomocné konstrukce při zabezpečení výkopu vodorovné pochozí přechodová lávka délky do 2 m včetně zábradlí odstranění</t>
  </si>
  <si>
    <t>10</t>
  </si>
  <si>
    <t>119003227</t>
  </si>
  <si>
    <t>Mobilní plotová zábrana vyplněná dráty výšky do 2,2 m pro zabezpečení výkopu zřízení</t>
  </si>
  <si>
    <t>938064967</t>
  </si>
  <si>
    <t>Pomocné konstrukce při zabezpečení výkopu svislé ocelové mobilní oplocení, výšky do 2,2 m panely vyplněné dráty zřízení</t>
  </si>
  <si>
    <t>"v místě výkopu poté mobilně přesouváno"2*2,5+20*2</t>
  </si>
  <si>
    <t>11</t>
  </si>
  <si>
    <t>119003228</t>
  </si>
  <si>
    <t>Mobilní plotová zábrana vyplněná dráty výšky do 2,2 m pro zabezpečení výkopu odstranění</t>
  </si>
  <si>
    <t>1209946942</t>
  </si>
  <si>
    <t>Pomocné konstrukce při zabezpečení výkopu svislé ocelové mobilní oplocení, výšky do 2,2 m panely vyplněné dráty odstranění</t>
  </si>
  <si>
    <t>12</t>
  </si>
  <si>
    <t>119004111</t>
  </si>
  <si>
    <t>Bezpečný vstup nebo výstup z výkopu pomocí žebříku zřízení</t>
  </si>
  <si>
    <t>330604579</t>
  </si>
  <si>
    <t>Pomocné konstrukce při zabezpečení výkopu bezpečný vstup nebo výstup žebříkem zřízení</t>
  </si>
  <si>
    <t>"v místě výkopu max. po 20m"11*3,5</t>
  </si>
  <si>
    <t>13</t>
  </si>
  <si>
    <t>119004112</t>
  </si>
  <si>
    <t>Bezpečný vstup nebo výstup z výkopu pomocí žebříku odstranění</t>
  </si>
  <si>
    <t>-1006326966</t>
  </si>
  <si>
    <t>Pomocné konstrukce při zabezpečení výkopu bezpečný vstup nebo výstup žebříkem odstranění</t>
  </si>
  <si>
    <t>14</t>
  </si>
  <si>
    <t>121151103</t>
  </si>
  <si>
    <t>Sejmutí ornice plochy do 100 m2 tl vrstvy do 200 mm strojně</t>
  </si>
  <si>
    <t>m2</t>
  </si>
  <si>
    <t>384903499</t>
  </si>
  <si>
    <t>Sejmutí ornice strojně při souvislé ploše do 100 m2, tl. vrstvy do 200 mm</t>
  </si>
  <si>
    <t>"viz příloha č.7"</t>
  </si>
  <si>
    <t>0,7*10,4*2</t>
  </si>
  <si>
    <t>122251101</t>
  </si>
  <si>
    <t>Odkopávky a prokopávky nezapažené v hornině třídy těžitelnosti I, skupiny 3 objem do 20 m3 strojně</t>
  </si>
  <si>
    <t>-1524032369</t>
  </si>
  <si>
    <t>Odkopávky a prokopávky nezapažené strojně v hornině třídy těžitelnosti I skupiny 3 do 20 m3</t>
  </si>
  <si>
    <t>"viz příloha č. 7"</t>
  </si>
  <si>
    <t>12,0*1,1*2*0,4+0,8*12,0*0,4</t>
  </si>
  <si>
    <t>16</t>
  </si>
  <si>
    <t>129001101</t>
  </si>
  <si>
    <t>Příplatek za ztížení odkopávky nebo prokopávky v blízkosti inženýrských sítí</t>
  </si>
  <si>
    <t>1524455642</t>
  </si>
  <si>
    <t>Příplatek k cenám vykopávek za ztížení vykopávky v blízkosti podzemního vedení nebo výbušnin v horninách jakékoliv třídy</t>
  </si>
  <si>
    <t>"plynovod D32"1*(1,1*1,25*1,6)</t>
  </si>
  <si>
    <t>"vodovod D32"2*(1,1*1,25*1,6)</t>
  </si>
  <si>
    <t>"vodovod DN150"1*(1,2*1,25*1,7)</t>
  </si>
  <si>
    <t>"přípojka kan DN150"1*(1,2*1,25*1,7)</t>
  </si>
  <si>
    <t>Mezisoučet</t>
  </si>
  <si>
    <t>"splašková kan. DN 600"1*(1,6*1,45*2,1)</t>
  </si>
  <si>
    <t>"sdělovací vedení"1*(1,0*1,25*1,5)+1*(1,0*1,1*1,5)+1*(1,0*1,45*1,5)</t>
  </si>
  <si>
    <t>"el. vedení"2*(1,0*1,25*1,5)+1*(1,0*1,1*1,5)+1*(1,0*1,45*1,5)</t>
  </si>
  <si>
    <t>17</t>
  </si>
  <si>
    <t>132251255</t>
  </si>
  <si>
    <t>Hloubení rýh nezapažených š do 2000 mm v hornině třídy těžitelnosti I, skupiny 3 objem do 1000 m3 strojně</t>
  </si>
  <si>
    <t>1075378810</t>
  </si>
  <si>
    <t>Hloubení nezapažených rýh šířky přes 800 do 2 000 mm strojně s urovnáním dna do předepsaného profilu a spádu v hornině třídy těžitelnosti I skupiny 3 přes 500 do 1 000 m3</t>
  </si>
  <si>
    <t>"viz TZ příloha č.1 a příloha č.4 a 3"</t>
  </si>
  <si>
    <t>"stoka A, DN 400 a DN 300, dl. 0,114.93 km, š.r. 1,25 a 1,1 m"</t>
  </si>
  <si>
    <t>"st. 0,000.00 - 0,004.82 km, pr.hl. 2,52 m (-0,45m)"4,82*2,52*1,25</t>
  </si>
  <si>
    <t>"0,004.82 - 0,022.76 km, pr.hl. 2,37 m (-0,45m)"17,94*2,37*1,25</t>
  </si>
  <si>
    <t>"0,022.76 - 0,042.94 km, pr.hl. 2,15 m (-0,45m)"20,18*2,15*1,25</t>
  </si>
  <si>
    <t>"0,042.94 - 0,049.66 km, pr.hl. 1,99 m (-0,45m)"6,72*1,99*1,25</t>
  </si>
  <si>
    <t>"0,049.66 - 0,062.65 km, pr.hl. 2,0 m (-0,45m)"12,89*2,0*1,25</t>
  </si>
  <si>
    <t>"0,062.65 - 0,082.75 km, pr.hl. 2,11 m (-0,45m)"20,1*2,11*1,25</t>
  </si>
  <si>
    <t>"0,082.75 - 0,097.78 km, pr.hl. 2,24 m (-0,45m)"15,03*2,24*1,25</t>
  </si>
  <si>
    <t>"0,097.78 - 0,108.93 km, pr.hl. 2,32 m (-0,45m)"11,15*2,32*1,25</t>
  </si>
  <si>
    <t>"0,108.93 - 0,114.93 km, pr.hl. 1,70 m (-0,45m)"6,0*1,7*1,1</t>
  </si>
  <si>
    <t>"stoka B, DN 250, dl. 0,043.65 km, š.r. 1,0 m"</t>
  </si>
  <si>
    <t>"st. 0,000.00 - 0,018.96 km, pr.hl. 2,19 m (-0,45m)"18,96*2,19*1,0</t>
  </si>
  <si>
    <t>"0,018.96 - 0,031.27 km, pr.hl. 1,76 m (-0,45m)"12,31*1,76*1,0</t>
  </si>
  <si>
    <t>"0,031.27 - 0,037.43 km, pr.hl. 1,66 m (-0,45m)"6,16*1,66*1,0</t>
  </si>
  <si>
    <t>"0,037.43 - 0,043.65 km, pr.hl. 1,65 m (-0,45m)"6,22*1,65*1,0</t>
  </si>
  <si>
    <t>"stoka C, DN 600, dl. 0,055.52 km, š.r. 1,45 m"</t>
  </si>
  <si>
    <t>"st. 0,000.00 - 0,003.00 km, pr.hl. 0,26 m"3,0*0,25*1,45</t>
  </si>
  <si>
    <t>"0,003.00 - 0,012.00 km, pr.hl. 0,65 m"9,0*0,65*1,45</t>
  </si>
  <si>
    <t>"0,012.00 - 0,025.60 km, pr.hl. 0,64 m"13,6*0,64*1,45</t>
  </si>
  <si>
    <t>"0,025.60 - 0,037.60 km, pr.hl. 2,34 m"12,0*2,34*1,45</t>
  </si>
  <si>
    <t>"0,037.60 - 0,040.60 km, pr.hl. 2,71 m (-0,25m)"3,0*2,71*1,45</t>
  </si>
  <si>
    <t>"0,040.60 - 0,043.50 km, pr.hl. 2,47 m (-0,45m)"2,9*2,47*1,45</t>
  </si>
  <si>
    <t>"0,043.50 - 0,055.52 km, pr.hl. 2,37 m (-0,45m)"12,02*2,37*1,45</t>
  </si>
  <si>
    <t>"rozšíření pro kanalizační šachty"</t>
  </si>
  <si>
    <t>"S1"(3,0-1,45)*3,0*2,45</t>
  </si>
  <si>
    <t>"S2"(3,0-1,0)*3,0*1,65</t>
  </si>
  <si>
    <t>"S3"(3,0-1,45)*3,0*2,57</t>
  </si>
  <si>
    <t>"S4"(3,0-1,25)*3,0*2,48</t>
  </si>
  <si>
    <t>"S5"(3,0-1,25)*3,0*2,27</t>
  </si>
  <si>
    <t>"S6"(3,0-1,25)*3,0*2,03</t>
  </si>
  <si>
    <t>"S7"(3,0-1,25)*3,0*2,02</t>
  </si>
  <si>
    <t>"S8"(3,0-1,25)*3,0*2,35</t>
  </si>
  <si>
    <t>"S9"(3,0-1,45)*3,0*2,3</t>
  </si>
  <si>
    <t>"prohloubení pod šachtami"</t>
  </si>
  <si>
    <t>"S1-S9"3,0*3,0*0,15*9</t>
  </si>
  <si>
    <t>634,8</t>
  </si>
  <si>
    <t>18</t>
  </si>
  <si>
    <t>151101101</t>
  </si>
  <si>
    <t>Zřízení příložného pažení a rozepření stěn rýh hl do 2 m</t>
  </si>
  <si>
    <t>1250711307</t>
  </si>
  <si>
    <t>Zřízení pažení a rozepření stěn rýh pro podzemní vedení příložné pro jakoukoliv mezerovitost, hloubky do 2 m</t>
  </si>
  <si>
    <t>"0,042.94 - 0,049.66 km, pr.hl. 1,99 m (-0,45m)"6,72*1,99*2</t>
  </si>
  <si>
    <t>"0,049.66 - 0,062.65 km, pr.hl. 2,0 m (-0,45m)"12,89*2,0*2</t>
  </si>
  <si>
    <t>"0,108.93 - 0,114.93 km, pr.hl. 1,70 m (-0,45m)"6,0*1,7*2</t>
  </si>
  <si>
    <t>"0,018.96 - 0,031.27 km, pr.hl. 1,76 m (-0,45m)"12,31*1,76*2</t>
  </si>
  <si>
    <t>"0,031.27 - 0,037.43 km, pr.hl. 1,66 m (-0,45m)"6,16*1,66*2</t>
  </si>
  <si>
    <t>"0,037.43 - 0,043.65 km, pr.hl. 1,65 m (-0,45m)"6,22*1,65*2</t>
  </si>
  <si>
    <t>"S2"(3,0-1,0)*1,65*2</t>
  </si>
  <si>
    <t>"S1-S9"3,0*0,15*4*9</t>
  </si>
  <si>
    <t>205,8</t>
  </si>
  <si>
    <t>19</t>
  </si>
  <si>
    <t>151101102</t>
  </si>
  <si>
    <t>Zřízení příložného pažení a rozepření stěn rýh hl do 4 m</t>
  </si>
  <si>
    <t>-623144023</t>
  </si>
  <si>
    <t>Zřízení pažení a rozepření stěn rýh pro podzemní vedení příložné pro jakoukoliv mezerovitost, hloubky do 4 m</t>
  </si>
  <si>
    <t>"st. 0,000.00 - 0,004.82 km, pr.hl. 2,52 m (-0,45m)"4,82*2,52*2</t>
  </si>
  <si>
    <t>"0,004.82 - 0,022.76 km, pr.hl. 2,37 m (-0,45m)"17,94*2,37*2</t>
  </si>
  <si>
    <t>"0,022.76 - 0,042.94 km, pr.hl. 2,15 m (-0,45m)"20,18*2,15*2</t>
  </si>
  <si>
    <t>"0,062.65 - 0,082.75 km, pr.hl. 2,11 m (-0,45m)"20,1*2,11*2</t>
  </si>
  <si>
    <t>"0,082.75 - 0,097.78 km, pr.hl. 2,24 m (-0,45m)"15,03*2,24*2</t>
  </si>
  <si>
    <t>"0,097.78 - 0,108.93 km, pr.hl. 2,32 m (-0,45m)"11,15*2,32*2</t>
  </si>
  <si>
    <t>"st. 0,000.00 - 0,018.96 km, pr.hl. 2,19 m (-0,45m)"18,96*2,19*2</t>
  </si>
  <si>
    <t>"0,025.60 - 0,037.60 km, pr.hl. 2,34 m"12,0*2,34*2</t>
  </si>
  <si>
    <t>"0,037.60 - 0,040.60 km, pr.hl. 2,71 m (-0,25m)"3,0*2,71*2</t>
  </si>
  <si>
    <t>"0,040.60 - 0,043.50 km, pr.hl. 2,47 m (-0,45m)"2,9*2,47*2</t>
  </si>
  <si>
    <t>"0,043.50 - 0,055.52 km, pr.hl. 2,37 m (-0,45m)"12,02*2,37*2</t>
  </si>
  <si>
    <t>"S1"(3,0-1,45)*2,45*2</t>
  </si>
  <si>
    <t>"S3"(3,0-1,45)*2,57*2</t>
  </si>
  <si>
    <t>"S4"(3,0-1,25)*2,48*2</t>
  </si>
  <si>
    <t>"S5"(3,0-1,25)*2,27*2</t>
  </si>
  <si>
    <t>"S6"(3,0-1,25)*2,03*2</t>
  </si>
  <si>
    <t>"S7"(3,0-1,25)*2,02*2</t>
  </si>
  <si>
    <t>"S8"(3,0-1,25)*2,35*2</t>
  </si>
  <si>
    <t>"S9"(3,0-1,45)*2,3*2</t>
  </si>
  <si>
    <t>688,5</t>
  </si>
  <si>
    <t>20</t>
  </si>
  <si>
    <t>151101111</t>
  </si>
  <si>
    <t>Odstranění příložného pažení a rozepření stěn rýh hl do 2 m</t>
  </si>
  <si>
    <t>-321065913</t>
  </si>
  <si>
    <t>Odstranění pažení a rozepření stěn rýh pro podzemní vedení s uložením materiálu na vzdálenost do 3 m od kraje výkopu příložné, hloubky do 2 m</t>
  </si>
  <si>
    <t>"viz položka 151101101"205,8</t>
  </si>
  <si>
    <t>151101112</t>
  </si>
  <si>
    <t>Odstranění příložného pažení a rozepření stěn rýh hl do 4 m</t>
  </si>
  <si>
    <t>-184948036</t>
  </si>
  <si>
    <t>Odstranění pažení a rozepření stěn rýh pro podzemní vedení s uložením materiálu na vzdálenost do 3 m od kraje výkopu příložné, hloubky přes 2 do 4 m</t>
  </si>
  <si>
    <t>"viz položka 151101102"688,5</t>
  </si>
  <si>
    <t>22</t>
  </si>
  <si>
    <t>162751117</t>
  </si>
  <si>
    <t>Vodorovné přemístění do 10000 m výkopku/sypaniny z horniny třídy těžitelnosti I, skupiny 1 až 3</t>
  </si>
  <si>
    <t>-888955987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</si>
  <si>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</si>
  <si>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(688,5+14,4)-199,15</t>
  </si>
  <si>
    <t>23</t>
  </si>
  <si>
    <t>162751119</t>
  </si>
  <si>
    <t>Příplatek k vodorovnému přemístění výkopku/sypaniny z horniny třídy těžitelnosti I, skupiny 1 až 3 ZKD 1000 m přes 10000 m</t>
  </si>
  <si>
    <t>-1309287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</si>
  <si>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</si>
  <si>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503,75*10,0</t>
  </si>
  <si>
    <t>24</t>
  </si>
  <si>
    <t>167151111</t>
  </si>
  <si>
    <t>Nakládání výkopku z hornin třídy těžitelnosti I, skupiny 1 až 3 přes 100 m3</t>
  </si>
  <si>
    <t>268470066</t>
  </si>
  <si>
    <t>Nakládání, skládání a překládání neulehlého výkopku nebo sypaniny strojně nakládání, množství přes 100 m3, z hornin třídy těžitelnosti I, skupiny 1 až 3</t>
  </si>
  <si>
    <t>503,75</t>
  </si>
  <si>
    <t>25</t>
  </si>
  <si>
    <t>171201221</t>
  </si>
  <si>
    <t>Poplatek za uložení na skládce (skládkovné) zeminy a kamení kód odpadu 17 05 04</t>
  </si>
  <si>
    <t>t</t>
  </si>
  <si>
    <t>-1251399037</t>
  </si>
  <si>
    <t>Poplatek za uložení stavebního odpadu na skládce (skládkovné) zeminy a kamení zatříděného do Katalogu odpadů pod kódem 17 05 04</t>
  </si>
  <si>
    <t>503,75*1,9</t>
  </si>
  <si>
    <t>26</t>
  </si>
  <si>
    <t>171251201</t>
  </si>
  <si>
    <t>Uložení sypaniny na skládky nebo meziskládky</t>
  </si>
  <si>
    <t>2053424305</t>
  </si>
  <si>
    <t>Uložení sypaniny na skládky nebo meziskládky bez hutnění s upravením uložené sypaniny do předepsaného tvaru</t>
  </si>
  <si>
    <t>27</t>
  </si>
  <si>
    <t>174151101</t>
  </si>
  <si>
    <t>Zásyp jam, šachet rýh nebo kolem objektů sypaninou se zhutněním</t>
  </si>
  <si>
    <t>927818256</t>
  </si>
  <si>
    <t>Zásyp sypaninou z jakékoliv horniny strojně s uložením výkopku ve vrstvách se zhutněním jam, šachet, rýh nebo kolem objektů v těchto vykopávkách</t>
  </si>
  <si>
    <t>"výkop"642,5+14,4</t>
  </si>
  <si>
    <t>"obsyp"-151,5</t>
  </si>
  <si>
    <t>"lože"-28,1</t>
  </si>
  <si>
    <t>"potrubí"-3,14*0,3*0,3*43,52-3,14*0,2*0,2*108,93-3,14*0,15*0,15*6,0-3,14*0,125*0,125*43,65</t>
  </si>
  <si>
    <t>"šachty"-3,14*0,88*0,88*2,46*3-3,14*0,75*0,75*2,13*6</t>
  </si>
  <si>
    <t>"podkladní beton"-0,48</t>
  </si>
  <si>
    <t>"bet. práh"-0,12</t>
  </si>
  <si>
    <t>"štěrkodrť"-2,27</t>
  </si>
  <si>
    <t>"zásyp do úrovně pod novou komunikaci"398,3/100*50</t>
  </si>
  <si>
    <t>28</t>
  </si>
  <si>
    <t>1484326890</t>
  </si>
  <si>
    <t>"dovoz nové vhodné zeminy viz TZ"398,3/100*50</t>
  </si>
  <si>
    <t>29</t>
  </si>
  <si>
    <t>M</t>
  </si>
  <si>
    <t>58337331</t>
  </si>
  <si>
    <t>štěrkopísek frakce 0/22 vč. přesunu na stavbě</t>
  </si>
  <si>
    <t>871138811</t>
  </si>
  <si>
    <t>199,15*1,724</t>
  </si>
  <si>
    <t>30</t>
  </si>
  <si>
    <t>175151101</t>
  </si>
  <si>
    <t>Obsypání potrubí strojně sypaninou bez prohození, uloženou do 3 m</t>
  </si>
  <si>
    <t>989525716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</si>
  <si>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</si>
  <si>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"viz příloha č. 4"</t>
  </si>
  <si>
    <t>"DN 250"43,65*0,55*1,0-3,14*0,125*0,125*43,65</t>
  </si>
  <si>
    <t>"DN 300"6,0*0,6*1,1-3,14*0,15*0,15*6,0</t>
  </si>
  <si>
    <t>"DN 400"108,93*0,7*1,25-3,14*0,2*0,2*108,93</t>
  </si>
  <si>
    <t>"DN 600"43,52*0,9*1,45-3,14*0,3*0,3*43,52</t>
  </si>
  <si>
    <t>151,5</t>
  </si>
  <si>
    <t>31</t>
  </si>
  <si>
    <t>1552508151</t>
  </si>
  <si>
    <t>151,5*1,724</t>
  </si>
  <si>
    <t>32</t>
  </si>
  <si>
    <t>181411163</t>
  </si>
  <si>
    <t>Založení trávníku zatravňovací textilií včetně textilie plochy do 1000 m2 ve svahu do 1:1</t>
  </si>
  <si>
    <t>111166714</t>
  </si>
  <si>
    <t>Založení trávníku na půdě předem připravené plochy do 1000 m2 zatravňovací textilií na svahu přes 1:2 do 1:1</t>
  </si>
  <si>
    <t>33</t>
  </si>
  <si>
    <t>69311080</t>
  </si>
  <si>
    <t>geotextilie netkaná separační, ochranná, filtrační, drenážní PES 200g/m2</t>
  </si>
  <si>
    <t>-1737919498</t>
  </si>
  <si>
    <t>34</t>
  </si>
  <si>
    <t>181951112</t>
  </si>
  <si>
    <t>Úprava pláně v hornině třídy těžitelnosti I, skupiny 1 až 3 se zhutněním strojně</t>
  </si>
  <si>
    <t>-1121302012</t>
  </si>
  <si>
    <t>Úprava pláně vyrovnáním výškových rozdílů strojně v hornině třídy těžitelnosti I, skupiny 1 až 3 se zhutněním</t>
  </si>
  <si>
    <t>"Stoka A"</t>
  </si>
  <si>
    <t>108,93*1,25+6,0*1,1</t>
  </si>
  <si>
    <t>"stoka B"</t>
  </si>
  <si>
    <t>43,65*1,0</t>
  </si>
  <si>
    <t>"stoka C"</t>
  </si>
  <si>
    <t>43,52*1,45</t>
  </si>
  <si>
    <t>249,5</t>
  </si>
  <si>
    <t>35</t>
  </si>
  <si>
    <t>182351023</t>
  </si>
  <si>
    <t>Rozprostření ornice pl do 100 m2 ve svahu přes 1:5 tl vrstvy do 200 mm strojně</t>
  </si>
  <si>
    <t>-800744007</t>
  </si>
  <si>
    <t>Rozprostření a urovnání ornice ve svahu sklonu přes 1:5 strojně při souvislé ploše do 100 m2, tl. vrstvy do 200 mm</t>
  </si>
  <si>
    <t>Svislé a kompletní konstrukce</t>
  </si>
  <si>
    <t>36</t>
  </si>
  <si>
    <t>321311115</t>
  </si>
  <si>
    <t>Konstrukce vodních staveb z betonu prostého mrazuvzdorného tř. C 25/30</t>
  </si>
  <si>
    <t>1028177552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</si>
  <si>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</si>
  <si>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1,6*0,3*1,0</t>
  </si>
  <si>
    <t>37</t>
  </si>
  <si>
    <t>321311116</t>
  </si>
  <si>
    <t>Konstrukce vodních staveb z betonu prostého mrazuvzdorného tř. C 30/37</t>
  </si>
  <si>
    <t>1462131464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</si>
  <si>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</si>
  <si>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0,3*0,5*0,8</t>
  </si>
  <si>
    <t>38</t>
  </si>
  <si>
    <t>321351010</t>
  </si>
  <si>
    <t>Bednění konstrukcí vodních staveb rovinné - zřízení</t>
  </si>
  <si>
    <t>1979757001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</si>
  <si>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</si>
  <si>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1,6*0,3*2+1,0*0,3*2+0,3*0,5*2+0,8*0,5*2</t>
  </si>
  <si>
    <t>39</t>
  </si>
  <si>
    <t>321352010</t>
  </si>
  <si>
    <t>Bednění konstrukcí vodních staveb rovinné - odstranění</t>
  </si>
  <si>
    <t>-915099995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</si>
  <si>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</si>
  <si>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40</t>
  </si>
  <si>
    <t>359901211</t>
  </si>
  <si>
    <t>Monitoring stoky jakékoli výšky na nové kanalizaci</t>
  </si>
  <si>
    <t>278344172</t>
  </si>
  <si>
    <t>Monitoring stok (kamerový systém) jakékoli výšky nová kanalizace</t>
  </si>
  <si>
    <t>108,93+6,0</t>
  </si>
  <si>
    <t>43,65</t>
  </si>
  <si>
    <t>43,52</t>
  </si>
  <si>
    <t>202,1</t>
  </si>
  <si>
    <t>Vodorovné konstrukce</t>
  </si>
  <si>
    <t>41</t>
  </si>
  <si>
    <t>451541111</t>
  </si>
  <si>
    <t>Lože pod potrubí otevřený výkop ze štěrkodrtě</t>
  </si>
  <si>
    <t>-811683772</t>
  </si>
  <si>
    <t>Lože pod potrubí, stoky a drobné objekty v otevřeném výkopu ze štěrkodrtě 0-63 mm</t>
  </si>
  <si>
    <t>11,7*0,8*0,1+0,57*11,7*0,1*2</t>
  </si>
  <si>
    <t>42</t>
  </si>
  <si>
    <t>451573111</t>
  </si>
  <si>
    <t>Lože pod potrubí otevřený výkop ze štěrkopísku</t>
  </si>
  <si>
    <t>-595625393</t>
  </si>
  <si>
    <t>Lože pod potrubí, stoky a drobné objekty v otevřeném výkopu z písku a štěrkopísku do 63 mm</t>
  </si>
  <si>
    <t>"stoka A"108,93*1,25*0,1+6,0*1,1*0,1</t>
  </si>
  <si>
    <t>"stoka B"43,65*1,0*0,1</t>
  </si>
  <si>
    <t>"stoka C"43,52*1,45*0,15</t>
  </si>
  <si>
    <t>28,1</t>
  </si>
  <si>
    <t>43</t>
  </si>
  <si>
    <t>452112111</t>
  </si>
  <si>
    <t>Osazení betonových prstenců nebo rámů v do 100 mm</t>
  </si>
  <si>
    <t>-2092267719</t>
  </si>
  <si>
    <t>Osazení betonových dílců prstenců nebo rámů pod poklopy a mříže, výšky do 100 mm</t>
  </si>
  <si>
    <t>"viz příloha č.6"</t>
  </si>
  <si>
    <t>"120x40"2,0</t>
  </si>
  <si>
    <t>"120x60"1,0</t>
  </si>
  <si>
    <t>"120x80"4,0</t>
  </si>
  <si>
    <t>"120x100"11,0</t>
  </si>
  <si>
    <t>44</t>
  </si>
  <si>
    <t>59224184</t>
  </si>
  <si>
    <t>prstenec šachtový vyrovnávací betonový 625x120x40mm</t>
  </si>
  <si>
    <t>-926741385</t>
  </si>
  <si>
    <t>2,0</t>
  </si>
  <si>
    <t>45</t>
  </si>
  <si>
    <t>59224185</t>
  </si>
  <si>
    <t>prstenec šachtový vyrovnávací betonový 625x120x60mm</t>
  </si>
  <si>
    <t>1374607421</t>
  </si>
  <si>
    <t>1,0</t>
  </si>
  <si>
    <t>46</t>
  </si>
  <si>
    <t>59224176</t>
  </si>
  <si>
    <t>prstenec šachtový vyrovnávací betonový 625x120x80mm</t>
  </si>
  <si>
    <t>1776625482</t>
  </si>
  <si>
    <t>4,0</t>
  </si>
  <si>
    <t>47</t>
  </si>
  <si>
    <t>59224187</t>
  </si>
  <si>
    <t>prstenec šachtový vyrovnávací betonový 625x120x100mm</t>
  </si>
  <si>
    <t>1942138316</t>
  </si>
  <si>
    <t>11,0</t>
  </si>
  <si>
    <t>48</t>
  </si>
  <si>
    <t>452311131</t>
  </si>
  <si>
    <t>Podkladní desky z betonu prostého tř. C 12/15 otevřený výkop</t>
  </si>
  <si>
    <t>674247986</t>
  </si>
  <si>
    <t>Podkladní a zajišťovací konstrukce z betonu prostého v otevřeném výkopu desky pod potrubí, stoky a drobné objekty z betonu tř. C 12/15</t>
  </si>
  <si>
    <t>"viz příloha č. 5"</t>
  </si>
  <si>
    <t>1,65*1,65*0,1*9</t>
  </si>
  <si>
    <t>49</t>
  </si>
  <si>
    <t>452351101</t>
  </si>
  <si>
    <t>Bednění podkladních desek nebo bloků nebo sedlového lože otevřený výkop</t>
  </si>
  <si>
    <t>-381031679</t>
  </si>
  <si>
    <t>Bednění podkladních a zajišťovacích konstrukcí v otevřeném výkopu desek nebo sedlových loží pod potrubí, stoky a drobné objekty</t>
  </si>
  <si>
    <t>1,65*0,1*4*9</t>
  </si>
  <si>
    <t>50</t>
  </si>
  <si>
    <t>465513127</t>
  </si>
  <si>
    <t>Dlažba z lomového kamene na cementovou maltu s vyspárováním tl 200 mm</t>
  </si>
  <si>
    <t>-1578290857</t>
  </si>
  <si>
    <t>Dlažba z lomového kamene lomařsky upraveného na cementovou maltu, s vyspárováním cementovou maltou, tl. kamene 200 mm</t>
  </si>
  <si>
    <t>((2,4*0,8)*1,6)/2-3,14*0,32*0,32</t>
  </si>
  <si>
    <t>Komunikace pozemní</t>
  </si>
  <si>
    <t>51</t>
  </si>
  <si>
    <t>596411110R</t>
  </si>
  <si>
    <t>Kladení dlažby z vegetačních tvárnic komunikací pro pěší tl 80 mm pl do 50 m2 vč. vyplnění spár maltou s odolností proti rozmrazovacím prostředkům M25 XF4</t>
  </si>
  <si>
    <t>415383598</t>
  </si>
  <si>
    <t>10,4*0,8+0,4*10,4*2</t>
  </si>
  <si>
    <t>Trubní vedení</t>
  </si>
  <si>
    <t>52</t>
  </si>
  <si>
    <t>810491811</t>
  </si>
  <si>
    <t>Bourání stávajícího potrubí z betonu DN přes 800 do 1000</t>
  </si>
  <si>
    <t>-2023337149</t>
  </si>
  <si>
    <t>Bourání stávajícího potrubí z betonu v otevřeném výkopu DN přes 800 do 1000</t>
  </si>
  <si>
    <t>"viz TZ příloha č.1"</t>
  </si>
  <si>
    <t>12,0</t>
  </si>
  <si>
    <t>53</t>
  </si>
  <si>
    <t>871365241</t>
  </si>
  <si>
    <t>Kanalizační potrubí z tvrdého PVC vícevrstvé tuhost třídy SN12 DN 250</t>
  </si>
  <si>
    <t>-209984778</t>
  </si>
  <si>
    <t>Kanalizační potrubí z tvrdého PVC v otevřeném výkopu ve sklonu do 20 %, hladkého plnostěnného vícevrstvého, tuhost třídy SN 12 DN 250</t>
  </si>
  <si>
    <t>"viz TZ příloha č.1 a příloha č. 3"44,65</t>
  </si>
  <si>
    <t>54</t>
  </si>
  <si>
    <t>871375241</t>
  </si>
  <si>
    <t>Kanalizační potrubí z tvrdého PVC vícevrstvé tuhost třídy SN12 DN 300</t>
  </si>
  <si>
    <t>1627200036</t>
  </si>
  <si>
    <t>Kanalizační potrubí z tvrdého PVC v otevřeném výkopu ve sklonu do 20 %, hladkého plnostěnného vícevrstvého, tuhost třídy SN 12 DN 300</t>
  </si>
  <si>
    <t>"viz TZ příloha č.1 a příloha č. 3"6,0</t>
  </si>
  <si>
    <t>55</t>
  </si>
  <si>
    <t>871395240R</t>
  </si>
  <si>
    <t>Kanalizační potrubí z tvrdého PVC v otevřeném výkopu ve sklonu do 20 %, hladkého plnostěnného vícevrstvého, tuhost třídy SN 12 DN 600</t>
  </si>
  <si>
    <t>-562856047</t>
  </si>
  <si>
    <t>"viz TZ příloha č.1 a příloha č. 3"43,52</t>
  </si>
  <si>
    <t>56</t>
  </si>
  <si>
    <t>871395241</t>
  </si>
  <si>
    <t>Kanalizační potrubí z tvrdého PVC vícevrstvé tuhost třídy SN12 DN 400</t>
  </si>
  <si>
    <t>308202551</t>
  </si>
  <si>
    <t>Kanalizační potrubí z tvrdého PVC v otevřeném výkopu ve sklonu do 20 %, hladkého plnostěnného vícevrstvého, tuhost třídy SN 12 DN 400</t>
  </si>
  <si>
    <t>"viz TZ příloha č.1 a příloha č. 3"108,93</t>
  </si>
  <si>
    <t>57</t>
  </si>
  <si>
    <t>871443120R</t>
  </si>
  <si>
    <t>Seříznutí potrubí DN 600 do sklonu 1:2 vč. začištění</t>
  </si>
  <si>
    <t>356706294</t>
  </si>
  <si>
    <t>58</t>
  </si>
  <si>
    <t>877310400R</t>
  </si>
  <si>
    <t>Zaslepení stávajícího napojení</t>
  </si>
  <si>
    <t>kpl</t>
  </si>
  <si>
    <t>-798323198</t>
  </si>
  <si>
    <t>"viz příloha TZ vč. osazení přechodky a zaslepení"</t>
  </si>
  <si>
    <t>59</t>
  </si>
  <si>
    <t>877310440</t>
  </si>
  <si>
    <t>Montáž šachtových vložek na kanalizačním potrubí z PP trub korugovaných DN 150</t>
  </si>
  <si>
    <t>2054910812</t>
  </si>
  <si>
    <t>Montáž tvarovek na kanalizačním plastovém potrubí z PVC šachtových vložek DN 150</t>
  </si>
  <si>
    <t>"viz příloha č.3"</t>
  </si>
  <si>
    <t>60</t>
  </si>
  <si>
    <t>28612250</t>
  </si>
  <si>
    <t>vložka šachtová kanalizační DN 160</t>
  </si>
  <si>
    <t>296364366</t>
  </si>
  <si>
    <t>61</t>
  </si>
  <si>
    <t>877360440</t>
  </si>
  <si>
    <t>Montáž šachtových vložek na kanalizačním potrubí z PP trub korugovaných DN 250</t>
  </si>
  <si>
    <t>-1827640547</t>
  </si>
  <si>
    <t>Montáž tvarovek na kanalizačním plastovém potrubí z PVC šachtových vložek DN 250</t>
  </si>
  <si>
    <t>3,0</t>
  </si>
  <si>
    <t>62</t>
  </si>
  <si>
    <t>28612252</t>
  </si>
  <si>
    <t>vložka šachtová kanalizační DN 250</t>
  </si>
  <si>
    <t>-1244953003</t>
  </si>
  <si>
    <t>63</t>
  </si>
  <si>
    <t>877365221</t>
  </si>
  <si>
    <t>Montáž tvarovek z tvrdého PVC-systém KG nebo z polypropylenu-systém KG 2000 dvouosé DN 250</t>
  </si>
  <si>
    <t>1485433431</t>
  </si>
  <si>
    <t>Montáž tvarovek na kanalizačním potrubí z trub z plastu z tvrdého PVC nebo z polypropylenu v otevřeném výkopu dvouosých DN 250</t>
  </si>
  <si>
    <t>64</t>
  </si>
  <si>
    <t>28611399</t>
  </si>
  <si>
    <t>odbočka kanalizační plastová s hrdlem KG 250/150/45°</t>
  </si>
  <si>
    <t>-993548901</t>
  </si>
  <si>
    <t>65</t>
  </si>
  <si>
    <t>877370440</t>
  </si>
  <si>
    <t>Montáž šachtových vložek na kanalizačním potrubí z PP trub korugovaných DN 300</t>
  </si>
  <si>
    <t>60957271</t>
  </si>
  <si>
    <t>Montáž tvarovek na kanalizačním plastovém potrubí z PVC šachtových vložek DN 300</t>
  </si>
  <si>
    <t>66</t>
  </si>
  <si>
    <t>28612253</t>
  </si>
  <si>
    <t>vložka šachtová kanalizační DN 315</t>
  </si>
  <si>
    <t>469712818</t>
  </si>
  <si>
    <t>67</t>
  </si>
  <si>
    <t>877390440</t>
  </si>
  <si>
    <t>Montáž šachtových vložek na kanalizačním potrubí z PP trub korugovaných DN 400</t>
  </si>
  <si>
    <t>781953161</t>
  </si>
  <si>
    <t>Montáž tvarovek na kanalizačním plastovém potrubí z PVC šachtových vložek DN 400</t>
  </si>
  <si>
    <t>10,0</t>
  </si>
  <si>
    <t>68</t>
  </si>
  <si>
    <t>28612254</t>
  </si>
  <si>
    <t>vložka šachtová kanalizační DN 400</t>
  </si>
  <si>
    <t>-1927354590</t>
  </si>
  <si>
    <t>69</t>
  </si>
  <si>
    <t>877395221</t>
  </si>
  <si>
    <t>Montáž tvarovek z tvrdého PVC-systém KG nebo z polypropylenu-systém KG 2000 dvouosé DN 400</t>
  </si>
  <si>
    <t>1687930607</t>
  </si>
  <si>
    <t>Montáž tvarovek na kanalizačním potrubí z trub z plastu z tvrdého PVC nebo z polypropylenu v otevřeném výkopu dvouosých DN 400</t>
  </si>
  <si>
    <t>70</t>
  </si>
  <si>
    <t>28611410</t>
  </si>
  <si>
    <t>odbočka kanalizační plastová s hrdlem KG 400/150/45°</t>
  </si>
  <si>
    <t>-441137357</t>
  </si>
  <si>
    <t>71</t>
  </si>
  <si>
    <t>877440440</t>
  </si>
  <si>
    <t>Montáž šachtových vložek na kanalizačním potrubí z PP trub korugovaných DN 600</t>
  </si>
  <si>
    <t>-209428690</t>
  </si>
  <si>
    <t>Montáž tvarovek na kanalizačním plastovém potrubí z PVC šachtových vložek DN 600</t>
  </si>
  <si>
    <t>7,0</t>
  </si>
  <si>
    <t>72</t>
  </si>
  <si>
    <t>28617480R</t>
  </si>
  <si>
    <t>vložka šachtová kanalizace PP korugované DN 600</t>
  </si>
  <si>
    <t>1977843974</t>
  </si>
  <si>
    <t>vložka šachtová kanalizační DN 600</t>
  </si>
  <si>
    <t>73</t>
  </si>
  <si>
    <t>890331851</t>
  </si>
  <si>
    <t>Bourání šachet ze ŽB strojně obestavěného prostoru do 3 m3</t>
  </si>
  <si>
    <t>110644547</t>
  </si>
  <si>
    <t>Bourání šachet a jímek strojně velikosti obestavěného prostoru přes 1,5 do 3 m3 ze železobetonu</t>
  </si>
  <si>
    <t>"viz příloha č.1"</t>
  </si>
  <si>
    <t>2*1*12</t>
  </si>
  <si>
    <t>74</t>
  </si>
  <si>
    <t>892372111</t>
  </si>
  <si>
    <t>Zabezpečení konců potrubí DN do 300 při tlakových zkouškách vodou</t>
  </si>
  <si>
    <t>-1158199649</t>
  </si>
  <si>
    <t>Těsnící zkoušky vodou zabezpečení konců potrubí při těsnících zkouškách DN do 300</t>
  </si>
  <si>
    <t>75</t>
  </si>
  <si>
    <t>892381111</t>
  </si>
  <si>
    <t>Tlaková zkouška vodou potrubí DN 250, DN 300 nebo 350</t>
  </si>
  <si>
    <t>-1955667715</t>
  </si>
  <si>
    <t>Těsnící zkoušky vodou na potrubí DN 250, 300 nebo 350</t>
  </si>
  <si>
    <t>"DN 250"43,65</t>
  </si>
  <si>
    <t>"DN 300"6,0</t>
  </si>
  <si>
    <t>76</t>
  </si>
  <si>
    <t>892421111</t>
  </si>
  <si>
    <t>Tlaková zkouška vodou potrubí DN 400 nebo 500</t>
  </si>
  <si>
    <t>491952466</t>
  </si>
  <si>
    <t>Těsnící zkoušky vodou na potrubí DN 400 nebo 500</t>
  </si>
  <si>
    <t>"DN 400"108,93</t>
  </si>
  <si>
    <t>77</t>
  </si>
  <si>
    <t>892441111</t>
  </si>
  <si>
    <t>Tlaková zkouška vodou potrubí DN 600</t>
  </si>
  <si>
    <t>2121212051</t>
  </si>
  <si>
    <t>Těsnící zkoušky vodou na potrubí DN 600</t>
  </si>
  <si>
    <t>"DN 600"55,52</t>
  </si>
  <si>
    <t>78</t>
  </si>
  <si>
    <t>892442111</t>
  </si>
  <si>
    <t>Zabezpečení konců potrubí DN nad 300 do 600 při tlakových zkouškách vodou</t>
  </si>
  <si>
    <t>-1526635122</t>
  </si>
  <si>
    <t>Těsnící zkoušky vodou zabezpečení konců potrubí při těsnících zkouškách DN přes 300 do 600</t>
  </si>
  <si>
    <t>79</t>
  </si>
  <si>
    <t>894411311</t>
  </si>
  <si>
    <t>Osazení betonových nebo železobetonových dílců pro šachty skruží rovných</t>
  </si>
  <si>
    <t>1987180485</t>
  </si>
  <si>
    <t>"100x25x12"1,0</t>
  </si>
  <si>
    <t>"120x25x15"2,0</t>
  </si>
  <si>
    <t>"100x50x12"1,0</t>
  </si>
  <si>
    <t>"120x50x15"1,0</t>
  </si>
  <si>
    <t>"100x100x12"6,0</t>
  </si>
  <si>
    <t>"120x100x15"2,0</t>
  </si>
  <si>
    <t>80</t>
  </si>
  <si>
    <t>59224050</t>
  </si>
  <si>
    <t>skruž pro kanalizační šachty se zabudovanými stupadly 100x25x12cm</t>
  </si>
  <si>
    <t>1723895795</t>
  </si>
  <si>
    <t>81</t>
  </si>
  <si>
    <t>59224000R</t>
  </si>
  <si>
    <t>skruž pro kanalizační šachty se zabudovanými stupadly 120x25x15cm</t>
  </si>
  <si>
    <t>-1236328518</t>
  </si>
  <si>
    <t>82</t>
  </si>
  <si>
    <t>59224051</t>
  </si>
  <si>
    <t>skruž pro kanalizační šachty se zabudovanými stupadly 100x50x12cm</t>
  </si>
  <si>
    <t>1259455242</t>
  </si>
  <si>
    <t>83</t>
  </si>
  <si>
    <t>59224051R</t>
  </si>
  <si>
    <t>skruž pro kanalizační šachty se zabudovanými stupadly 120x50x15cm</t>
  </si>
  <si>
    <t>-693908470</t>
  </si>
  <si>
    <t>84</t>
  </si>
  <si>
    <t>59224052</t>
  </si>
  <si>
    <t>skruž pro kanalizační šachty se zabudovanými stupadly 100x100x12cm</t>
  </si>
  <si>
    <t>-1705394178</t>
  </si>
  <si>
    <t>6,0</t>
  </si>
  <si>
    <t>85</t>
  </si>
  <si>
    <t>59224050R</t>
  </si>
  <si>
    <t>skruž pro kanalizační šachty se zabudovanými stupadly 120x100x15cm</t>
  </si>
  <si>
    <t>-973111972</t>
  </si>
  <si>
    <t>86</t>
  </si>
  <si>
    <t>894412411</t>
  </si>
  <si>
    <t>Osazení betonových nebo železobetonových dílců pro šachty skruží přechodových</t>
  </si>
  <si>
    <t>-1066618733</t>
  </si>
  <si>
    <t>87</t>
  </si>
  <si>
    <t>59224168</t>
  </si>
  <si>
    <t>skruž betonová přechodová 62,5/100x60x12cm, stupadla poplastovaná kapsová</t>
  </si>
  <si>
    <t>1928476497</t>
  </si>
  <si>
    <t>88</t>
  </si>
  <si>
    <t>894414111</t>
  </si>
  <si>
    <t>Osazení betonových nebo železobetonových dílců pro šachty skruží základových (dno)</t>
  </si>
  <si>
    <t>-560790306</t>
  </si>
  <si>
    <t>"100/50"1,0</t>
  </si>
  <si>
    <t>"100/80"5,0</t>
  </si>
  <si>
    <t>"120/120"3,0</t>
  </si>
  <si>
    <t>89</t>
  </si>
  <si>
    <t>59224330R</t>
  </si>
  <si>
    <t>dno betonové šachty kanalizační 100/50 vč. kameninové výstelky</t>
  </si>
  <si>
    <t>700544419</t>
  </si>
  <si>
    <t>90</t>
  </si>
  <si>
    <t>59224301R</t>
  </si>
  <si>
    <t>dno betonové šachty kanalizační 100/80 vč. kameninové výstelky</t>
  </si>
  <si>
    <t>2009893996</t>
  </si>
  <si>
    <t>5,0</t>
  </si>
  <si>
    <t>91</t>
  </si>
  <si>
    <t>59224311R</t>
  </si>
  <si>
    <t>dno betonové šachty kanalizační 120/120 vč. kameninové výstelky</t>
  </si>
  <si>
    <t>-1563334470</t>
  </si>
  <si>
    <t>92</t>
  </si>
  <si>
    <t>59224348</t>
  </si>
  <si>
    <t>těsnění elastomerové pro spojení šachetních dílů DN 1000</t>
  </si>
  <si>
    <t>608386916</t>
  </si>
  <si>
    <t>14,0</t>
  </si>
  <si>
    <t>93</t>
  </si>
  <si>
    <t>59224341</t>
  </si>
  <si>
    <t>těsnění elastomerové pro spojení šachetních dílů DN 1200</t>
  </si>
  <si>
    <t>2028489895</t>
  </si>
  <si>
    <t>8,0</t>
  </si>
  <si>
    <t>94</t>
  </si>
  <si>
    <t>894414211</t>
  </si>
  <si>
    <t>Osazení betonových nebo železobetonových dílců pro šachty desek zákrytových</t>
  </si>
  <si>
    <t>-1230705708</t>
  </si>
  <si>
    <t>"100/20"5,0</t>
  </si>
  <si>
    <t>"120/20"3,0</t>
  </si>
  <si>
    <t>95</t>
  </si>
  <si>
    <t>59224310R</t>
  </si>
  <si>
    <t>deska betonová zákrytová pro kruhové šachty 100/62,5x20cm</t>
  </si>
  <si>
    <t>-547951226</t>
  </si>
  <si>
    <t>96</t>
  </si>
  <si>
    <t>59224300R</t>
  </si>
  <si>
    <t>deska betonová zákrytová pro kruhové šachty 120/62,5x20,0cm</t>
  </si>
  <si>
    <t>19450860</t>
  </si>
  <si>
    <t>deska betonová zákrytová pro kruhové šachty 120/62,5x20cm</t>
  </si>
  <si>
    <t>97</t>
  </si>
  <si>
    <t>899104112</t>
  </si>
  <si>
    <t>Osazení poklopů litinových nebo ocelových včetně rámů pro třídu zatížení D400, E600</t>
  </si>
  <si>
    <t>1623215043</t>
  </si>
  <si>
    <t>Osazení poklopů litinových a ocelových včetně rámů pro třídu zatížení D400, E600</t>
  </si>
  <si>
    <t>"viz příloha č.6 - s odvětráním samonivelační popis viz TZ příloha č.1"</t>
  </si>
  <si>
    <t>9,0</t>
  </si>
  <si>
    <t>98</t>
  </si>
  <si>
    <t>55241406</t>
  </si>
  <si>
    <t>poklop šachtový s rámem DN 600 třída D400 s odvětráním</t>
  </si>
  <si>
    <t>-1308169166</t>
  </si>
  <si>
    <t>99</t>
  </si>
  <si>
    <t>899722114</t>
  </si>
  <si>
    <t>Krytí potrubí z plastů výstražnou fólií z PVCcm</t>
  </si>
  <si>
    <t>-485545088</t>
  </si>
  <si>
    <t>Krytí potrubí z plastů výstražnou fólií z PVC šířky 40 cm</t>
  </si>
  <si>
    <t>"viz TZ příloha č. 1"</t>
  </si>
  <si>
    <t>"DN 600"43,52</t>
  </si>
  <si>
    <t>Ostatní konstrukce a práce, bourání</t>
  </si>
  <si>
    <t>100</t>
  </si>
  <si>
    <t>977151129R</t>
  </si>
  <si>
    <t>Jádrové vrty diamantovými korunkami do stavebních materiálů (železobetonu, betonu, cihel, obkladů, dlažeb, kamene) průměru přes 300 do 350 mm</t>
  </si>
  <si>
    <t>1814627528</t>
  </si>
  <si>
    <t>"napojení do stávající horské vpusti vč. začištění a utěsnění otvoru"1,0</t>
  </si>
  <si>
    <t>997</t>
  </si>
  <si>
    <t>Přesun sutě</t>
  </si>
  <si>
    <t>101</t>
  </si>
  <si>
    <t>997221551</t>
  </si>
  <si>
    <t>Vodorovná doprava suti ze sypkých materiálů do 1 km</t>
  </si>
  <si>
    <t>-1942196649</t>
  </si>
  <si>
    <t>Vodorovná doprava suti bez naložení, ale se složením a s hrubým urovnáním ze sypkých materiálů, na vzdálenost do 1 km</t>
  </si>
  <si>
    <t>15,6+14,4+0,384</t>
  </si>
  <si>
    <t>102</t>
  </si>
  <si>
    <t>997221559</t>
  </si>
  <si>
    <t>Příplatek ZKD 1 km u vodorovné dopravy suti ze sypkých materiálů</t>
  </si>
  <si>
    <t>246897376</t>
  </si>
  <si>
    <t>Vodorovná doprava suti bez naložení, ale se složením a s hrubým urovnáním Příplatek k ceně za každý další i započatý 1 km přes 1 km</t>
  </si>
  <si>
    <t>30,384*19</t>
  </si>
  <si>
    <t>103</t>
  </si>
  <si>
    <t>997221611</t>
  </si>
  <si>
    <t>Nakládání suti na dopravní prostředky pro vodorovnou dopravu</t>
  </si>
  <si>
    <t>736651250</t>
  </si>
  <si>
    <t>Nakládání na dopravní prostředky pro vodorovnou dopravu suti</t>
  </si>
  <si>
    <t>30,384</t>
  </si>
  <si>
    <t>104</t>
  </si>
  <si>
    <t>997221615</t>
  </si>
  <si>
    <t>Poplatek za uložení na skládce (skládkovné) stavebního odpadu betonového kód odpadu 17 01 01</t>
  </si>
  <si>
    <t>-1154040178</t>
  </si>
  <si>
    <t>Poplatek za uložení stavebního odpadu na skládce (skládkovné) z prostého betonu zatříděného do Katalogu odpadů pod kódem 17 01 01</t>
  </si>
  <si>
    <t>15,6</t>
  </si>
  <si>
    <t>105</t>
  </si>
  <si>
    <t>997221625</t>
  </si>
  <si>
    <t>Poplatek za uložení na skládce (skládkovné) stavebního odpadu železobetonového kód odpadu 17 01 01</t>
  </si>
  <si>
    <t>-42736421</t>
  </si>
  <si>
    <t>Poplatek za uložení stavebního odpadu na skládce (skládkovné) z armovaného betonu zatříděného do Katalogu odpadů pod kódem 17 01 01</t>
  </si>
  <si>
    <t>14,4+0,384</t>
  </si>
  <si>
    <t>998</t>
  </si>
  <si>
    <t>Přesun hmot</t>
  </si>
  <si>
    <t>106</t>
  </si>
  <si>
    <t>998276101</t>
  </si>
  <si>
    <t>Přesun hmot pro trubní vedení z trub z plastických hmot otevřený výkop</t>
  </si>
  <si>
    <t>-604649513</t>
  </si>
  <si>
    <t>Přesun hmot pro trubní vedení hloubené z trub z plastických hmot nebo sklolaminátových pro vodovody nebo kanalizace v otevřeném výkopu dopravní vzdálenost do 15 m</t>
  </si>
  <si>
    <t>VRN</t>
  </si>
  <si>
    <t>Vedlejší rozpočtové náklady</t>
  </si>
  <si>
    <t>VRN4</t>
  </si>
  <si>
    <t>Inženýrská činnost</t>
  </si>
  <si>
    <t>107</t>
  </si>
  <si>
    <t>043154000</t>
  </si>
  <si>
    <t>Zkoušky hutnicí</t>
  </si>
  <si>
    <t>Kč</t>
  </si>
  <si>
    <t>1024</t>
  </si>
  <si>
    <t>1638172235</t>
  </si>
  <si>
    <t>SO 341 - Rekonstrukce vodovodu</t>
  </si>
  <si>
    <t>22221</t>
  </si>
  <si>
    <t>45231300-8</t>
  </si>
  <si>
    <t>-21304698</t>
  </si>
  <si>
    <t>8*30*3</t>
  </si>
  <si>
    <t>-661223589</t>
  </si>
  <si>
    <t>30*3,0</t>
  </si>
  <si>
    <t>-401253136</t>
  </si>
  <si>
    <t>"plynovod DN 40"2*0,9</t>
  </si>
  <si>
    <t>"plynovod DN 50"2*0,9</t>
  </si>
  <si>
    <t>-36029030</t>
  </si>
  <si>
    <t>"sdělovací vedení podzemní"19,0*0,9</t>
  </si>
  <si>
    <t>"el. vedení podzemní"15,0*0,9</t>
  </si>
  <si>
    <t>-1086677947</t>
  </si>
  <si>
    <t>-1880914693</t>
  </si>
  <si>
    <t>-695727044</t>
  </si>
  <si>
    <t>"v místě výkopu poté mobilůně přesouváno"2*2,5+20,0*2</t>
  </si>
  <si>
    <t>334594301</t>
  </si>
  <si>
    <t>1537138386</t>
  </si>
  <si>
    <t>"v místě výkopu max. po 20 m"27,0*2,5</t>
  </si>
  <si>
    <t>-428545377</t>
  </si>
  <si>
    <t>67,5</t>
  </si>
  <si>
    <t>-587680472</t>
  </si>
  <si>
    <t>"plynovod DN 40"2*(1,1*0,9*1,6)</t>
  </si>
  <si>
    <t>"plynovod DN 50"2*(1,1*0,9*1,6)</t>
  </si>
  <si>
    <t>"sdělovací vedení podzemní"19,0*(1,0*0,9*1,5)</t>
  </si>
  <si>
    <t>"el. vedení podzemní"15,0*(1,0*0,9*1,5)</t>
  </si>
  <si>
    <t>52,2</t>
  </si>
  <si>
    <t>132254205</t>
  </si>
  <si>
    <t>Hloubení zapažených rýh š do 2000 mm v hornině třídy těžitelnosti I, skupiny 3 objem do 1000 m3</t>
  </si>
  <si>
    <t>-158546606</t>
  </si>
  <si>
    <t>Hloubení zapažených rýh šířky přes 800 do 2 000 mm strojně s urovnáním dna do předepsaného profilu a spádu v hornině třídy těžitelnosti I skupiny 3 přes 500 do 1 000 m3</t>
  </si>
  <si>
    <t>"řad 1-2, DN 100, dl. 0,027.00 km, š.r. 0,9m"</t>
  </si>
  <si>
    <t>"st. 0,000.00 - 0,001.70 km, pr.hl. 1,07 m (-0,25m)"1,7*1,07*0,9</t>
  </si>
  <si>
    <t>"0,001.70 - 0,011.20 km, pr.hl. 0,98 m (-0,45m)"9,5*0,98*0,9</t>
  </si>
  <si>
    <t>"0,011.20 - 0,014.80 km, pr.hl. 1,05 m (-0,45m)"3,6*1,05*0,9</t>
  </si>
  <si>
    <t>"0,014.80 - 0,018.70 km, pr.hl. 1,16 m (-0,45m)"3,9*1,16*0,9</t>
  </si>
  <si>
    <t>"0,018.70 - 0,027.00 km, pr.hl. 1,14 m (-0,45m)"8,3*1,14*0,9</t>
  </si>
  <si>
    <t>"řad 1-1, DN 100, dl. 0,510.04 km, š.r. 0,9m"</t>
  </si>
  <si>
    <t>"st. 0,000.00 - 0,017.84 km, pr.hl. 1,19 m (-0,45m)"17,48*1,19*0,9</t>
  </si>
  <si>
    <t>"0,017.84 - 0,025.97 km, pr.hl. 1,32 m (-0,45m)"8,13*1,32*0,9</t>
  </si>
  <si>
    <t>"0,025.97 - 0,039.56 km, pr.hl. 1,56 m (-0,25m)"13,59*1,56*0,9</t>
  </si>
  <si>
    <t>"0,039.56 - 0,060.32 km, pr.hl. 1,47 m (-0,25m)"20,76*1,47*0,9</t>
  </si>
  <si>
    <t>"0,060.32 - 0,072.56 km, pr.hl. 1,39 m (-0,25m)"12,24*1,39*0,9</t>
  </si>
  <si>
    <t>"0,072.56 - 0,107.10 km, pr.hl. 1,36 m (-0,25m)"34,54 *1,36*0,9</t>
  </si>
  <si>
    <t>"0,107.10 - 0,121.89 km, pr.hl. 1,34 m (-0,25m)"14,79*1,34*0,9</t>
  </si>
  <si>
    <t>"0,121.89 - 0,143.56 km, pr.hl. 1,21 m (-0,25m)"21,67*1,21*0,9</t>
  </si>
  <si>
    <t>"0,143.56 - 0,178.56 km, pr.hl. 1,10 m (-0,25m)"35,0*1,1*0,9</t>
  </si>
  <si>
    <t>"0,178.56 - 0,206.25 km, pr.hl. 1,12 m (-0,25m)"27,69*1,12*0,9</t>
  </si>
  <si>
    <t>"0,206.25 - 0,243.05 km, pr.hl. 1,16 m (-0,25m)"36,8*1,16*0,9</t>
  </si>
  <si>
    <t>"0,243.05 - 0,245.91 km, pr.hl. 1,17 m (-0,25m)"2,86*1,17*0,9</t>
  </si>
  <si>
    <t>"0,245.91 - 0,247.71 km, pr.hl. 1,18 m (-0,25m)"1,8*1,18*0,9</t>
  </si>
  <si>
    <t>"0,247.71 - 0,263.67 km, pr.hl. 1,28 m (-0,25m)"15,96*1,28*0,9</t>
  </si>
  <si>
    <t>"0,263.67 - 0,299.73 km, pr.hl. 1,11 m (-0,25m)"36,06*1,11*0,9</t>
  </si>
  <si>
    <t>"0,299.73 - 0,314.64 km, pr.hl. 1,04 m (-0,25m)"14,91*1,04*0,9</t>
  </si>
  <si>
    <t>"0,314.64 - 0,319.82 km, pr.hl. 1,04 m (-0,25m)"5,2*1,04*0,9</t>
  </si>
  <si>
    <t>"0,319.82 - 0,339.17 km, pr.hl. 0,99 m (-0,25m)"19,35*0,99*0,9</t>
  </si>
  <si>
    <t>"0,339.17 - 0,347.40 km, pr.hl. 1,04 m (-0,25m)"8,23*1,04*0,9</t>
  </si>
  <si>
    <t>"0,347.40 - 0,390.91 km, pr.hl. 1,09 m (-0,25m)"42,91*1,09*0,9</t>
  </si>
  <si>
    <t>"0,390.91 - 0,405.56 km, pr.hl. 1,52 m (-0,25m)"14,65*1,52*0,9</t>
  </si>
  <si>
    <t>"0,405.56 - 0,422.42 km, pr.hl. 1,53 m (-0,25m)"16,86*1,53*0,9</t>
  </si>
  <si>
    <t>"0,422.42 - 0,450.58 km, pr.hl. 1,30 m (-0,25m)"28,16*1,3*0,9</t>
  </si>
  <si>
    <t>"0,450.58 - 0,490.00 km, pr.hl. 1,32 m (-0,25m)"39,42*1,32*0,9</t>
  </si>
  <si>
    <t>"0,490.00 - 0,490.93 km, pr.hl. 1,36 m (-0,25m)"0,93*1,36*0,9</t>
  </si>
  <si>
    <t>"0,490.93 - 0,494.47 km, pr.hl. 1,31 m (-0,25m)"3,54*1,31*0,9</t>
  </si>
  <si>
    <t>"0,494.47 - 0,506.08 km, pr.hl. 1,22 m (-0,25m)"11,61*1,22*0,9</t>
  </si>
  <si>
    <t>"0,506.08 - 0,510.04 km, pr.hl. 1,23 m (-0,25m)"3,96*1,23*0,9</t>
  </si>
  <si>
    <t>591,6</t>
  </si>
  <si>
    <t>-1982288275</t>
  </si>
  <si>
    <t>"st. 0,000.00 - 0,001.70 km, pr.hl. 1,07 m (-0,25m)"1,7*1,07*2</t>
  </si>
  <si>
    <t>"0,001.70 - 0,011.20 km, pr.hl. 0,98 m (-0,45m)"9,5*0,98*2</t>
  </si>
  <si>
    <t>"0,011.20 - 0,014.80 km, pr.hl. 1,05 m (-0,45m)"3,6*1,05*2</t>
  </si>
  <si>
    <t>"0,014.80 - 0,018.70 km, pr.hl. 1,16 m (-0,45m)"3,9*1,16*2</t>
  </si>
  <si>
    <t>"0,018.70 - 0,027.00 km, pr.hl. 1,14 m (-0,45m)"8,3*1,14*2</t>
  </si>
  <si>
    <t>"st. 0,000.00 - 0,017.84 km, pr.hl. 1,19 m (-0,45m)"17,48*1,19*2</t>
  </si>
  <si>
    <t>"0,017.84 - 0,025.97 km, pr.hl. 1,32 m (-0,45m)"8,13*1,32*2</t>
  </si>
  <si>
    <t>"0,025.97 - 0,039.56 km, pr.hl. 1,56 m (-0,25m)"13,59*1,56*2</t>
  </si>
  <si>
    <t>"0,039.56 - 0,060.32 km, pr.hl. 1,47 m (-0,25m)"20,76*1,47*2</t>
  </si>
  <si>
    <t>"0,060.32 - 0,072.56 km, pr.hl. 1,39 m (-0,25m)"12,24*1,39*2</t>
  </si>
  <si>
    <t>"0,072.56 - 0,107.10 km, pr.hl. 1,36 m (-0,25m)"34,54 *1,36*2</t>
  </si>
  <si>
    <t>"0,107.10 - 0,121.89 km, pr.hl. 1,34 m (-0,25m)"14,79*1,34*2</t>
  </si>
  <si>
    <t>"0,121.89 - 0,143.56 km, pr.hl. 1,21 m (-0,25m)"21,67*1,21*2</t>
  </si>
  <si>
    <t>"0,143.56 - 0,178.56 km, pr.hl. 1,10 m (-0,25m)"35,0*1,1*2</t>
  </si>
  <si>
    <t>"0,178.56 - 0,206.25 km, pr.hl. 1,12 m (-0,25m)"27,69*1,12*2</t>
  </si>
  <si>
    <t>"0,206.25 - 0,243.05 km, pr.hl. 1,16 m (-0,25m)"36,8*1,16*2</t>
  </si>
  <si>
    <t>"0,243.05 - 0,245.91 km, pr.hl. 1,17 m (-0,25m)"2,86*1,17*2</t>
  </si>
  <si>
    <t>"0,245.91 - 0,247.71 km, pr.hl. 1,18 m (-0,25m)"1,8*1,18*2</t>
  </si>
  <si>
    <t>"0,247.71 - 0,263.67 km, pr.hl. 1,28 m (-0,25m)"15,96*1,28*2</t>
  </si>
  <si>
    <t>"0,263.67 - 0,299.73 km, pr.hl. 1,11 m (-0,25m)"36,06*1,11*2</t>
  </si>
  <si>
    <t>"0,299.73 - 0,314.64 km, pr.hl. 1,04 m (-0,25m)"14,91*1,04*2</t>
  </si>
  <si>
    <t>"0,314.64 - 0,319.82 km, pr.hl. 1,04 m (-0,25m)"5,2*1,04*2</t>
  </si>
  <si>
    <t>"0,319.82 - 0,339.17 km, pr.hl. 0,99 m (-0,25m)"19,35*0,99*2</t>
  </si>
  <si>
    <t>"0,339.17 - 0,347.40 km, pr.hl. 1,04 m (-0,25m)"8,23*1,04*2</t>
  </si>
  <si>
    <t>"0,347.40 - 0,390.91 km, pr.hl. 1,09 m (-0,25m)"42,91*1,09*2</t>
  </si>
  <si>
    <t>"0,390.91 - 0,405.56 km, pr.hl. 1,52 m (-0,25m)"14,65*1,52*2</t>
  </si>
  <si>
    <t>"0,405.56 - 0,422.42 km, pr.hl. 1,53 m (-0,25m)"16,86*1,53*2</t>
  </si>
  <si>
    <t>"0,422.42 - 0,450.58 km, pr.hl. 1,30 m (-0,25m)"28,16*1,3*2</t>
  </si>
  <si>
    <t>"0,450.58 - 0,490.00 km, pr.hl. 1,32 m (-0,25m)"39,42*1,32*2</t>
  </si>
  <si>
    <t>"0,490.00 - 0,490.93 km, pr.hl. 1,36 m (-0,25m)"0,93*1,36*2</t>
  </si>
  <si>
    <t>"0,490.93 - 0,494.47 km, pr.hl. 1,31 m (-0,25m)"3,54*1,31*2</t>
  </si>
  <si>
    <t>"0,494.47 - 0,506.08 km, pr.hl. 1,22 m (-0,25m)"11,61*1,22*2</t>
  </si>
  <si>
    <t>"0,506.08 - 0,510.04 km, pr.hl. 1,23 m (-0,25m)"3,96*1,23*2</t>
  </si>
  <si>
    <t>1314,7</t>
  </si>
  <si>
    <t>254228470</t>
  </si>
  <si>
    <t>"viz položka 151101111"1314,7</t>
  </si>
  <si>
    <t>-2005221845</t>
  </si>
  <si>
    <t>591,6-281,5</t>
  </si>
  <si>
    <t>1241577345</t>
  </si>
  <si>
    <t>310,1*10,0</t>
  </si>
  <si>
    <t>822820191</t>
  </si>
  <si>
    <t>310,1</t>
  </si>
  <si>
    <t>1919813616</t>
  </si>
  <si>
    <t>310,1*1,9</t>
  </si>
  <si>
    <t>402276729</t>
  </si>
  <si>
    <t>1951141806</t>
  </si>
  <si>
    <t>"výkop"591,6</t>
  </si>
  <si>
    <t>"obsyp"-199,15</t>
  </si>
  <si>
    <t>"lože"-70,9</t>
  </si>
  <si>
    <t>"podkladní beton"-0,77</t>
  </si>
  <si>
    <t>"potrubí"-3,14*0,055*0,055*538,0</t>
  </si>
  <si>
    <t>315,6</t>
  </si>
  <si>
    <t>"zásyp do úrovně pod chodníkem a komunikací"402,2/100*70,0</t>
  </si>
  <si>
    <t>281,5</t>
  </si>
  <si>
    <t>-1752677708</t>
  </si>
  <si>
    <t>"dovoz nové vhodné zeminy viz TZ"402,2/100*30</t>
  </si>
  <si>
    <t>120,6</t>
  </si>
  <si>
    <t>štěrkopísek frakce 0/22</t>
  </si>
  <si>
    <t>1383967387</t>
  </si>
  <si>
    <t>120,6*1,724</t>
  </si>
  <si>
    <t>-214031789</t>
  </si>
  <si>
    <t>"viz příloha č. 3 a č. 4"</t>
  </si>
  <si>
    <t>27,0*0,9*0,405+510,04*0,9*0,405-3,14*0,055*0,55*27,0-3,14*0,055*510,04+537,04*0,003</t>
  </si>
  <si>
    <t>106,7</t>
  </si>
  <si>
    <t>-1792128546</t>
  </si>
  <si>
    <t>106,7*1,724</t>
  </si>
  <si>
    <t>661242323</t>
  </si>
  <si>
    <t>"viz příloha č. 3. a 4."</t>
  </si>
  <si>
    <t>27,0*0,9+510,04*0,9</t>
  </si>
  <si>
    <t>483,3</t>
  </si>
  <si>
    <t>1366616920</t>
  </si>
  <si>
    <t>27,0*0,9*0,1+510,04*0,9*0,1+27,0*0,9*0,05-27,0*0,003+510,04*0,9*0,05-510,04*0,003</t>
  </si>
  <si>
    <t>70,9</t>
  </si>
  <si>
    <t>452313171</t>
  </si>
  <si>
    <t>Podkladní bloky z betonu prostého tř. C 30/37 otevřený výkop</t>
  </si>
  <si>
    <t>279343914</t>
  </si>
  <si>
    <t>Podkladní a zajišťovací konstrukce z betonu prostého v otevřeném výkopu bloky pro potrubí z betonu tř. C 30/37</t>
  </si>
  <si>
    <t>"typ č.1"0,15*3</t>
  </si>
  <si>
    <t>"typ č.2"0,08*4</t>
  </si>
  <si>
    <t>452353101</t>
  </si>
  <si>
    <t>Bednění podkladních bloků otevřený výkop</t>
  </si>
  <si>
    <t>-461950728</t>
  </si>
  <si>
    <t>Bednění podkladních a zajišťovacích konstrukcí v otevřeném výkopu bloků pro potrubí</t>
  </si>
  <si>
    <t>1,0*0,3*3+1,0*0,3*3*2</t>
  </si>
  <si>
    <t>0,5*0,3*4*2+0,4*0,3*3</t>
  </si>
  <si>
    <t>857242122</t>
  </si>
  <si>
    <t>Montáž litinových tvarovek jednoosých přírubových otevřený výkop DN 80</t>
  </si>
  <si>
    <t>-801829039</t>
  </si>
  <si>
    <t>Montáž litinových tvarovek na potrubí litinovém tlakovém jednoosých na potrubí z trub přírubových v otevřeném výkopu, kanálu nebo v šachtě DN 80</t>
  </si>
  <si>
    <t>"viz příloha č.5"</t>
  </si>
  <si>
    <t>505008020016</t>
  </si>
  <si>
    <t>KOLENO PATNÍ PŘÍRUBOVÉ DLOUHÉ 80</t>
  </si>
  <si>
    <t>699338621</t>
  </si>
  <si>
    <t>4*1,01 'Přepočtené koeficientem množství</t>
  </si>
  <si>
    <t>857262122</t>
  </si>
  <si>
    <t>Montáž litinových tvarovek jednoosých přírubových otevřený výkop DN 100</t>
  </si>
  <si>
    <t>762017320</t>
  </si>
  <si>
    <t>Montáž litinových tvarovek na potrubí litinovém tlakovém jednoosých na potrubí z trub přírubových v otevřeném výkopu, kanálu nebo v šachtě DN 100</t>
  </si>
  <si>
    <t>799408010016</t>
  </si>
  <si>
    <t>SYNOFLEX - S PŘÍRUBOU REDUKOVANÝ 100/80 (100/85-105)</t>
  </si>
  <si>
    <t>1925707007</t>
  </si>
  <si>
    <t>5*1,01 'Přepočtené koeficientem množství</t>
  </si>
  <si>
    <t>857263131</t>
  </si>
  <si>
    <t>Montáž litinových tvarovek odbočných hrdlových otevřený výkop s integrovaným těsněním DN 100</t>
  </si>
  <si>
    <t>1564680615</t>
  </si>
  <si>
    <t>Montáž litinových tvarovek na potrubí litinovém tlakovém odbočných na potrubí z trub hrdlových v otevřeném výkopu, kanálu nebo v šachtě s integrovaným těsněním DN 100</t>
  </si>
  <si>
    <t>"100/100"3,0</t>
  </si>
  <si>
    <t>"100/80"4,0</t>
  </si>
  <si>
    <t>851010010016</t>
  </si>
  <si>
    <t>TVAROVKA T KUS 100-100</t>
  </si>
  <si>
    <t>985455412</t>
  </si>
  <si>
    <t>851010008016</t>
  </si>
  <si>
    <t>TVAROVKA T KUS 100-80</t>
  </si>
  <si>
    <t>1315047990</t>
  </si>
  <si>
    <t>871161141</t>
  </si>
  <si>
    <t>Montáž potrubí z PE100 SDR 11 otevřený výkop svařovaných na tupo D 32 x 3,0 mm</t>
  </si>
  <si>
    <t>-1309925993</t>
  </si>
  <si>
    <t>Montáž vodovodního potrubí z plastů v otevřeném výkopu z polyetylenu PE 100 svařovaných na tupo SDR 11/PN16 D 32 x 3,0 mm</t>
  </si>
  <si>
    <t>32,4</t>
  </si>
  <si>
    <t>28613170</t>
  </si>
  <si>
    <t>trubka vodovodní PE100 SDR11 se signalizační vrstvou 32x3,0mm</t>
  </si>
  <si>
    <t>237822341</t>
  </si>
  <si>
    <t>32,4*1,015</t>
  </si>
  <si>
    <t>871250000R</t>
  </si>
  <si>
    <t xml:space="preserve">Provizorní (náhradní) zásobování vodou z PE pr. 90 </t>
  </si>
  <si>
    <t>1390689378</t>
  </si>
  <si>
    <t>"viz TZ"</t>
  </si>
  <si>
    <t>"vč. přepojení přípojek a armatur"538,0</t>
  </si>
  <si>
    <t>871251000R</t>
  </si>
  <si>
    <t>Vyříznutí a zaslepení stávajícího vodovodu vč. ponechaného potrubí zaplněné hubeným betonem</t>
  </si>
  <si>
    <t>484616603</t>
  </si>
  <si>
    <t>871251100R</t>
  </si>
  <si>
    <t>Napojení na stávající potrubí</t>
  </si>
  <si>
    <t>-6729556</t>
  </si>
  <si>
    <t>"viz TZ a příloha č. 5"</t>
  </si>
  <si>
    <t>871251141</t>
  </si>
  <si>
    <t>Montáž potrubí z PE100 SDR 11 otevřený výkop svařovaných na tupo D 110 x 10,0 mm</t>
  </si>
  <si>
    <t>889373520</t>
  </si>
  <si>
    <t>Montáž vodovodního potrubí z plastů v otevřeném výkopu z polyetylenu PE 100 svařovaných na tupo SDR 11/PN16 D 110 x 10,0 mm</t>
  </si>
  <si>
    <t>"viz TZ a příloha č. 3 a 5."</t>
  </si>
  <si>
    <t>27,0+511,0</t>
  </si>
  <si>
    <t>28613116</t>
  </si>
  <si>
    <t>trubka vodovodní PE100 PN 16 SDR11 110x10,0mm</t>
  </si>
  <si>
    <t>-1555439321</t>
  </si>
  <si>
    <t>538,0*1,015</t>
  </si>
  <si>
    <t>871341151</t>
  </si>
  <si>
    <t>Montáž potrubí z PE100 SDR 17 otevřený výkop svařovaných na tupo D 180 x 10,7 mm</t>
  </si>
  <si>
    <t>2000923747</t>
  </si>
  <si>
    <t>Montáž vodovodního potrubí z plastů v otevřeném výkopu z polyetylenu PE 100 svařovaných na tupo SDR 17/PN10 D 180 x 10,7 mm</t>
  </si>
  <si>
    <t>"viz příloha č. 2 a 3."</t>
  </si>
  <si>
    <t>10,5+13,0</t>
  </si>
  <si>
    <t>28613580</t>
  </si>
  <si>
    <t>potrubí dvouvrstvé PE100 RC SDR17 180x10,7 dl 12m</t>
  </si>
  <si>
    <t>836650755</t>
  </si>
  <si>
    <t>23,5*1,015</t>
  </si>
  <si>
    <t>877161101</t>
  </si>
  <si>
    <t>Montáž elektrospojek na vodovodním potrubí z PE trub d 32</t>
  </si>
  <si>
    <t>-217572415</t>
  </si>
  <si>
    <t>Montáž tvarovek na vodovodním plastovém potrubí z polyetylenu PE 100 elektrotvarovek SDR 11/PN16 spojek, oblouků nebo redukcí d 32</t>
  </si>
  <si>
    <t>622102506416</t>
  </si>
  <si>
    <t>TVAROVKA ISO K 2681/3151 6/4"-25</t>
  </si>
  <si>
    <t>980720151</t>
  </si>
  <si>
    <t>877161118</t>
  </si>
  <si>
    <t>Montáž elektrozáslepek na vodovodním potrubí z PE trub d 32</t>
  </si>
  <si>
    <t>932677478</t>
  </si>
  <si>
    <t>Montáž tvarovek na vodovodním plastovém potrubí z polyetylenu PE 100 elektrotvarovek SDR 11/PN16 záslepek d 32</t>
  </si>
  <si>
    <t>28615020</t>
  </si>
  <si>
    <t>elektrozáslepka SDR11 PE 100 PN16 D 32mm</t>
  </si>
  <si>
    <t>-2085278285</t>
  </si>
  <si>
    <t>877241101</t>
  </si>
  <si>
    <t>Montáž elektrospojek na vodovodním potrubí z PE trub d 90</t>
  </si>
  <si>
    <t>2004797848</t>
  </si>
  <si>
    <t>Montáž tvarovek na vodovodním plastovém potrubí z polyetylenu PE 100 elektrotvarovek SDR 11/PN16 spojek, oblouků nebo redukcí d 90</t>
  </si>
  <si>
    <t>125409000000</t>
  </si>
  <si>
    <t>JIŠTĚNÍ PROTI POSUVU 90 PN10</t>
  </si>
  <si>
    <t>-1123783006</t>
  </si>
  <si>
    <t>877261101</t>
  </si>
  <si>
    <t>Montáž elektrospojek na vodovodním potrubí z PE trub d 110</t>
  </si>
  <si>
    <t>751891641</t>
  </si>
  <si>
    <t>Montáž tvarovek na vodovodním plastovém potrubí z polyetylenu PE 100 elektrotvarovek SDR 11/PN16 spojek, oblouků nebo redukcí d 110</t>
  </si>
  <si>
    <t>13,0+13,0</t>
  </si>
  <si>
    <t>28653136</t>
  </si>
  <si>
    <t>nákružek lemový PE 100 SDR11 110mm</t>
  </si>
  <si>
    <t>1732483267</t>
  </si>
  <si>
    <t>13,0</t>
  </si>
  <si>
    <t>28654410</t>
  </si>
  <si>
    <t>příruba volná k lemovému nákružku z polypropylénu 110</t>
  </si>
  <si>
    <t>-1473466186</t>
  </si>
  <si>
    <t>příruba točivá k lemovému nákružku z polypropylénu 110</t>
  </si>
  <si>
    <t>877261110</t>
  </si>
  <si>
    <t>Montáž elektrokolen 45° na vodovodním potrubí z PE trub d 110</t>
  </si>
  <si>
    <t>1101050681</t>
  </si>
  <si>
    <t>Montáž tvarovek na vodovodním plastovém potrubí z polyetylenu PE 100 elektrotvarovek SDR 11/PN16 kolen 45° d 110</t>
  </si>
  <si>
    <t>"45°"1,0</t>
  </si>
  <si>
    <t>"90°"2,0</t>
  </si>
  <si>
    <t>28614949</t>
  </si>
  <si>
    <t>elektrokoleno 45° PE 100 PN16 D 110mm</t>
  </si>
  <si>
    <t>1401197816</t>
  </si>
  <si>
    <t>28614937</t>
  </si>
  <si>
    <t>elektrokoleno 90° PE 100 PN16 D 110mm</t>
  </si>
  <si>
    <t>1500851919</t>
  </si>
  <si>
    <t>877261120</t>
  </si>
  <si>
    <t>Montáž elektro navrtávacích T-kusů s 360° odbočkou na vodovodním potrubí z PE trub d 110/25</t>
  </si>
  <si>
    <t>1832302189</t>
  </si>
  <si>
    <t>Montáž tvarovek na vodovodním plastovém potrubí z polyetylenu PE 100 elektrotvarovek SDR 11/PN16 T-kusů navrtávacích s 360° otočnou odbočkou d 110/25</t>
  </si>
  <si>
    <t>28614011</t>
  </si>
  <si>
    <t>tvarovka T-kus navrtávací s odbočkou 360° D 110-25mm</t>
  </si>
  <si>
    <t>1443771649</t>
  </si>
  <si>
    <t>891161322</t>
  </si>
  <si>
    <t>Montáž vodovodních šoupátek vevařovacích PE konec SDR11 PN16 otevřený výkop DN 25/32</t>
  </si>
  <si>
    <t>-1954764965</t>
  </si>
  <si>
    <t>Montáž vodovodních armatur na potrubí šoupátek v otevřeném výkopu s PE konci SDR 11 PN16 DN 25/32</t>
  </si>
  <si>
    <t>260000103216</t>
  </si>
  <si>
    <t>ŠOUPÁTKO ISO DOMOVNÍ PŘÍPOJKY 32</t>
  </si>
  <si>
    <t>1286876051</t>
  </si>
  <si>
    <t>891241112</t>
  </si>
  <si>
    <t>Montáž vodovodních šoupátek otevřený výkop DN 80</t>
  </si>
  <si>
    <t>806675037</t>
  </si>
  <si>
    <t>Montáž vodovodních armatur na potrubí šoupátek nebo klapek uzavíracích v otevřeném výkopu nebo v šachtách s osazením zemní soupravy (bez poklopů) DN 80</t>
  </si>
  <si>
    <t>400208000016</t>
  </si>
  <si>
    <t>ŠOUPĚ E2 PŘÍRUBOVÉ KRÁTKÉ 80</t>
  </si>
  <si>
    <t>-212638761</t>
  </si>
  <si>
    <t>891247111</t>
  </si>
  <si>
    <t>Montáž hydrantů podzemních DN 80</t>
  </si>
  <si>
    <t>-1180262403</t>
  </si>
  <si>
    <t>Montáž vodovodních armatur na potrubí hydrantů podzemních (bez osazení poklopů) DN 80</t>
  </si>
  <si>
    <t>K24008015016</t>
  </si>
  <si>
    <t>HYDRANT DUO PODZEMNÍ 80/1,5 m</t>
  </si>
  <si>
    <t>66630538</t>
  </si>
  <si>
    <t>891261112</t>
  </si>
  <si>
    <t>Montáž vodovodních šoupátek otevřený výkop DN 100</t>
  </si>
  <si>
    <t>-1974750331</t>
  </si>
  <si>
    <t>Montáž vodovodních armatur na potrubí šoupátek nebo klapek uzavíracích v otevřeném výkopu nebo v šachtách s osazením zemní soupravy (bez poklopů) DN 100</t>
  </si>
  <si>
    <t>400210000016</t>
  </si>
  <si>
    <t>ŠOUPĚ E2 PŘÍRUBOVÉ KRÁTKÉ 100</t>
  </si>
  <si>
    <t>834605695</t>
  </si>
  <si>
    <t>950205010003</t>
  </si>
  <si>
    <t>SOUPRAVA ZEMNÍ TELESKOPICKÁ E2-1,3 -1,8 50-100 (1,3-1,8m)</t>
  </si>
  <si>
    <t>-2039716391</t>
  </si>
  <si>
    <t>892271111</t>
  </si>
  <si>
    <t>Tlaková zkouška vodou potrubí DN 100 nebo 125</t>
  </si>
  <si>
    <t>31990466</t>
  </si>
  <si>
    <t>Tlakové zkoušky vodou na potrubí DN 100 nebo 125</t>
  </si>
  <si>
    <t>892273122</t>
  </si>
  <si>
    <t>Proplach a dezinfekce vodovodního potrubí DN od 80 do 125</t>
  </si>
  <si>
    <t>-1996421080</t>
  </si>
  <si>
    <t>-1457279827</t>
  </si>
  <si>
    <t>Tlakové zkoušky vodou zabezpečení konců potrubí při tlakových zkouškách DN do 300</t>
  </si>
  <si>
    <t>899401112</t>
  </si>
  <si>
    <t>Osazení poklopů litinových šoupátkových</t>
  </si>
  <si>
    <t>-208367819</t>
  </si>
  <si>
    <t>"samonivelační"5,0</t>
  </si>
  <si>
    <t>"tuhý"8,0</t>
  </si>
  <si>
    <t>1750KASI0000</t>
  </si>
  <si>
    <t>POKLOP ULIČNÍ SAMONIVELAČNÍ ŠOUPÁTKOVÝ (Z.S. TELE) HAWLE-VODA</t>
  </si>
  <si>
    <t>1082784347</t>
  </si>
  <si>
    <t>175000000003</t>
  </si>
  <si>
    <t>POKLOP ULIČNÍ ŠOUP. KASI LOGO HAWLE HAWLE VODA</t>
  </si>
  <si>
    <t>-1316645193</t>
  </si>
  <si>
    <t>348100000001</t>
  </si>
  <si>
    <t xml:space="preserve">PODKLAD. DESKA  KASI KASI</t>
  </si>
  <si>
    <t>-1516436698</t>
  </si>
  <si>
    <t>899401113</t>
  </si>
  <si>
    <t>Osazení poklopů litinových hydrantových</t>
  </si>
  <si>
    <t>-1976373540</t>
  </si>
  <si>
    <t>"samonivelační"2,0</t>
  </si>
  <si>
    <t>"tuhý"2,0</t>
  </si>
  <si>
    <t>1950KASI0000</t>
  </si>
  <si>
    <t>POKLOP ULIČNÍ SAMONIVELAČNÍ HYDRANTOVÝ S LOGEM HAWLE HYDRANT</t>
  </si>
  <si>
    <t>565084938</t>
  </si>
  <si>
    <t>195000000002</t>
  </si>
  <si>
    <t>HYDRANTOVÝ POKLOP 21 kg / HAWLE - HYDRANT</t>
  </si>
  <si>
    <t>1548833748</t>
  </si>
  <si>
    <t>348200000000</t>
  </si>
  <si>
    <t xml:space="preserve">PODKLAD. DESKA  POD HYDRANT.POKLOP</t>
  </si>
  <si>
    <t>1525922608</t>
  </si>
  <si>
    <t>899713111R</t>
  </si>
  <si>
    <t>Orientační tabulky na vodovodních a kanalizačních řadech na sloupku ocelovém nebo betonovém nebo zdivu</t>
  </si>
  <si>
    <t>1465253139</t>
  </si>
  <si>
    <t>899721111</t>
  </si>
  <si>
    <t>Signalizační vodič DN do 150 mm na potrubí</t>
  </si>
  <si>
    <t>-582846465</t>
  </si>
  <si>
    <t>Signalizační vodič na potrubí DN do 150 mm</t>
  </si>
  <si>
    <t>"viz TZ a příloha č.4"</t>
  </si>
  <si>
    <t>57,0+511,0+28,0*1,5</t>
  </si>
  <si>
    <t>899722113</t>
  </si>
  <si>
    <t>Krytí potrubí z plastů výstražnou fólií z PVC 34cm</t>
  </si>
  <si>
    <t>-963074398</t>
  </si>
  <si>
    <t>Krytí potrubí z plastů výstražnou fólií z PVC šířky 30 cm</t>
  </si>
  <si>
    <t>"viz příloha č.4"</t>
  </si>
  <si>
    <t>899911102</t>
  </si>
  <si>
    <t>Kluzná objímka výšky 25 mm vnějšího průměru potrubí do 222 mm</t>
  </si>
  <si>
    <t>523182715</t>
  </si>
  <si>
    <t>Kluzné objímky (pojízdná sedla) pro zasunutí potrubí do chráničky výšky 25 mm vnějšího průměru potrubí do 222 mm</t>
  </si>
  <si>
    <t>23,0</t>
  </si>
  <si>
    <t>899913142</t>
  </si>
  <si>
    <t>Uzavírací manžeta chráničky potrubí DN 100 x 200</t>
  </si>
  <si>
    <t>-50594978</t>
  </si>
  <si>
    <t>Koncové uzavírací manžety chrániček DN potrubí x DN chráničky DN 100 x 200</t>
  </si>
  <si>
    <t>-2016177232</t>
  </si>
  <si>
    <t>-1458495261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</si>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</sst>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32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36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36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36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38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32</v>
      </c>
      <c r="AO17" s="24"/>
      <c r="AP17" s="24"/>
      <c r="AQ17" s="24"/>
      <c r="AR17" s="22"/>
      <c r="BE17" s="33"/>
      <c r="BS17" s="19" t="s">
        <v>40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42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32</v>
      </c>
      <c r="AO20" s="24"/>
      <c r="AP20" s="24"/>
      <c r="AQ20" s="24"/>
      <c r="AR20" s="22"/>
      <c r="BE20" s="33"/>
      <c r="BS20" s="19" t="s">
        <v>40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45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46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47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48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49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50</v>
      </c>
      <c r="E29" s="50"/>
      <c r="F29" s="34" t="s">
        <v>51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52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53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54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55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56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57</v>
      </c>
      <c r="U35" s="57"/>
      <c r="V35" s="57"/>
      <c r="W35" s="57"/>
      <c r="X35" s="59" t="s">
        <v>58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59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2021-26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Starý Plzenec - Chodník ulice Herejkova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Starý Plzenec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21. 8. 2021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Starý Plzenc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37</v>
      </c>
      <c r="AJ49" s="43"/>
      <c r="AK49" s="43"/>
      <c r="AL49" s="43"/>
      <c r="AM49" s="76" t="str">
        <f>IF(E17="","",E17)</f>
        <v>Z. Černý</v>
      </c>
      <c r="AN49" s="67"/>
      <c r="AO49" s="67"/>
      <c r="AP49" s="67"/>
      <c r="AQ49" s="43"/>
      <c r="AR49" s="47"/>
      <c r="AS49" s="77" t="s">
        <v>60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35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41</v>
      </c>
      <c r="AJ50" s="43"/>
      <c r="AK50" s="43"/>
      <c r="AL50" s="43"/>
      <c r="AM50" s="76" t="str">
        <f>IF(E20="","",E20)</f>
        <v>Michal Komorous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61</v>
      </c>
      <c r="D52" s="90"/>
      <c r="E52" s="90"/>
      <c r="F52" s="90"/>
      <c r="G52" s="90"/>
      <c r="H52" s="91"/>
      <c r="I52" s="92" t="s">
        <v>62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63</v>
      </c>
      <c r="AH52" s="90"/>
      <c r="AI52" s="90"/>
      <c r="AJ52" s="90"/>
      <c r="AK52" s="90"/>
      <c r="AL52" s="90"/>
      <c r="AM52" s="90"/>
      <c r="AN52" s="92" t="s">
        <v>64</v>
      </c>
      <c r="AO52" s="90"/>
      <c r="AP52" s="90"/>
      <c r="AQ52" s="94" t="s">
        <v>65</v>
      </c>
      <c r="AR52" s="47"/>
      <c r="AS52" s="95" t="s">
        <v>66</v>
      </c>
      <c r="AT52" s="96" t="s">
        <v>67</v>
      </c>
      <c r="AU52" s="96" t="s">
        <v>68</v>
      </c>
      <c r="AV52" s="96" t="s">
        <v>69</v>
      </c>
      <c r="AW52" s="96" t="s">
        <v>70</v>
      </c>
      <c r="AX52" s="96" t="s">
        <v>71</v>
      </c>
      <c r="AY52" s="96" t="s">
        <v>72</v>
      </c>
      <c r="AZ52" s="96" t="s">
        <v>73</v>
      </c>
      <c r="BA52" s="96" t="s">
        <v>74</v>
      </c>
      <c r="BB52" s="96" t="s">
        <v>75</v>
      </c>
      <c r="BC52" s="96" t="s">
        <v>76</v>
      </c>
      <c r="BD52" s="97" t="s">
        <v>77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78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32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79</v>
      </c>
      <c r="BT54" s="112" t="s">
        <v>80</v>
      </c>
      <c r="BU54" s="113" t="s">
        <v>81</v>
      </c>
      <c r="BV54" s="112" t="s">
        <v>82</v>
      </c>
      <c r="BW54" s="112" t="s">
        <v>5</v>
      </c>
      <c r="BX54" s="112" t="s">
        <v>83</v>
      </c>
      <c r="CL54" s="112" t="s">
        <v>19</v>
      </c>
    </row>
    <row r="55" s="7" customFormat="1" ht="24.75" customHeight="1">
      <c r="A55" s="114" t="s">
        <v>84</v>
      </c>
      <c r="B55" s="115"/>
      <c r="C55" s="116"/>
      <c r="D55" s="117" t="s">
        <v>85</v>
      </c>
      <c r="E55" s="117"/>
      <c r="F55" s="117"/>
      <c r="G55" s="117"/>
      <c r="H55" s="117"/>
      <c r="I55" s="118"/>
      <c r="J55" s="117" t="s">
        <v>86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301 - Dešťová kanaliza...'!J30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87</v>
      </c>
      <c r="AR55" s="121"/>
      <c r="AS55" s="122">
        <v>0</v>
      </c>
      <c r="AT55" s="123">
        <f>ROUND(SUM(AV55:AW55),2)</f>
        <v>0</v>
      </c>
      <c r="AU55" s="124">
        <f>'SO 301 - Dešťová kanaliza...'!P90</f>
        <v>0</v>
      </c>
      <c r="AV55" s="123">
        <f>'SO 301 - Dešťová kanaliza...'!J33</f>
        <v>0</v>
      </c>
      <c r="AW55" s="123">
        <f>'SO 301 - Dešťová kanaliza...'!J34</f>
        <v>0</v>
      </c>
      <c r="AX55" s="123">
        <f>'SO 301 - Dešťová kanaliza...'!J35</f>
        <v>0</v>
      </c>
      <c r="AY55" s="123">
        <f>'SO 301 - Dešťová kanaliza...'!J36</f>
        <v>0</v>
      </c>
      <c r="AZ55" s="123">
        <f>'SO 301 - Dešťová kanaliza...'!F33</f>
        <v>0</v>
      </c>
      <c r="BA55" s="123">
        <f>'SO 301 - Dešťová kanaliza...'!F34</f>
        <v>0</v>
      </c>
      <c r="BB55" s="123">
        <f>'SO 301 - Dešťová kanaliza...'!F35</f>
        <v>0</v>
      </c>
      <c r="BC55" s="123">
        <f>'SO 301 - Dešťová kanaliza...'!F36</f>
        <v>0</v>
      </c>
      <c r="BD55" s="125">
        <f>'SO 301 - Dešťová kanaliza...'!F37</f>
        <v>0</v>
      </c>
      <c r="BE55" s="7"/>
      <c r="BT55" s="126" t="s">
        <v>88</v>
      </c>
      <c r="BV55" s="126" t="s">
        <v>82</v>
      </c>
      <c r="BW55" s="126" t="s">
        <v>89</v>
      </c>
      <c r="BX55" s="126" t="s">
        <v>5</v>
      </c>
      <c r="CL55" s="126" t="s">
        <v>19</v>
      </c>
      <c r="CM55" s="126" t="s">
        <v>90</v>
      </c>
    </row>
    <row r="56" s="7" customFormat="1" ht="16.5" customHeight="1">
      <c r="A56" s="114" t="s">
        <v>84</v>
      </c>
      <c r="B56" s="115"/>
      <c r="C56" s="116"/>
      <c r="D56" s="117" t="s">
        <v>91</v>
      </c>
      <c r="E56" s="117"/>
      <c r="F56" s="117"/>
      <c r="G56" s="117"/>
      <c r="H56" s="117"/>
      <c r="I56" s="118"/>
      <c r="J56" s="117" t="s">
        <v>92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341 - Rekonstrukce vod...'!J30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87</v>
      </c>
      <c r="AR56" s="121"/>
      <c r="AS56" s="127">
        <v>0</v>
      </c>
      <c r="AT56" s="128">
        <f>ROUND(SUM(AV56:AW56),2)</f>
        <v>0</v>
      </c>
      <c r="AU56" s="129">
        <f>'SO 341 - Rekonstrukce vod...'!P86</f>
        <v>0</v>
      </c>
      <c r="AV56" s="128">
        <f>'SO 341 - Rekonstrukce vod...'!J33</f>
        <v>0</v>
      </c>
      <c r="AW56" s="128">
        <f>'SO 341 - Rekonstrukce vod...'!J34</f>
        <v>0</v>
      </c>
      <c r="AX56" s="128">
        <f>'SO 341 - Rekonstrukce vod...'!J35</f>
        <v>0</v>
      </c>
      <c r="AY56" s="128">
        <f>'SO 341 - Rekonstrukce vod...'!J36</f>
        <v>0</v>
      </c>
      <c r="AZ56" s="128">
        <f>'SO 341 - Rekonstrukce vod...'!F33</f>
        <v>0</v>
      </c>
      <c r="BA56" s="128">
        <f>'SO 341 - Rekonstrukce vod...'!F34</f>
        <v>0</v>
      </c>
      <c r="BB56" s="128">
        <f>'SO 341 - Rekonstrukce vod...'!F35</f>
        <v>0</v>
      </c>
      <c r="BC56" s="128">
        <f>'SO 341 - Rekonstrukce vod...'!F36</f>
        <v>0</v>
      </c>
      <c r="BD56" s="130">
        <f>'SO 341 - Rekonstrukce vod...'!F37</f>
        <v>0</v>
      </c>
      <c r="BE56" s="7"/>
      <c r="BT56" s="126" t="s">
        <v>88</v>
      </c>
      <c r="BV56" s="126" t="s">
        <v>82</v>
      </c>
      <c r="BW56" s="126" t="s">
        <v>93</v>
      </c>
      <c r="BX56" s="126" t="s">
        <v>5</v>
      </c>
      <c r="CL56" s="126" t="s">
        <v>94</v>
      </c>
      <c r="CM56" s="126" t="s">
        <v>90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VMCvhaPUSZmdphVYSM0LgTMBgIyyj20P8mf8JHvmxCFJcX0saltY88g8uCKZLmNB2F7ZjUT+pzBTvqKx78zVFQ==" hashValue="W/lpnR74A4Nxc2SqG2RdvYAHb5VCUFpx6hmCD1esCdcZBNu+t11285d6w/mJe3putw5SDzcnXWV19S85ajHuOA==" algorithmName="SHA-512" password="EFDC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301 - Dešťová kanaliza...'!C2" display="/"/>
    <hyperlink ref="A56" location="'SO 341 - Rekonstrukce vo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90</v>
      </c>
    </row>
    <row r="4" s="1" customFormat="1" ht="24.96" customHeight="1">
      <c r="B4" s="22"/>
      <c r="D4" s="133" t="s">
        <v>95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Starý Plzenec - Chodník ulice Herejkova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96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97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21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21. 8. 2021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21.84" customHeight="1">
      <c r="A13" s="41"/>
      <c r="B13" s="47"/>
      <c r="C13" s="41"/>
      <c r="D13" s="141" t="s">
        <v>26</v>
      </c>
      <c r="E13" s="41"/>
      <c r="F13" s="142" t="s">
        <v>27</v>
      </c>
      <c r="G13" s="41"/>
      <c r="H13" s="41"/>
      <c r="I13" s="141" t="s">
        <v>28</v>
      </c>
      <c r="J13" s="142" t="s">
        <v>29</v>
      </c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98</v>
      </c>
      <c r="F15" s="41"/>
      <c r="G15" s="41"/>
      <c r="H15" s="41"/>
      <c r="I15" s="135" t="s">
        <v>34</v>
      </c>
      <c r="J15" s="139" t="s">
        <v>32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35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37</v>
      </c>
      <c r="E20" s="41"/>
      <c r="F20" s="41"/>
      <c r="G20" s="41"/>
      <c r="H20" s="41"/>
      <c r="I20" s="135" t="s">
        <v>31</v>
      </c>
      <c r="J20" s="139" t="s">
        <v>38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39</v>
      </c>
      <c r="F21" s="41"/>
      <c r="G21" s="41"/>
      <c r="H21" s="41"/>
      <c r="I21" s="135" t="s">
        <v>34</v>
      </c>
      <c r="J21" s="139" t="s">
        <v>32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41</v>
      </c>
      <c r="E23" s="41"/>
      <c r="F23" s="41"/>
      <c r="G23" s="41"/>
      <c r="H23" s="41"/>
      <c r="I23" s="135" t="s">
        <v>31</v>
      </c>
      <c r="J23" s="139" t="s">
        <v>42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43</v>
      </c>
      <c r="F24" s="41"/>
      <c r="G24" s="41"/>
      <c r="H24" s="41"/>
      <c r="I24" s="135" t="s">
        <v>34</v>
      </c>
      <c r="J24" s="139" t="s">
        <v>32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44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3"/>
      <c r="B27" s="144"/>
      <c r="C27" s="143"/>
      <c r="D27" s="143"/>
      <c r="E27" s="145" t="s">
        <v>32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46</v>
      </c>
      <c r="E30" s="41"/>
      <c r="F30" s="41"/>
      <c r="G30" s="41"/>
      <c r="H30" s="41"/>
      <c r="I30" s="41"/>
      <c r="J30" s="149">
        <f>ROUND(J90,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48</v>
      </c>
      <c r="G32" s="41"/>
      <c r="H32" s="41"/>
      <c r="I32" s="150" t="s">
        <v>47</v>
      </c>
      <c r="J32" s="150" t="s">
        <v>49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50</v>
      </c>
      <c r="E33" s="135" t="s">
        <v>51</v>
      </c>
      <c r="F33" s="152">
        <f>ROUND((SUM(BE90:BE745)),  2)</f>
        <v>0</v>
      </c>
      <c r="G33" s="41"/>
      <c r="H33" s="41"/>
      <c r="I33" s="153">
        <v>0.20999999999999999</v>
      </c>
      <c r="J33" s="152">
        <f>ROUND(((SUM(BE90:BE745))*I33),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52</v>
      </c>
      <c r="F34" s="152">
        <f>ROUND((SUM(BF90:BF745)),  2)</f>
        <v>0</v>
      </c>
      <c r="G34" s="41"/>
      <c r="H34" s="41"/>
      <c r="I34" s="153">
        <v>0.14999999999999999</v>
      </c>
      <c r="J34" s="152">
        <f>ROUND(((SUM(BF90:BF745))*I34),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53</v>
      </c>
      <c r="F35" s="152">
        <f>ROUND((SUM(BG90:BG745)),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54</v>
      </c>
      <c r="F36" s="152">
        <f>ROUND((SUM(BH90:BH745)),  2)</f>
        <v>0</v>
      </c>
      <c r="G36" s="41"/>
      <c r="H36" s="41"/>
      <c r="I36" s="153">
        <v>0.14999999999999999</v>
      </c>
      <c r="J36" s="152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55</v>
      </c>
      <c r="F37" s="152">
        <f>ROUND((SUM(BI90:BI745)),  2)</f>
        <v>0</v>
      </c>
      <c r="G37" s="41"/>
      <c r="H37" s="41"/>
      <c r="I37" s="153">
        <v>0</v>
      </c>
      <c r="J37" s="152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56</v>
      </c>
      <c r="E39" s="156"/>
      <c r="F39" s="156"/>
      <c r="G39" s="157" t="s">
        <v>57</v>
      </c>
      <c r="H39" s="158" t="s">
        <v>58</v>
      </c>
      <c r="I39" s="156"/>
      <c r="J39" s="159">
        <f>SUM(J30:J37)</f>
        <v>0</v>
      </c>
      <c r="K39" s="160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99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5" t="str">
        <f>E7</f>
        <v>Starý Plzenec - Chodník ulice Herejkova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96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301 - Dešťová kanalizace - Chodník ulice Herejkova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Starý Plzenec</v>
      </c>
      <c r="G52" s="43"/>
      <c r="H52" s="43"/>
      <c r="I52" s="34" t="s">
        <v>24</v>
      </c>
      <c r="J52" s="75" t="str">
        <f>IF(J12="","",J12)</f>
        <v>21. 8. 2021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30</v>
      </c>
      <c r="D54" s="43"/>
      <c r="E54" s="43"/>
      <c r="F54" s="29" t="str">
        <f>E15</f>
        <v>Město Starý Plzenec</v>
      </c>
      <c r="G54" s="43"/>
      <c r="H54" s="43"/>
      <c r="I54" s="34" t="s">
        <v>37</v>
      </c>
      <c r="J54" s="39" t="str">
        <f>E21</f>
        <v>Z. Černý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41</v>
      </c>
      <c r="J55" s="39" t="str">
        <f>E24</f>
        <v>Michal Komorous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100</v>
      </c>
      <c r="D57" s="167"/>
      <c r="E57" s="167"/>
      <c r="F57" s="167"/>
      <c r="G57" s="167"/>
      <c r="H57" s="167"/>
      <c r="I57" s="167"/>
      <c r="J57" s="168" t="s">
        <v>101</v>
      </c>
      <c r="K57" s="167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78</v>
      </c>
      <c r="D59" s="43"/>
      <c r="E59" s="43"/>
      <c r="F59" s="43"/>
      <c r="G59" s="43"/>
      <c r="H59" s="43"/>
      <c r="I59" s="43"/>
      <c r="J59" s="105">
        <f>J90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102</v>
      </c>
    </row>
    <row r="60" s="9" customFormat="1" ht="24.96" customHeight="1">
      <c r="A60" s="9"/>
      <c r="B60" s="170"/>
      <c r="C60" s="171"/>
      <c r="D60" s="172" t="s">
        <v>103</v>
      </c>
      <c r="E60" s="173"/>
      <c r="F60" s="173"/>
      <c r="G60" s="173"/>
      <c r="H60" s="173"/>
      <c r="I60" s="173"/>
      <c r="J60" s="174">
        <f>J91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6"/>
      <c r="C61" s="177"/>
      <c r="D61" s="178" t="s">
        <v>104</v>
      </c>
      <c r="E61" s="179"/>
      <c r="F61" s="179"/>
      <c r="G61" s="179"/>
      <c r="H61" s="179"/>
      <c r="I61" s="179"/>
      <c r="J61" s="180">
        <f>J92</f>
        <v>0</v>
      </c>
      <c r="K61" s="177"/>
      <c r="L61" s="18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6"/>
      <c r="C62" s="177"/>
      <c r="D62" s="178" t="s">
        <v>105</v>
      </c>
      <c r="E62" s="179"/>
      <c r="F62" s="179"/>
      <c r="G62" s="179"/>
      <c r="H62" s="179"/>
      <c r="I62" s="179"/>
      <c r="J62" s="180">
        <f>J367</f>
        <v>0</v>
      </c>
      <c r="K62" s="177"/>
      <c r="L62" s="18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6"/>
      <c r="C63" s="177"/>
      <c r="D63" s="178" t="s">
        <v>106</v>
      </c>
      <c r="E63" s="179"/>
      <c r="F63" s="179"/>
      <c r="G63" s="179"/>
      <c r="H63" s="179"/>
      <c r="I63" s="179"/>
      <c r="J63" s="180">
        <f>J401</f>
        <v>0</v>
      </c>
      <c r="K63" s="177"/>
      <c r="L63" s="18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6"/>
      <c r="C64" s="177"/>
      <c r="D64" s="178" t="s">
        <v>107</v>
      </c>
      <c r="E64" s="179"/>
      <c r="F64" s="179"/>
      <c r="G64" s="179"/>
      <c r="H64" s="179"/>
      <c r="I64" s="179"/>
      <c r="J64" s="180">
        <f>J461</f>
        <v>0</v>
      </c>
      <c r="K64" s="177"/>
      <c r="L64" s="18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6"/>
      <c r="C65" s="177"/>
      <c r="D65" s="178" t="s">
        <v>108</v>
      </c>
      <c r="E65" s="179"/>
      <c r="F65" s="179"/>
      <c r="G65" s="179"/>
      <c r="H65" s="179"/>
      <c r="I65" s="179"/>
      <c r="J65" s="180">
        <f>J467</f>
        <v>0</v>
      </c>
      <c r="K65" s="177"/>
      <c r="L65" s="18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6"/>
      <c r="C66" s="177"/>
      <c r="D66" s="178" t="s">
        <v>109</v>
      </c>
      <c r="E66" s="179"/>
      <c r="F66" s="179"/>
      <c r="G66" s="179"/>
      <c r="H66" s="179"/>
      <c r="I66" s="179"/>
      <c r="J66" s="180">
        <f>J711</f>
        <v>0</v>
      </c>
      <c r="K66" s="177"/>
      <c r="L66" s="18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6"/>
      <c r="C67" s="177"/>
      <c r="D67" s="178" t="s">
        <v>110</v>
      </c>
      <c r="E67" s="179"/>
      <c r="F67" s="179"/>
      <c r="G67" s="179"/>
      <c r="H67" s="179"/>
      <c r="I67" s="179"/>
      <c r="J67" s="180">
        <f>J716</f>
        <v>0</v>
      </c>
      <c r="K67" s="177"/>
      <c r="L67" s="18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6"/>
      <c r="C68" s="177"/>
      <c r="D68" s="178" t="s">
        <v>111</v>
      </c>
      <c r="E68" s="179"/>
      <c r="F68" s="179"/>
      <c r="G68" s="179"/>
      <c r="H68" s="179"/>
      <c r="I68" s="179"/>
      <c r="J68" s="180">
        <f>J737</f>
        <v>0</v>
      </c>
      <c r="K68" s="177"/>
      <c r="L68" s="18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0"/>
      <c r="C69" s="171"/>
      <c r="D69" s="172" t="s">
        <v>112</v>
      </c>
      <c r="E69" s="173"/>
      <c r="F69" s="173"/>
      <c r="G69" s="173"/>
      <c r="H69" s="173"/>
      <c r="I69" s="173"/>
      <c r="J69" s="174">
        <f>J740</f>
        <v>0</v>
      </c>
      <c r="K69" s="171"/>
      <c r="L69" s="175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6"/>
      <c r="C70" s="177"/>
      <c r="D70" s="178" t="s">
        <v>113</v>
      </c>
      <c r="E70" s="179"/>
      <c r="F70" s="179"/>
      <c r="G70" s="179"/>
      <c r="H70" s="179"/>
      <c r="I70" s="179"/>
      <c r="J70" s="180">
        <f>J741</f>
        <v>0</v>
      </c>
      <c r="K70" s="177"/>
      <c r="L70" s="18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5" t="s">
        <v>114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16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65" t="str">
        <f>E7</f>
        <v>Starý Plzenec - Chodník ulice Herejkova</v>
      </c>
      <c r="F80" s="34"/>
      <c r="G80" s="34"/>
      <c r="H80" s="34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96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E9</f>
        <v>SO 301 - Dešťová kanalizace - Chodník ulice Herejkova</v>
      </c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4" t="s">
        <v>22</v>
      </c>
      <c r="D84" s="43"/>
      <c r="E84" s="43"/>
      <c r="F84" s="29" t="str">
        <f>F12</f>
        <v>Starý Plzenec</v>
      </c>
      <c r="G84" s="43"/>
      <c r="H84" s="43"/>
      <c r="I84" s="34" t="s">
        <v>24</v>
      </c>
      <c r="J84" s="75" t="str">
        <f>IF(J12="","",J12)</f>
        <v>21. 8. 2021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4" t="s">
        <v>30</v>
      </c>
      <c r="D86" s="43"/>
      <c r="E86" s="43"/>
      <c r="F86" s="29" t="str">
        <f>E15</f>
        <v>Město Starý Plzenec</v>
      </c>
      <c r="G86" s="43"/>
      <c r="H86" s="43"/>
      <c r="I86" s="34" t="s">
        <v>37</v>
      </c>
      <c r="J86" s="39" t="str">
        <f>E21</f>
        <v>Z. Černý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4" t="s">
        <v>35</v>
      </c>
      <c r="D87" s="43"/>
      <c r="E87" s="43"/>
      <c r="F87" s="29" t="str">
        <f>IF(E18="","",E18)</f>
        <v>Vyplň údaj</v>
      </c>
      <c r="G87" s="43"/>
      <c r="H87" s="43"/>
      <c r="I87" s="34" t="s">
        <v>41</v>
      </c>
      <c r="J87" s="39" t="str">
        <f>E24</f>
        <v>Michal Komorous</v>
      </c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2"/>
      <c r="B89" s="183"/>
      <c r="C89" s="184" t="s">
        <v>115</v>
      </c>
      <c r="D89" s="185" t="s">
        <v>65</v>
      </c>
      <c r="E89" s="185" t="s">
        <v>61</v>
      </c>
      <c r="F89" s="185" t="s">
        <v>62</v>
      </c>
      <c r="G89" s="185" t="s">
        <v>116</v>
      </c>
      <c r="H89" s="185" t="s">
        <v>117</v>
      </c>
      <c r="I89" s="185" t="s">
        <v>118</v>
      </c>
      <c r="J89" s="185" t="s">
        <v>101</v>
      </c>
      <c r="K89" s="186" t="s">
        <v>119</v>
      </c>
      <c r="L89" s="187"/>
      <c r="M89" s="95" t="s">
        <v>32</v>
      </c>
      <c r="N89" s="96" t="s">
        <v>50</v>
      </c>
      <c r="O89" s="96" t="s">
        <v>120</v>
      </c>
      <c r="P89" s="96" t="s">
        <v>121</v>
      </c>
      <c r="Q89" s="96" t="s">
        <v>122</v>
      </c>
      <c r="R89" s="96" t="s">
        <v>123</v>
      </c>
      <c r="S89" s="96" t="s">
        <v>124</v>
      </c>
      <c r="T89" s="97" t="s">
        <v>125</v>
      </c>
      <c r="U89" s="182"/>
      <c r="V89" s="182"/>
      <c r="W89" s="182"/>
      <c r="X89" s="182"/>
      <c r="Y89" s="182"/>
      <c r="Z89" s="182"/>
      <c r="AA89" s="182"/>
      <c r="AB89" s="182"/>
      <c r="AC89" s="182"/>
      <c r="AD89" s="182"/>
      <c r="AE89" s="182"/>
    </row>
    <row r="90" s="2" customFormat="1" ht="22.8" customHeight="1">
      <c r="A90" s="41"/>
      <c r="B90" s="42"/>
      <c r="C90" s="102" t="s">
        <v>126</v>
      </c>
      <c r="D90" s="43"/>
      <c r="E90" s="43"/>
      <c r="F90" s="43"/>
      <c r="G90" s="43"/>
      <c r="H90" s="43"/>
      <c r="I90" s="43"/>
      <c r="J90" s="188">
        <f>BK90</f>
        <v>0</v>
      </c>
      <c r="K90" s="43"/>
      <c r="L90" s="47"/>
      <c r="M90" s="98"/>
      <c r="N90" s="189"/>
      <c r="O90" s="99"/>
      <c r="P90" s="190">
        <f>P91+P740</f>
        <v>0</v>
      </c>
      <c r="Q90" s="99"/>
      <c r="R90" s="190">
        <f>R91+R740</f>
        <v>38.251556780000001</v>
      </c>
      <c r="S90" s="99"/>
      <c r="T90" s="191">
        <f>T91+T740</f>
        <v>36.7072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19" t="s">
        <v>79</v>
      </c>
      <c r="AU90" s="19" t="s">
        <v>102</v>
      </c>
      <c r="BK90" s="192">
        <f>BK91+BK740</f>
        <v>0</v>
      </c>
    </row>
    <row r="91" s="12" customFormat="1" ht="25.92" customHeight="1">
      <c r="A91" s="12"/>
      <c r="B91" s="193"/>
      <c r="C91" s="194"/>
      <c r="D91" s="195" t="s">
        <v>79</v>
      </c>
      <c r="E91" s="196" t="s">
        <v>127</v>
      </c>
      <c r="F91" s="196" t="s">
        <v>128</v>
      </c>
      <c r="G91" s="194"/>
      <c r="H91" s="194"/>
      <c r="I91" s="197"/>
      <c r="J91" s="198">
        <f>BK91</f>
        <v>0</v>
      </c>
      <c r="K91" s="194"/>
      <c r="L91" s="199"/>
      <c r="M91" s="200"/>
      <c r="N91" s="201"/>
      <c r="O91" s="201"/>
      <c r="P91" s="202">
        <f>P92+P367+P401+P461+P467+P711+P716+P737</f>
        <v>0</v>
      </c>
      <c r="Q91" s="201"/>
      <c r="R91" s="202">
        <f>R92+R367+R401+R461+R467+R711+R716+R737</f>
        <v>38.251556780000001</v>
      </c>
      <c r="S91" s="201"/>
      <c r="T91" s="203">
        <f>T92+T367+T401+T461+T467+T711+T716+T737</f>
        <v>36.7072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4" t="s">
        <v>88</v>
      </c>
      <c r="AT91" s="205" t="s">
        <v>79</v>
      </c>
      <c r="AU91" s="205" t="s">
        <v>80</v>
      </c>
      <c r="AY91" s="204" t="s">
        <v>129</v>
      </c>
      <c r="BK91" s="206">
        <f>BK92+BK367+BK401+BK461+BK467+BK711+BK716+BK737</f>
        <v>0</v>
      </c>
    </row>
    <row r="92" s="12" customFormat="1" ht="22.8" customHeight="1">
      <c r="A92" s="12"/>
      <c r="B92" s="193"/>
      <c r="C92" s="194"/>
      <c r="D92" s="195" t="s">
        <v>79</v>
      </c>
      <c r="E92" s="207" t="s">
        <v>88</v>
      </c>
      <c r="F92" s="207" t="s">
        <v>130</v>
      </c>
      <c r="G92" s="194"/>
      <c r="H92" s="194"/>
      <c r="I92" s="197"/>
      <c r="J92" s="208">
        <f>BK92</f>
        <v>0</v>
      </c>
      <c r="K92" s="194"/>
      <c r="L92" s="199"/>
      <c r="M92" s="200"/>
      <c r="N92" s="201"/>
      <c r="O92" s="201"/>
      <c r="P92" s="202">
        <f>SUM(P93:P366)</f>
        <v>0</v>
      </c>
      <c r="Q92" s="201"/>
      <c r="R92" s="202">
        <f>SUM(R93:R366)</f>
        <v>1.3718448000000001</v>
      </c>
      <c r="S92" s="201"/>
      <c r="T92" s="203">
        <f>SUM(T93:T366)</f>
        <v>6.323199999999999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4" t="s">
        <v>88</v>
      </c>
      <c r="AT92" s="205" t="s">
        <v>79</v>
      </c>
      <c r="AU92" s="205" t="s">
        <v>88</v>
      </c>
      <c r="AY92" s="204" t="s">
        <v>129</v>
      </c>
      <c r="BK92" s="206">
        <f>SUM(BK93:BK366)</f>
        <v>0</v>
      </c>
    </row>
    <row r="93" s="2" customFormat="1" ht="24.15" customHeight="1">
      <c r="A93" s="41"/>
      <c r="B93" s="42"/>
      <c r="C93" s="209" t="s">
        <v>88</v>
      </c>
      <c r="D93" s="209" t="s">
        <v>131</v>
      </c>
      <c r="E93" s="210" t="s">
        <v>132</v>
      </c>
      <c r="F93" s="211" t="s">
        <v>133</v>
      </c>
      <c r="G93" s="212" t="s">
        <v>134</v>
      </c>
      <c r="H93" s="213">
        <v>3.3279999999999998</v>
      </c>
      <c r="I93" s="214"/>
      <c r="J93" s="215">
        <f>ROUND(I93*H93,2)</f>
        <v>0</v>
      </c>
      <c r="K93" s="211" t="s">
        <v>135</v>
      </c>
      <c r="L93" s="47"/>
      <c r="M93" s="216" t="s">
        <v>32</v>
      </c>
      <c r="N93" s="217" t="s">
        <v>51</v>
      </c>
      <c r="O93" s="87"/>
      <c r="P93" s="218">
        <f>O93*H93</f>
        <v>0</v>
      </c>
      <c r="Q93" s="218">
        <v>0</v>
      </c>
      <c r="R93" s="218">
        <f>Q93*H93</f>
        <v>0</v>
      </c>
      <c r="S93" s="218">
        <v>1.8999999999999999</v>
      </c>
      <c r="T93" s="219">
        <f>S93*H93</f>
        <v>6.323199999999999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0" t="s">
        <v>136</v>
      </c>
      <c r="AT93" s="220" t="s">
        <v>131</v>
      </c>
      <c r="AU93" s="220" t="s">
        <v>90</v>
      </c>
      <c r="AY93" s="19" t="s">
        <v>129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19" t="s">
        <v>88</v>
      </c>
      <c r="BK93" s="221">
        <f>ROUND(I93*H93,2)</f>
        <v>0</v>
      </c>
      <c r="BL93" s="19" t="s">
        <v>136</v>
      </c>
      <c r="BM93" s="220" t="s">
        <v>137</v>
      </c>
    </row>
    <row r="94" s="2" customFormat="1">
      <c r="A94" s="41"/>
      <c r="B94" s="42"/>
      <c r="C94" s="43"/>
      <c r="D94" s="222" t="s">
        <v>138</v>
      </c>
      <c r="E94" s="43"/>
      <c r="F94" s="223" t="s">
        <v>139</v>
      </c>
      <c r="G94" s="43"/>
      <c r="H94" s="43"/>
      <c r="I94" s="224"/>
      <c r="J94" s="43"/>
      <c r="K94" s="43"/>
      <c r="L94" s="47"/>
      <c r="M94" s="225"/>
      <c r="N94" s="226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19" t="s">
        <v>138</v>
      </c>
      <c r="AU94" s="19" t="s">
        <v>90</v>
      </c>
    </row>
    <row r="95" s="13" customFormat="1">
      <c r="A95" s="13"/>
      <c r="B95" s="227"/>
      <c r="C95" s="228"/>
      <c r="D95" s="222" t="s">
        <v>140</v>
      </c>
      <c r="E95" s="229" t="s">
        <v>32</v>
      </c>
      <c r="F95" s="230" t="s">
        <v>141</v>
      </c>
      <c r="G95" s="228"/>
      <c r="H95" s="229" t="s">
        <v>32</v>
      </c>
      <c r="I95" s="231"/>
      <c r="J95" s="228"/>
      <c r="K95" s="228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140</v>
      </c>
      <c r="AU95" s="236" t="s">
        <v>90</v>
      </c>
      <c r="AV95" s="13" t="s">
        <v>88</v>
      </c>
      <c r="AW95" s="13" t="s">
        <v>40</v>
      </c>
      <c r="AX95" s="13" t="s">
        <v>80</v>
      </c>
      <c r="AY95" s="236" t="s">
        <v>129</v>
      </c>
    </row>
    <row r="96" s="14" customFormat="1">
      <c r="A96" s="14"/>
      <c r="B96" s="237"/>
      <c r="C96" s="238"/>
      <c r="D96" s="222" t="s">
        <v>140</v>
      </c>
      <c r="E96" s="239" t="s">
        <v>32</v>
      </c>
      <c r="F96" s="240" t="s">
        <v>142</v>
      </c>
      <c r="G96" s="238"/>
      <c r="H96" s="241">
        <v>3.3279999999999998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140</v>
      </c>
      <c r="AU96" s="247" t="s">
        <v>90</v>
      </c>
      <c r="AV96" s="14" t="s">
        <v>90</v>
      </c>
      <c r="AW96" s="14" t="s">
        <v>40</v>
      </c>
      <c r="AX96" s="14" t="s">
        <v>80</v>
      </c>
      <c r="AY96" s="247" t="s">
        <v>129</v>
      </c>
    </row>
    <row r="97" s="15" customFormat="1">
      <c r="A97" s="15"/>
      <c r="B97" s="248"/>
      <c r="C97" s="249"/>
      <c r="D97" s="222" t="s">
        <v>140</v>
      </c>
      <c r="E97" s="250" t="s">
        <v>32</v>
      </c>
      <c r="F97" s="251" t="s">
        <v>143</v>
      </c>
      <c r="G97" s="249"/>
      <c r="H97" s="252">
        <v>3.3279999999999998</v>
      </c>
      <c r="I97" s="253"/>
      <c r="J97" s="249"/>
      <c r="K97" s="249"/>
      <c r="L97" s="254"/>
      <c r="M97" s="255"/>
      <c r="N97" s="256"/>
      <c r="O97" s="256"/>
      <c r="P97" s="256"/>
      <c r="Q97" s="256"/>
      <c r="R97" s="256"/>
      <c r="S97" s="256"/>
      <c r="T97" s="257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8" t="s">
        <v>140</v>
      </c>
      <c r="AU97" s="258" t="s">
        <v>90</v>
      </c>
      <c r="AV97" s="15" t="s">
        <v>136</v>
      </c>
      <c r="AW97" s="15" t="s">
        <v>40</v>
      </c>
      <c r="AX97" s="15" t="s">
        <v>88</v>
      </c>
      <c r="AY97" s="258" t="s">
        <v>129</v>
      </c>
    </row>
    <row r="98" s="2" customFormat="1" ht="24.15" customHeight="1">
      <c r="A98" s="41"/>
      <c r="B98" s="42"/>
      <c r="C98" s="209" t="s">
        <v>90</v>
      </c>
      <c r="D98" s="209" t="s">
        <v>131</v>
      </c>
      <c r="E98" s="210" t="s">
        <v>144</v>
      </c>
      <c r="F98" s="211" t="s">
        <v>145</v>
      </c>
      <c r="G98" s="212" t="s">
        <v>134</v>
      </c>
      <c r="H98" s="213">
        <v>3.3279999999999998</v>
      </c>
      <c r="I98" s="214"/>
      <c r="J98" s="215">
        <f>ROUND(I98*H98,2)</f>
        <v>0</v>
      </c>
      <c r="K98" s="211" t="s">
        <v>135</v>
      </c>
      <c r="L98" s="47"/>
      <c r="M98" s="216" t="s">
        <v>32</v>
      </c>
      <c r="N98" s="217" t="s">
        <v>51</v>
      </c>
      <c r="O98" s="87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0" t="s">
        <v>136</v>
      </c>
      <c r="AT98" s="220" t="s">
        <v>131</v>
      </c>
      <c r="AU98" s="220" t="s">
        <v>90</v>
      </c>
      <c r="AY98" s="19" t="s">
        <v>129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19" t="s">
        <v>88</v>
      </c>
      <c r="BK98" s="221">
        <f>ROUND(I98*H98,2)</f>
        <v>0</v>
      </c>
      <c r="BL98" s="19" t="s">
        <v>136</v>
      </c>
      <c r="BM98" s="220" t="s">
        <v>146</v>
      </c>
    </row>
    <row r="99" s="2" customFormat="1">
      <c r="A99" s="41"/>
      <c r="B99" s="42"/>
      <c r="C99" s="43"/>
      <c r="D99" s="222" t="s">
        <v>138</v>
      </c>
      <c r="E99" s="43"/>
      <c r="F99" s="223" t="s">
        <v>147</v>
      </c>
      <c r="G99" s="43"/>
      <c r="H99" s="43"/>
      <c r="I99" s="224"/>
      <c r="J99" s="43"/>
      <c r="K99" s="43"/>
      <c r="L99" s="47"/>
      <c r="M99" s="225"/>
      <c r="N99" s="226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138</v>
      </c>
      <c r="AU99" s="19" t="s">
        <v>90</v>
      </c>
    </row>
    <row r="100" s="13" customFormat="1">
      <c r="A100" s="13"/>
      <c r="B100" s="227"/>
      <c r="C100" s="228"/>
      <c r="D100" s="222" t="s">
        <v>140</v>
      </c>
      <c r="E100" s="229" t="s">
        <v>32</v>
      </c>
      <c r="F100" s="230" t="s">
        <v>141</v>
      </c>
      <c r="G100" s="228"/>
      <c r="H100" s="229" t="s">
        <v>32</v>
      </c>
      <c r="I100" s="231"/>
      <c r="J100" s="228"/>
      <c r="K100" s="228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140</v>
      </c>
      <c r="AU100" s="236" t="s">
        <v>90</v>
      </c>
      <c r="AV100" s="13" t="s">
        <v>88</v>
      </c>
      <c r="AW100" s="13" t="s">
        <v>40</v>
      </c>
      <c r="AX100" s="13" t="s">
        <v>80</v>
      </c>
      <c r="AY100" s="236" t="s">
        <v>129</v>
      </c>
    </row>
    <row r="101" s="14" customFormat="1">
      <c r="A101" s="14"/>
      <c r="B101" s="237"/>
      <c r="C101" s="238"/>
      <c r="D101" s="222" t="s">
        <v>140</v>
      </c>
      <c r="E101" s="239" t="s">
        <v>32</v>
      </c>
      <c r="F101" s="240" t="s">
        <v>142</v>
      </c>
      <c r="G101" s="238"/>
      <c r="H101" s="241">
        <v>3.3279999999999998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140</v>
      </c>
      <c r="AU101" s="247" t="s">
        <v>90</v>
      </c>
      <c r="AV101" s="14" t="s">
        <v>90</v>
      </c>
      <c r="AW101" s="14" t="s">
        <v>40</v>
      </c>
      <c r="AX101" s="14" t="s">
        <v>80</v>
      </c>
      <c r="AY101" s="247" t="s">
        <v>129</v>
      </c>
    </row>
    <row r="102" s="15" customFormat="1">
      <c r="A102" s="15"/>
      <c r="B102" s="248"/>
      <c r="C102" s="249"/>
      <c r="D102" s="222" t="s">
        <v>140</v>
      </c>
      <c r="E102" s="250" t="s">
        <v>32</v>
      </c>
      <c r="F102" s="251" t="s">
        <v>143</v>
      </c>
      <c r="G102" s="249"/>
      <c r="H102" s="252">
        <v>3.3279999999999998</v>
      </c>
      <c r="I102" s="253"/>
      <c r="J102" s="249"/>
      <c r="K102" s="249"/>
      <c r="L102" s="254"/>
      <c r="M102" s="255"/>
      <c r="N102" s="256"/>
      <c r="O102" s="256"/>
      <c r="P102" s="256"/>
      <c r="Q102" s="256"/>
      <c r="R102" s="256"/>
      <c r="S102" s="256"/>
      <c r="T102" s="257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8" t="s">
        <v>140</v>
      </c>
      <c r="AU102" s="258" t="s">
        <v>90</v>
      </c>
      <c r="AV102" s="15" t="s">
        <v>136</v>
      </c>
      <c r="AW102" s="15" t="s">
        <v>40</v>
      </c>
      <c r="AX102" s="15" t="s">
        <v>88</v>
      </c>
      <c r="AY102" s="258" t="s">
        <v>129</v>
      </c>
    </row>
    <row r="103" s="2" customFormat="1" ht="24.15" customHeight="1">
      <c r="A103" s="41"/>
      <c r="B103" s="42"/>
      <c r="C103" s="209" t="s">
        <v>148</v>
      </c>
      <c r="D103" s="209" t="s">
        <v>131</v>
      </c>
      <c r="E103" s="210" t="s">
        <v>149</v>
      </c>
      <c r="F103" s="211" t="s">
        <v>150</v>
      </c>
      <c r="G103" s="212" t="s">
        <v>151</v>
      </c>
      <c r="H103" s="213">
        <v>480</v>
      </c>
      <c r="I103" s="214"/>
      <c r="J103" s="215">
        <f>ROUND(I103*H103,2)</f>
        <v>0</v>
      </c>
      <c r="K103" s="211" t="s">
        <v>135</v>
      </c>
      <c r="L103" s="47"/>
      <c r="M103" s="216" t="s">
        <v>32</v>
      </c>
      <c r="N103" s="217" t="s">
        <v>51</v>
      </c>
      <c r="O103" s="87"/>
      <c r="P103" s="218">
        <f>O103*H103</f>
        <v>0</v>
      </c>
      <c r="Q103" s="218">
        <v>3.0000000000000001E-05</v>
      </c>
      <c r="R103" s="218">
        <f>Q103*H103</f>
        <v>0.0144</v>
      </c>
      <c r="S103" s="218">
        <v>0</v>
      </c>
      <c r="T103" s="219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0" t="s">
        <v>136</v>
      </c>
      <c r="AT103" s="220" t="s">
        <v>131</v>
      </c>
      <c r="AU103" s="220" t="s">
        <v>90</v>
      </c>
      <c r="AY103" s="19" t="s">
        <v>129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19" t="s">
        <v>88</v>
      </c>
      <c r="BK103" s="221">
        <f>ROUND(I103*H103,2)</f>
        <v>0</v>
      </c>
      <c r="BL103" s="19" t="s">
        <v>136</v>
      </c>
      <c r="BM103" s="220" t="s">
        <v>152</v>
      </c>
    </row>
    <row r="104" s="2" customFormat="1">
      <c r="A104" s="41"/>
      <c r="B104" s="42"/>
      <c r="C104" s="43"/>
      <c r="D104" s="222" t="s">
        <v>138</v>
      </c>
      <c r="E104" s="43"/>
      <c r="F104" s="223" t="s">
        <v>153</v>
      </c>
      <c r="G104" s="43"/>
      <c r="H104" s="43"/>
      <c r="I104" s="224"/>
      <c r="J104" s="43"/>
      <c r="K104" s="43"/>
      <c r="L104" s="47"/>
      <c r="M104" s="225"/>
      <c r="N104" s="226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19" t="s">
        <v>138</v>
      </c>
      <c r="AU104" s="19" t="s">
        <v>90</v>
      </c>
    </row>
    <row r="105" s="14" customFormat="1">
      <c r="A105" s="14"/>
      <c r="B105" s="237"/>
      <c r="C105" s="238"/>
      <c r="D105" s="222" t="s">
        <v>140</v>
      </c>
      <c r="E105" s="239" t="s">
        <v>32</v>
      </c>
      <c r="F105" s="240" t="s">
        <v>154</v>
      </c>
      <c r="G105" s="238"/>
      <c r="H105" s="241">
        <v>480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140</v>
      </c>
      <c r="AU105" s="247" t="s">
        <v>90</v>
      </c>
      <c r="AV105" s="14" t="s">
        <v>90</v>
      </c>
      <c r="AW105" s="14" t="s">
        <v>40</v>
      </c>
      <c r="AX105" s="14" t="s">
        <v>80</v>
      </c>
      <c r="AY105" s="247" t="s">
        <v>129</v>
      </c>
    </row>
    <row r="106" s="15" customFormat="1">
      <c r="A106" s="15"/>
      <c r="B106" s="248"/>
      <c r="C106" s="249"/>
      <c r="D106" s="222" t="s">
        <v>140</v>
      </c>
      <c r="E106" s="250" t="s">
        <v>32</v>
      </c>
      <c r="F106" s="251" t="s">
        <v>143</v>
      </c>
      <c r="G106" s="249"/>
      <c r="H106" s="252">
        <v>480</v>
      </c>
      <c r="I106" s="253"/>
      <c r="J106" s="249"/>
      <c r="K106" s="249"/>
      <c r="L106" s="254"/>
      <c r="M106" s="255"/>
      <c r="N106" s="256"/>
      <c r="O106" s="256"/>
      <c r="P106" s="256"/>
      <c r="Q106" s="256"/>
      <c r="R106" s="256"/>
      <c r="S106" s="256"/>
      <c r="T106" s="257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8" t="s">
        <v>140</v>
      </c>
      <c r="AU106" s="258" t="s">
        <v>90</v>
      </c>
      <c r="AV106" s="15" t="s">
        <v>136</v>
      </c>
      <c r="AW106" s="15" t="s">
        <v>40</v>
      </c>
      <c r="AX106" s="15" t="s">
        <v>88</v>
      </c>
      <c r="AY106" s="258" t="s">
        <v>129</v>
      </c>
    </row>
    <row r="107" s="2" customFormat="1" ht="24.15" customHeight="1">
      <c r="A107" s="41"/>
      <c r="B107" s="42"/>
      <c r="C107" s="209" t="s">
        <v>136</v>
      </c>
      <c r="D107" s="209" t="s">
        <v>131</v>
      </c>
      <c r="E107" s="210" t="s">
        <v>155</v>
      </c>
      <c r="F107" s="211" t="s">
        <v>156</v>
      </c>
      <c r="G107" s="212" t="s">
        <v>157</v>
      </c>
      <c r="H107" s="213">
        <v>60</v>
      </c>
      <c r="I107" s="214"/>
      <c r="J107" s="215">
        <f>ROUND(I107*H107,2)</f>
        <v>0</v>
      </c>
      <c r="K107" s="211" t="s">
        <v>135</v>
      </c>
      <c r="L107" s="47"/>
      <c r="M107" s="216" t="s">
        <v>32</v>
      </c>
      <c r="N107" s="217" t="s">
        <v>51</v>
      </c>
      <c r="O107" s="87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0" t="s">
        <v>136</v>
      </c>
      <c r="AT107" s="220" t="s">
        <v>131</v>
      </c>
      <c r="AU107" s="220" t="s">
        <v>90</v>
      </c>
      <c r="AY107" s="19" t="s">
        <v>129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19" t="s">
        <v>88</v>
      </c>
      <c r="BK107" s="221">
        <f>ROUND(I107*H107,2)</f>
        <v>0</v>
      </c>
      <c r="BL107" s="19" t="s">
        <v>136</v>
      </c>
      <c r="BM107" s="220" t="s">
        <v>158</v>
      </c>
    </row>
    <row r="108" s="2" customFormat="1">
      <c r="A108" s="41"/>
      <c r="B108" s="42"/>
      <c r="C108" s="43"/>
      <c r="D108" s="222" t="s">
        <v>138</v>
      </c>
      <c r="E108" s="43"/>
      <c r="F108" s="223" t="s">
        <v>159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138</v>
      </c>
      <c r="AU108" s="19" t="s">
        <v>90</v>
      </c>
    </row>
    <row r="109" s="14" customFormat="1">
      <c r="A109" s="14"/>
      <c r="B109" s="237"/>
      <c r="C109" s="238"/>
      <c r="D109" s="222" t="s">
        <v>140</v>
      </c>
      <c r="E109" s="239" t="s">
        <v>32</v>
      </c>
      <c r="F109" s="240" t="s">
        <v>160</v>
      </c>
      <c r="G109" s="238"/>
      <c r="H109" s="241">
        <v>60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140</v>
      </c>
      <c r="AU109" s="247" t="s">
        <v>90</v>
      </c>
      <c r="AV109" s="14" t="s">
        <v>90</v>
      </c>
      <c r="AW109" s="14" t="s">
        <v>40</v>
      </c>
      <c r="AX109" s="14" t="s">
        <v>80</v>
      </c>
      <c r="AY109" s="247" t="s">
        <v>129</v>
      </c>
    </row>
    <row r="110" s="15" customFormat="1">
      <c r="A110" s="15"/>
      <c r="B110" s="248"/>
      <c r="C110" s="249"/>
      <c r="D110" s="222" t="s">
        <v>140</v>
      </c>
      <c r="E110" s="250" t="s">
        <v>32</v>
      </c>
      <c r="F110" s="251" t="s">
        <v>143</v>
      </c>
      <c r="G110" s="249"/>
      <c r="H110" s="252">
        <v>60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140</v>
      </c>
      <c r="AU110" s="258" t="s">
        <v>90</v>
      </c>
      <c r="AV110" s="15" t="s">
        <v>136</v>
      </c>
      <c r="AW110" s="15" t="s">
        <v>40</v>
      </c>
      <c r="AX110" s="15" t="s">
        <v>88</v>
      </c>
      <c r="AY110" s="258" t="s">
        <v>129</v>
      </c>
    </row>
    <row r="111" s="2" customFormat="1" ht="14.4" customHeight="1">
      <c r="A111" s="41"/>
      <c r="B111" s="42"/>
      <c r="C111" s="209" t="s">
        <v>161</v>
      </c>
      <c r="D111" s="209" t="s">
        <v>131</v>
      </c>
      <c r="E111" s="210" t="s">
        <v>162</v>
      </c>
      <c r="F111" s="211" t="s">
        <v>163</v>
      </c>
      <c r="G111" s="212" t="s">
        <v>164</v>
      </c>
      <c r="H111" s="213">
        <v>6.25</v>
      </c>
      <c r="I111" s="214"/>
      <c r="J111" s="215">
        <f>ROUND(I111*H111,2)</f>
        <v>0</v>
      </c>
      <c r="K111" s="211" t="s">
        <v>135</v>
      </c>
      <c r="L111" s="47"/>
      <c r="M111" s="216" t="s">
        <v>32</v>
      </c>
      <c r="N111" s="217" t="s">
        <v>51</v>
      </c>
      <c r="O111" s="87"/>
      <c r="P111" s="218">
        <f>O111*H111</f>
        <v>0</v>
      </c>
      <c r="Q111" s="218">
        <v>0.036900000000000002</v>
      </c>
      <c r="R111" s="218">
        <f>Q111*H111</f>
        <v>0.23062500000000002</v>
      </c>
      <c r="S111" s="218">
        <v>0</v>
      </c>
      <c r="T111" s="219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0" t="s">
        <v>136</v>
      </c>
      <c r="AT111" s="220" t="s">
        <v>131</v>
      </c>
      <c r="AU111" s="220" t="s">
        <v>90</v>
      </c>
      <c r="AY111" s="19" t="s">
        <v>129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19" t="s">
        <v>88</v>
      </c>
      <c r="BK111" s="221">
        <f>ROUND(I111*H111,2)</f>
        <v>0</v>
      </c>
      <c r="BL111" s="19" t="s">
        <v>136</v>
      </c>
      <c r="BM111" s="220" t="s">
        <v>165</v>
      </c>
    </row>
    <row r="112" s="2" customFormat="1">
      <c r="A112" s="41"/>
      <c r="B112" s="42"/>
      <c r="C112" s="43"/>
      <c r="D112" s="222" t="s">
        <v>138</v>
      </c>
      <c r="E112" s="43"/>
      <c r="F112" s="223" t="s">
        <v>166</v>
      </c>
      <c r="G112" s="43"/>
      <c r="H112" s="43"/>
      <c r="I112" s="224"/>
      <c r="J112" s="43"/>
      <c r="K112" s="43"/>
      <c r="L112" s="47"/>
      <c r="M112" s="225"/>
      <c r="N112" s="226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19" t="s">
        <v>138</v>
      </c>
      <c r="AU112" s="19" t="s">
        <v>90</v>
      </c>
    </row>
    <row r="113" s="13" customFormat="1">
      <c r="A113" s="13"/>
      <c r="B113" s="227"/>
      <c r="C113" s="228"/>
      <c r="D113" s="222" t="s">
        <v>140</v>
      </c>
      <c r="E113" s="229" t="s">
        <v>32</v>
      </c>
      <c r="F113" s="230" t="s">
        <v>167</v>
      </c>
      <c r="G113" s="228"/>
      <c r="H113" s="229" t="s">
        <v>32</v>
      </c>
      <c r="I113" s="231"/>
      <c r="J113" s="228"/>
      <c r="K113" s="228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140</v>
      </c>
      <c r="AU113" s="236" t="s">
        <v>90</v>
      </c>
      <c r="AV113" s="13" t="s">
        <v>88</v>
      </c>
      <c r="AW113" s="13" t="s">
        <v>40</v>
      </c>
      <c r="AX113" s="13" t="s">
        <v>80</v>
      </c>
      <c r="AY113" s="236" t="s">
        <v>129</v>
      </c>
    </row>
    <row r="114" s="14" customFormat="1">
      <c r="A114" s="14"/>
      <c r="B114" s="237"/>
      <c r="C114" s="238"/>
      <c r="D114" s="222" t="s">
        <v>140</v>
      </c>
      <c r="E114" s="239" t="s">
        <v>32</v>
      </c>
      <c r="F114" s="240" t="s">
        <v>168</v>
      </c>
      <c r="G114" s="238"/>
      <c r="H114" s="241">
        <v>1.25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140</v>
      </c>
      <c r="AU114" s="247" t="s">
        <v>90</v>
      </c>
      <c r="AV114" s="14" t="s">
        <v>90</v>
      </c>
      <c r="AW114" s="14" t="s">
        <v>40</v>
      </c>
      <c r="AX114" s="14" t="s">
        <v>80</v>
      </c>
      <c r="AY114" s="247" t="s">
        <v>129</v>
      </c>
    </row>
    <row r="115" s="14" customFormat="1">
      <c r="A115" s="14"/>
      <c r="B115" s="237"/>
      <c r="C115" s="238"/>
      <c r="D115" s="222" t="s">
        <v>140</v>
      </c>
      <c r="E115" s="239" t="s">
        <v>32</v>
      </c>
      <c r="F115" s="240" t="s">
        <v>169</v>
      </c>
      <c r="G115" s="238"/>
      <c r="H115" s="241">
        <v>2.5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140</v>
      </c>
      <c r="AU115" s="247" t="s">
        <v>90</v>
      </c>
      <c r="AV115" s="14" t="s">
        <v>90</v>
      </c>
      <c r="AW115" s="14" t="s">
        <v>40</v>
      </c>
      <c r="AX115" s="14" t="s">
        <v>80</v>
      </c>
      <c r="AY115" s="247" t="s">
        <v>129</v>
      </c>
    </row>
    <row r="116" s="14" customFormat="1">
      <c r="A116" s="14"/>
      <c r="B116" s="237"/>
      <c r="C116" s="238"/>
      <c r="D116" s="222" t="s">
        <v>140</v>
      </c>
      <c r="E116" s="239" t="s">
        <v>32</v>
      </c>
      <c r="F116" s="240" t="s">
        <v>170</v>
      </c>
      <c r="G116" s="238"/>
      <c r="H116" s="241">
        <v>1.25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140</v>
      </c>
      <c r="AU116" s="247" t="s">
        <v>90</v>
      </c>
      <c r="AV116" s="14" t="s">
        <v>90</v>
      </c>
      <c r="AW116" s="14" t="s">
        <v>40</v>
      </c>
      <c r="AX116" s="14" t="s">
        <v>80</v>
      </c>
      <c r="AY116" s="247" t="s">
        <v>129</v>
      </c>
    </row>
    <row r="117" s="14" customFormat="1">
      <c r="A117" s="14"/>
      <c r="B117" s="237"/>
      <c r="C117" s="238"/>
      <c r="D117" s="222" t="s">
        <v>140</v>
      </c>
      <c r="E117" s="239" t="s">
        <v>32</v>
      </c>
      <c r="F117" s="240" t="s">
        <v>171</v>
      </c>
      <c r="G117" s="238"/>
      <c r="H117" s="241">
        <v>1.25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140</v>
      </c>
      <c r="AU117" s="247" t="s">
        <v>90</v>
      </c>
      <c r="AV117" s="14" t="s">
        <v>90</v>
      </c>
      <c r="AW117" s="14" t="s">
        <v>40</v>
      </c>
      <c r="AX117" s="14" t="s">
        <v>80</v>
      </c>
      <c r="AY117" s="247" t="s">
        <v>129</v>
      </c>
    </row>
    <row r="118" s="15" customFormat="1">
      <c r="A118" s="15"/>
      <c r="B118" s="248"/>
      <c r="C118" s="249"/>
      <c r="D118" s="222" t="s">
        <v>140</v>
      </c>
      <c r="E118" s="250" t="s">
        <v>32</v>
      </c>
      <c r="F118" s="251" t="s">
        <v>143</v>
      </c>
      <c r="G118" s="249"/>
      <c r="H118" s="252">
        <v>6.25</v>
      </c>
      <c r="I118" s="253"/>
      <c r="J118" s="249"/>
      <c r="K118" s="249"/>
      <c r="L118" s="254"/>
      <c r="M118" s="255"/>
      <c r="N118" s="256"/>
      <c r="O118" s="256"/>
      <c r="P118" s="256"/>
      <c r="Q118" s="256"/>
      <c r="R118" s="256"/>
      <c r="S118" s="256"/>
      <c r="T118" s="257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8" t="s">
        <v>140</v>
      </c>
      <c r="AU118" s="258" t="s">
        <v>90</v>
      </c>
      <c r="AV118" s="15" t="s">
        <v>136</v>
      </c>
      <c r="AW118" s="15" t="s">
        <v>40</v>
      </c>
      <c r="AX118" s="15" t="s">
        <v>88</v>
      </c>
      <c r="AY118" s="258" t="s">
        <v>129</v>
      </c>
    </row>
    <row r="119" s="2" customFormat="1" ht="14.4" customHeight="1">
      <c r="A119" s="41"/>
      <c r="B119" s="42"/>
      <c r="C119" s="209" t="s">
        <v>172</v>
      </c>
      <c r="D119" s="209" t="s">
        <v>131</v>
      </c>
      <c r="E119" s="210" t="s">
        <v>173</v>
      </c>
      <c r="F119" s="211" t="s">
        <v>174</v>
      </c>
      <c r="G119" s="212" t="s">
        <v>164</v>
      </c>
      <c r="H119" s="213">
        <v>1.45</v>
      </c>
      <c r="I119" s="214"/>
      <c r="J119" s="215">
        <f>ROUND(I119*H119,2)</f>
        <v>0</v>
      </c>
      <c r="K119" s="211" t="s">
        <v>135</v>
      </c>
      <c r="L119" s="47"/>
      <c r="M119" s="216" t="s">
        <v>32</v>
      </c>
      <c r="N119" s="217" t="s">
        <v>51</v>
      </c>
      <c r="O119" s="87"/>
      <c r="P119" s="218">
        <f>O119*H119</f>
        <v>0</v>
      </c>
      <c r="Q119" s="218">
        <v>0.0086800000000000002</v>
      </c>
      <c r="R119" s="218">
        <f>Q119*H119</f>
        <v>0.012586</v>
      </c>
      <c r="S119" s="218">
        <v>0</v>
      </c>
      <c r="T119" s="219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0" t="s">
        <v>136</v>
      </c>
      <c r="AT119" s="220" t="s">
        <v>131</v>
      </c>
      <c r="AU119" s="220" t="s">
        <v>90</v>
      </c>
      <c r="AY119" s="19" t="s">
        <v>129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9" t="s">
        <v>88</v>
      </c>
      <c r="BK119" s="221">
        <f>ROUND(I119*H119,2)</f>
        <v>0</v>
      </c>
      <c r="BL119" s="19" t="s">
        <v>136</v>
      </c>
      <c r="BM119" s="220" t="s">
        <v>175</v>
      </c>
    </row>
    <row r="120" s="2" customFormat="1">
      <c r="A120" s="41"/>
      <c r="B120" s="42"/>
      <c r="C120" s="43"/>
      <c r="D120" s="222" t="s">
        <v>138</v>
      </c>
      <c r="E120" s="43"/>
      <c r="F120" s="223" t="s">
        <v>176</v>
      </c>
      <c r="G120" s="43"/>
      <c r="H120" s="43"/>
      <c r="I120" s="224"/>
      <c r="J120" s="43"/>
      <c r="K120" s="43"/>
      <c r="L120" s="47"/>
      <c r="M120" s="225"/>
      <c r="N120" s="22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138</v>
      </c>
      <c r="AU120" s="19" t="s">
        <v>90</v>
      </c>
    </row>
    <row r="121" s="13" customFormat="1">
      <c r="A121" s="13"/>
      <c r="B121" s="227"/>
      <c r="C121" s="228"/>
      <c r="D121" s="222" t="s">
        <v>140</v>
      </c>
      <c r="E121" s="229" t="s">
        <v>32</v>
      </c>
      <c r="F121" s="230" t="s">
        <v>177</v>
      </c>
      <c r="G121" s="228"/>
      <c r="H121" s="229" t="s">
        <v>32</v>
      </c>
      <c r="I121" s="231"/>
      <c r="J121" s="228"/>
      <c r="K121" s="228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140</v>
      </c>
      <c r="AU121" s="236" t="s">
        <v>90</v>
      </c>
      <c r="AV121" s="13" t="s">
        <v>88</v>
      </c>
      <c r="AW121" s="13" t="s">
        <v>40</v>
      </c>
      <c r="AX121" s="13" t="s">
        <v>80</v>
      </c>
      <c r="AY121" s="236" t="s">
        <v>129</v>
      </c>
    </row>
    <row r="122" s="14" customFormat="1">
      <c r="A122" s="14"/>
      <c r="B122" s="237"/>
      <c r="C122" s="238"/>
      <c r="D122" s="222" t="s">
        <v>140</v>
      </c>
      <c r="E122" s="239" t="s">
        <v>32</v>
      </c>
      <c r="F122" s="240" t="s">
        <v>178</v>
      </c>
      <c r="G122" s="238"/>
      <c r="H122" s="241">
        <v>1.45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140</v>
      </c>
      <c r="AU122" s="247" t="s">
        <v>90</v>
      </c>
      <c r="AV122" s="14" t="s">
        <v>90</v>
      </c>
      <c r="AW122" s="14" t="s">
        <v>40</v>
      </c>
      <c r="AX122" s="14" t="s">
        <v>80</v>
      </c>
      <c r="AY122" s="247" t="s">
        <v>129</v>
      </c>
    </row>
    <row r="123" s="15" customFormat="1">
      <c r="A123" s="15"/>
      <c r="B123" s="248"/>
      <c r="C123" s="249"/>
      <c r="D123" s="222" t="s">
        <v>140</v>
      </c>
      <c r="E123" s="250" t="s">
        <v>32</v>
      </c>
      <c r="F123" s="251" t="s">
        <v>143</v>
      </c>
      <c r="G123" s="249"/>
      <c r="H123" s="252">
        <v>1.45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8" t="s">
        <v>140</v>
      </c>
      <c r="AU123" s="258" t="s">
        <v>90</v>
      </c>
      <c r="AV123" s="15" t="s">
        <v>136</v>
      </c>
      <c r="AW123" s="15" t="s">
        <v>40</v>
      </c>
      <c r="AX123" s="15" t="s">
        <v>88</v>
      </c>
      <c r="AY123" s="258" t="s">
        <v>129</v>
      </c>
    </row>
    <row r="124" s="2" customFormat="1" ht="24.15" customHeight="1">
      <c r="A124" s="41"/>
      <c r="B124" s="42"/>
      <c r="C124" s="209" t="s">
        <v>179</v>
      </c>
      <c r="D124" s="209" t="s">
        <v>131</v>
      </c>
      <c r="E124" s="210" t="s">
        <v>180</v>
      </c>
      <c r="F124" s="211" t="s">
        <v>181</v>
      </c>
      <c r="G124" s="212" t="s">
        <v>164</v>
      </c>
      <c r="H124" s="213">
        <v>8.8499999999999996</v>
      </c>
      <c r="I124" s="214"/>
      <c r="J124" s="215">
        <f>ROUND(I124*H124,2)</f>
        <v>0</v>
      </c>
      <c r="K124" s="211" t="s">
        <v>135</v>
      </c>
      <c r="L124" s="47"/>
      <c r="M124" s="216" t="s">
        <v>32</v>
      </c>
      <c r="N124" s="217" t="s">
        <v>51</v>
      </c>
      <c r="O124" s="87"/>
      <c r="P124" s="218">
        <f>O124*H124</f>
        <v>0</v>
      </c>
      <c r="Q124" s="218">
        <v>0.036900000000000002</v>
      </c>
      <c r="R124" s="218">
        <f>Q124*H124</f>
        <v>0.32656499999999999</v>
      </c>
      <c r="S124" s="218">
        <v>0</v>
      </c>
      <c r="T124" s="219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0" t="s">
        <v>136</v>
      </c>
      <c r="AT124" s="220" t="s">
        <v>131</v>
      </c>
      <c r="AU124" s="220" t="s">
        <v>90</v>
      </c>
      <c r="AY124" s="19" t="s">
        <v>129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9" t="s">
        <v>88</v>
      </c>
      <c r="BK124" s="221">
        <f>ROUND(I124*H124,2)</f>
        <v>0</v>
      </c>
      <c r="BL124" s="19" t="s">
        <v>136</v>
      </c>
      <c r="BM124" s="220" t="s">
        <v>182</v>
      </c>
    </row>
    <row r="125" s="2" customFormat="1">
      <c r="A125" s="41"/>
      <c r="B125" s="42"/>
      <c r="C125" s="43"/>
      <c r="D125" s="222" t="s">
        <v>138</v>
      </c>
      <c r="E125" s="43"/>
      <c r="F125" s="223" t="s">
        <v>183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19" t="s">
        <v>138</v>
      </c>
      <c r="AU125" s="19" t="s">
        <v>90</v>
      </c>
    </row>
    <row r="126" s="13" customFormat="1">
      <c r="A126" s="13"/>
      <c r="B126" s="227"/>
      <c r="C126" s="228"/>
      <c r="D126" s="222" t="s">
        <v>140</v>
      </c>
      <c r="E126" s="229" t="s">
        <v>32</v>
      </c>
      <c r="F126" s="230" t="s">
        <v>177</v>
      </c>
      <c r="G126" s="228"/>
      <c r="H126" s="229" t="s">
        <v>32</v>
      </c>
      <c r="I126" s="231"/>
      <c r="J126" s="228"/>
      <c r="K126" s="228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140</v>
      </c>
      <c r="AU126" s="236" t="s">
        <v>90</v>
      </c>
      <c r="AV126" s="13" t="s">
        <v>88</v>
      </c>
      <c r="AW126" s="13" t="s">
        <v>40</v>
      </c>
      <c r="AX126" s="13" t="s">
        <v>80</v>
      </c>
      <c r="AY126" s="236" t="s">
        <v>129</v>
      </c>
    </row>
    <row r="127" s="14" customFormat="1">
      <c r="A127" s="14"/>
      <c r="B127" s="237"/>
      <c r="C127" s="238"/>
      <c r="D127" s="222" t="s">
        <v>140</v>
      </c>
      <c r="E127" s="239" t="s">
        <v>32</v>
      </c>
      <c r="F127" s="240" t="s">
        <v>184</v>
      </c>
      <c r="G127" s="238"/>
      <c r="H127" s="241">
        <v>3.7999999999999998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140</v>
      </c>
      <c r="AU127" s="247" t="s">
        <v>90</v>
      </c>
      <c r="AV127" s="14" t="s">
        <v>90</v>
      </c>
      <c r="AW127" s="14" t="s">
        <v>40</v>
      </c>
      <c r="AX127" s="14" t="s">
        <v>80</v>
      </c>
      <c r="AY127" s="247" t="s">
        <v>129</v>
      </c>
    </row>
    <row r="128" s="14" customFormat="1">
      <c r="A128" s="14"/>
      <c r="B128" s="237"/>
      <c r="C128" s="238"/>
      <c r="D128" s="222" t="s">
        <v>140</v>
      </c>
      <c r="E128" s="239" t="s">
        <v>32</v>
      </c>
      <c r="F128" s="240" t="s">
        <v>185</v>
      </c>
      <c r="G128" s="238"/>
      <c r="H128" s="241">
        <v>5.0499999999999998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140</v>
      </c>
      <c r="AU128" s="247" t="s">
        <v>90</v>
      </c>
      <c r="AV128" s="14" t="s">
        <v>90</v>
      </c>
      <c r="AW128" s="14" t="s">
        <v>40</v>
      </c>
      <c r="AX128" s="14" t="s">
        <v>80</v>
      </c>
      <c r="AY128" s="247" t="s">
        <v>129</v>
      </c>
    </row>
    <row r="129" s="15" customFormat="1">
      <c r="A129" s="15"/>
      <c r="B129" s="248"/>
      <c r="C129" s="249"/>
      <c r="D129" s="222" t="s">
        <v>140</v>
      </c>
      <c r="E129" s="250" t="s">
        <v>32</v>
      </c>
      <c r="F129" s="251" t="s">
        <v>143</v>
      </c>
      <c r="G129" s="249"/>
      <c r="H129" s="252">
        <v>8.8499999999999996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8" t="s">
        <v>140</v>
      </c>
      <c r="AU129" s="258" t="s">
        <v>90</v>
      </c>
      <c r="AV129" s="15" t="s">
        <v>136</v>
      </c>
      <c r="AW129" s="15" t="s">
        <v>40</v>
      </c>
      <c r="AX129" s="15" t="s">
        <v>88</v>
      </c>
      <c r="AY129" s="258" t="s">
        <v>129</v>
      </c>
    </row>
    <row r="130" s="2" customFormat="1" ht="24.15" customHeight="1">
      <c r="A130" s="41"/>
      <c r="B130" s="42"/>
      <c r="C130" s="209" t="s">
        <v>186</v>
      </c>
      <c r="D130" s="209" t="s">
        <v>131</v>
      </c>
      <c r="E130" s="210" t="s">
        <v>187</v>
      </c>
      <c r="F130" s="211" t="s">
        <v>188</v>
      </c>
      <c r="G130" s="212" t="s">
        <v>189</v>
      </c>
      <c r="H130" s="213">
        <v>1</v>
      </c>
      <c r="I130" s="214"/>
      <c r="J130" s="215">
        <f>ROUND(I130*H130,2)</f>
        <v>0</v>
      </c>
      <c r="K130" s="211" t="s">
        <v>135</v>
      </c>
      <c r="L130" s="47"/>
      <c r="M130" s="216" t="s">
        <v>32</v>
      </c>
      <c r="N130" s="217" t="s">
        <v>51</v>
      </c>
      <c r="O130" s="87"/>
      <c r="P130" s="218">
        <f>O130*H130</f>
        <v>0</v>
      </c>
      <c r="Q130" s="218">
        <v>0.00064999999999999997</v>
      </c>
      <c r="R130" s="218">
        <f>Q130*H130</f>
        <v>0.00064999999999999997</v>
      </c>
      <c r="S130" s="218">
        <v>0</v>
      </c>
      <c r="T130" s="219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0" t="s">
        <v>136</v>
      </c>
      <c r="AT130" s="220" t="s">
        <v>131</v>
      </c>
      <c r="AU130" s="220" t="s">
        <v>90</v>
      </c>
      <c r="AY130" s="19" t="s">
        <v>129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9" t="s">
        <v>88</v>
      </c>
      <c r="BK130" s="221">
        <f>ROUND(I130*H130,2)</f>
        <v>0</v>
      </c>
      <c r="BL130" s="19" t="s">
        <v>136</v>
      </c>
      <c r="BM130" s="220" t="s">
        <v>190</v>
      </c>
    </row>
    <row r="131" s="2" customFormat="1">
      <c r="A131" s="41"/>
      <c r="B131" s="42"/>
      <c r="C131" s="43"/>
      <c r="D131" s="222" t="s">
        <v>138</v>
      </c>
      <c r="E131" s="43"/>
      <c r="F131" s="223" t="s">
        <v>191</v>
      </c>
      <c r="G131" s="43"/>
      <c r="H131" s="43"/>
      <c r="I131" s="224"/>
      <c r="J131" s="43"/>
      <c r="K131" s="43"/>
      <c r="L131" s="47"/>
      <c r="M131" s="225"/>
      <c r="N131" s="22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19" t="s">
        <v>138</v>
      </c>
      <c r="AU131" s="19" t="s">
        <v>90</v>
      </c>
    </row>
    <row r="132" s="14" customFormat="1">
      <c r="A132" s="14"/>
      <c r="B132" s="237"/>
      <c r="C132" s="238"/>
      <c r="D132" s="222" t="s">
        <v>140</v>
      </c>
      <c r="E132" s="239" t="s">
        <v>32</v>
      </c>
      <c r="F132" s="240" t="s">
        <v>192</v>
      </c>
      <c r="G132" s="238"/>
      <c r="H132" s="241">
        <v>1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140</v>
      </c>
      <c r="AU132" s="247" t="s">
        <v>90</v>
      </c>
      <c r="AV132" s="14" t="s">
        <v>90</v>
      </c>
      <c r="AW132" s="14" t="s">
        <v>40</v>
      </c>
      <c r="AX132" s="14" t="s">
        <v>80</v>
      </c>
      <c r="AY132" s="247" t="s">
        <v>129</v>
      </c>
    </row>
    <row r="133" s="15" customFormat="1">
      <c r="A133" s="15"/>
      <c r="B133" s="248"/>
      <c r="C133" s="249"/>
      <c r="D133" s="222" t="s">
        <v>140</v>
      </c>
      <c r="E133" s="250" t="s">
        <v>32</v>
      </c>
      <c r="F133" s="251" t="s">
        <v>143</v>
      </c>
      <c r="G133" s="249"/>
      <c r="H133" s="252">
        <v>1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8" t="s">
        <v>140</v>
      </c>
      <c r="AU133" s="258" t="s">
        <v>90</v>
      </c>
      <c r="AV133" s="15" t="s">
        <v>136</v>
      </c>
      <c r="AW133" s="15" t="s">
        <v>40</v>
      </c>
      <c r="AX133" s="15" t="s">
        <v>88</v>
      </c>
      <c r="AY133" s="258" t="s">
        <v>129</v>
      </c>
    </row>
    <row r="134" s="2" customFormat="1" ht="24.15" customHeight="1">
      <c r="A134" s="41"/>
      <c r="B134" s="42"/>
      <c r="C134" s="209" t="s">
        <v>193</v>
      </c>
      <c r="D134" s="209" t="s">
        <v>131</v>
      </c>
      <c r="E134" s="210" t="s">
        <v>194</v>
      </c>
      <c r="F134" s="211" t="s">
        <v>195</v>
      </c>
      <c r="G134" s="212" t="s">
        <v>189</v>
      </c>
      <c r="H134" s="213">
        <v>1</v>
      </c>
      <c r="I134" s="214"/>
      <c r="J134" s="215">
        <f>ROUND(I134*H134,2)</f>
        <v>0</v>
      </c>
      <c r="K134" s="211" t="s">
        <v>135</v>
      </c>
      <c r="L134" s="47"/>
      <c r="M134" s="216" t="s">
        <v>32</v>
      </c>
      <c r="N134" s="217" t="s">
        <v>51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0" t="s">
        <v>136</v>
      </c>
      <c r="AT134" s="220" t="s">
        <v>131</v>
      </c>
      <c r="AU134" s="220" t="s">
        <v>90</v>
      </c>
      <c r="AY134" s="19" t="s">
        <v>129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9" t="s">
        <v>88</v>
      </c>
      <c r="BK134" s="221">
        <f>ROUND(I134*H134,2)</f>
        <v>0</v>
      </c>
      <c r="BL134" s="19" t="s">
        <v>136</v>
      </c>
      <c r="BM134" s="220" t="s">
        <v>196</v>
      </c>
    </row>
    <row r="135" s="2" customFormat="1">
      <c r="A135" s="41"/>
      <c r="B135" s="42"/>
      <c r="C135" s="43"/>
      <c r="D135" s="222" t="s">
        <v>138</v>
      </c>
      <c r="E135" s="43"/>
      <c r="F135" s="223" t="s">
        <v>197</v>
      </c>
      <c r="G135" s="43"/>
      <c r="H135" s="43"/>
      <c r="I135" s="224"/>
      <c r="J135" s="43"/>
      <c r="K135" s="43"/>
      <c r="L135" s="47"/>
      <c r="M135" s="225"/>
      <c r="N135" s="22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9" t="s">
        <v>138</v>
      </c>
      <c r="AU135" s="19" t="s">
        <v>90</v>
      </c>
    </row>
    <row r="136" s="14" customFormat="1">
      <c r="A136" s="14"/>
      <c r="B136" s="237"/>
      <c r="C136" s="238"/>
      <c r="D136" s="222" t="s">
        <v>140</v>
      </c>
      <c r="E136" s="239" t="s">
        <v>32</v>
      </c>
      <c r="F136" s="240" t="s">
        <v>192</v>
      </c>
      <c r="G136" s="238"/>
      <c r="H136" s="241">
        <v>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140</v>
      </c>
      <c r="AU136" s="247" t="s">
        <v>90</v>
      </c>
      <c r="AV136" s="14" t="s">
        <v>90</v>
      </c>
      <c r="AW136" s="14" t="s">
        <v>40</v>
      </c>
      <c r="AX136" s="14" t="s">
        <v>80</v>
      </c>
      <c r="AY136" s="247" t="s">
        <v>129</v>
      </c>
    </row>
    <row r="137" s="15" customFormat="1">
      <c r="A137" s="15"/>
      <c r="B137" s="248"/>
      <c r="C137" s="249"/>
      <c r="D137" s="222" t="s">
        <v>140</v>
      </c>
      <c r="E137" s="250" t="s">
        <v>32</v>
      </c>
      <c r="F137" s="251" t="s">
        <v>143</v>
      </c>
      <c r="G137" s="249"/>
      <c r="H137" s="252">
        <v>1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8" t="s">
        <v>140</v>
      </c>
      <c r="AU137" s="258" t="s">
        <v>90</v>
      </c>
      <c r="AV137" s="15" t="s">
        <v>136</v>
      </c>
      <c r="AW137" s="15" t="s">
        <v>40</v>
      </c>
      <c r="AX137" s="15" t="s">
        <v>88</v>
      </c>
      <c r="AY137" s="258" t="s">
        <v>129</v>
      </c>
    </row>
    <row r="138" s="2" customFormat="1" ht="24.15" customHeight="1">
      <c r="A138" s="41"/>
      <c r="B138" s="42"/>
      <c r="C138" s="209" t="s">
        <v>198</v>
      </c>
      <c r="D138" s="209" t="s">
        <v>131</v>
      </c>
      <c r="E138" s="210" t="s">
        <v>199</v>
      </c>
      <c r="F138" s="211" t="s">
        <v>200</v>
      </c>
      <c r="G138" s="212" t="s">
        <v>164</v>
      </c>
      <c r="H138" s="213">
        <v>45</v>
      </c>
      <c r="I138" s="214"/>
      <c r="J138" s="215">
        <f>ROUND(I138*H138,2)</f>
        <v>0</v>
      </c>
      <c r="K138" s="211" t="s">
        <v>135</v>
      </c>
      <c r="L138" s="47"/>
      <c r="M138" s="216" t="s">
        <v>32</v>
      </c>
      <c r="N138" s="217" t="s">
        <v>51</v>
      </c>
      <c r="O138" s="87"/>
      <c r="P138" s="218">
        <f>O138*H138</f>
        <v>0</v>
      </c>
      <c r="Q138" s="218">
        <v>0.00014999999999999999</v>
      </c>
      <c r="R138" s="218">
        <f>Q138*H138</f>
        <v>0.0067499999999999991</v>
      </c>
      <c r="S138" s="218">
        <v>0</v>
      </c>
      <c r="T138" s="219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0" t="s">
        <v>136</v>
      </c>
      <c r="AT138" s="220" t="s">
        <v>131</v>
      </c>
      <c r="AU138" s="220" t="s">
        <v>90</v>
      </c>
      <c r="AY138" s="19" t="s">
        <v>129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9" t="s">
        <v>88</v>
      </c>
      <c r="BK138" s="221">
        <f>ROUND(I138*H138,2)</f>
        <v>0</v>
      </c>
      <c r="BL138" s="19" t="s">
        <v>136</v>
      </c>
      <c r="BM138" s="220" t="s">
        <v>201</v>
      </c>
    </row>
    <row r="139" s="2" customFormat="1">
      <c r="A139" s="41"/>
      <c r="B139" s="42"/>
      <c r="C139" s="43"/>
      <c r="D139" s="222" t="s">
        <v>138</v>
      </c>
      <c r="E139" s="43"/>
      <c r="F139" s="223" t="s">
        <v>202</v>
      </c>
      <c r="G139" s="43"/>
      <c r="H139" s="43"/>
      <c r="I139" s="224"/>
      <c r="J139" s="43"/>
      <c r="K139" s="43"/>
      <c r="L139" s="47"/>
      <c r="M139" s="225"/>
      <c r="N139" s="226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138</v>
      </c>
      <c r="AU139" s="19" t="s">
        <v>90</v>
      </c>
    </row>
    <row r="140" s="14" customFormat="1">
      <c r="A140" s="14"/>
      <c r="B140" s="237"/>
      <c r="C140" s="238"/>
      <c r="D140" s="222" t="s">
        <v>140</v>
      </c>
      <c r="E140" s="239" t="s">
        <v>32</v>
      </c>
      <c r="F140" s="240" t="s">
        <v>203</v>
      </c>
      <c r="G140" s="238"/>
      <c r="H140" s="241">
        <v>45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140</v>
      </c>
      <c r="AU140" s="247" t="s">
        <v>90</v>
      </c>
      <c r="AV140" s="14" t="s">
        <v>90</v>
      </c>
      <c r="AW140" s="14" t="s">
        <v>40</v>
      </c>
      <c r="AX140" s="14" t="s">
        <v>80</v>
      </c>
      <c r="AY140" s="247" t="s">
        <v>129</v>
      </c>
    </row>
    <row r="141" s="15" customFormat="1">
      <c r="A141" s="15"/>
      <c r="B141" s="248"/>
      <c r="C141" s="249"/>
      <c r="D141" s="222" t="s">
        <v>140</v>
      </c>
      <c r="E141" s="250" t="s">
        <v>32</v>
      </c>
      <c r="F141" s="251" t="s">
        <v>143</v>
      </c>
      <c r="G141" s="249"/>
      <c r="H141" s="252">
        <v>45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8" t="s">
        <v>140</v>
      </c>
      <c r="AU141" s="258" t="s">
        <v>90</v>
      </c>
      <c r="AV141" s="15" t="s">
        <v>136</v>
      </c>
      <c r="AW141" s="15" t="s">
        <v>40</v>
      </c>
      <c r="AX141" s="15" t="s">
        <v>88</v>
      </c>
      <c r="AY141" s="258" t="s">
        <v>129</v>
      </c>
    </row>
    <row r="142" s="2" customFormat="1" ht="24.15" customHeight="1">
      <c r="A142" s="41"/>
      <c r="B142" s="42"/>
      <c r="C142" s="209" t="s">
        <v>204</v>
      </c>
      <c r="D142" s="209" t="s">
        <v>131</v>
      </c>
      <c r="E142" s="210" t="s">
        <v>205</v>
      </c>
      <c r="F142" s="211" t="s">
        <v>206</v>
      </c>
      <c r="G142" s="212" t="s">
        <v>164</v>
      </c>
      <c r="H142" s="213">
        <v>45</v>
      </c>
      <c r="I142" s="214"/>
      <c r="J142" s="215">
        <f>ROUND(I142*H142,2)</f>
        <v>0</v>
      </c>
      <c r="K142" s="211" t="s">
        <v>135</v>
      </c>
      <c r="L142" s="47"/>
      <c r="M142" s="216" t="s">
        <v>32</v>
      </c>
      <c r="N142" s="217" t="s">
        <v>51</v>
      </c>
      <c r="O142" s="87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0" t="s">
        <v>136</v>
      </c>
      <c r="AT142" s="220" t="s">
        <v>131</v>
      </c>
      <c r="AU142" s="220" t="s">
        <v>90</v>
      </c>
      <c r="AY142" s="19" t="s">
        <v>129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9" t="s">
        <v>88</v>
      </c>
      <c r="BK142" s="221">
        <f>ROUND(I142*H142,2)</f>
        <v>0</v>
      </c>
      <c r="BL142" s="19" t="s">
        <v>136</v>
      </c>
      <c r="BM142" s="220" t="s">
        <v>207</v>
      </c>
    </row>
    <row r="143" s="2" customFormat="1">
      <c r="A143" s="41"/>
      <c r="B143" s="42"/>
      <c r="C143" s="43"/>
      <c r="D143" s="222" t="s">
        <v>138</v>
      </c>
      <c r="E143" s="43"/>
      <c r="F143" s="223" t="s">
        <v>208</v>
      </c>
      <c r="G143" s="43"/>
      <c r="H143" s="43"/>
      <c r="I143" s="224"/>
      <c r="J143" s="43"/>
      <c r="K143" s="43"/>
      <c r="L143" s="47"/>
      <c r="M143" s="225"/>
      <c r="N143" s="226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19" t="s">
        <v>138</v>
      </c>
      <c r="AU143" s="19" t="s">
        <v>90</v>
      </c>
    </row>
    <row r="144" s="14" customFormat="1">
      <c r="A144" s="14"/>
      <c r="B144" s="237"/>
      <c r="C144" s="238"/>
      <c r="D144" s="222" t="s">
        <v>140</v>
      </c>
      <c r="E144" s="239" t="s">
        <v>32</v>
      </c>
      <c r="F144" s="240" t="s">
        <v>203</v>
      </c>
      <c r="G144" s="238"/>
      <c r="H144" s="241">
        <v>45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140</v>
      </c>
      <c r="AU144" s="247" t="s">
        <v>90</v>
      </c>
      <c r="AV144" s="14" t="s">
        <v>90</v>
      </c>
      <c r="AW144" s="14" t="s">
        <v>40</v>
      </c>
      <c r="AX144" s="14" t="s">
        <v>80</v>
      </c>
      <c r="AY144" s="247" t="s">
        <v>129</v>
      </c>
    </row>
    <row r="145" s="15" customFormat="1">
      <c r="A145" s="15"/>
      <c r="B145" s="248"/>
      <c r="C145" s="249"/>
      <c r="D145" s="222" t="s">
        <v>140</v>
      </c>
      <c r="E145" s="250" t="s">
        <v>32</v>
      </c>
      <c r="F145" s="251" t="s">
        <v>143</v>
      </c>
      <c r="G145" s="249"/>
      <c r="H145" s="252">
        <v>45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8" t="s">
        <v>140</v>
      </c>
      <c r="AU145" s="258" t="s">
        <v>90</v>
      </c>
      <c r="AV145" s="15" t="s">
        <v>136</v>
      </c>
      <c r="AW145" s="15" t="s">
        <v>40</v>
      </c>
      <c r="AX145" s="15" t="s">
        <v>88</v>
      </c>
      <c r="AY145" s="258" t="s">
        <v>129</v>
      </c>
    </row>
    <row r="146" s="2" customFormat="1" ht="24.15" customHeight="1">
      <c r="A146" s="41"/>
      <c r="B146" s="42"/>
      <c r="C146" s="209" t="s">
        <v>209</v>
      </c>
      <c r="D146" s="209" t="s">
        <v>131</v>
      </c>
      <c r="E146" s="210" t="s">
        <v>210</v>
      </c>
      <c r="F146" s="211" t="s">
        <v>211</v>
      </c>
      <c r="G146" s="212" t="s">
        <v>164</v>
      </c>
      <c r="H146" s="213">
        <v>38.5</v>
      </c>
      <c r="I146" s="214"/>
      <c r="J146" s="215">
        <f>ROUND(I146*H146,2)</f>
        <v>0</v>
      </c>
      <c r="K146" s="211" t="s">
        <v>135</v>
      </c>
      <c r="L146" s="47"/>
      <c r="M146" s="216" t="s">
        <v>32</v>
      </c>
      <c r="N146" s="217" t="s">
        <v>51</v>
      </c>
      <c r="O146" s="87"/>
      <c r="P146" s="218">
        <f>O146*H146</f>
        <v>0</v>
      </c>
      <c r="Q146" s="218">
        <v>0.00046999999999999999</v>
      </c>
      <c r="R146" s="218">
        <f>Q146*H146</f>
        <v>0.018095</v>
      </c>
      <c r="S146" s="218">
        <v>0</v>
      </c>
      <c r="T146" s="219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0" t="s">
        <v>136</v>
      </c>
      <c r="AT146" s="220" t="s">
        <v>131</v>
      </c>
      <c r="AU146" s="220" t="s">
        <v>90</v>
      </c>
      <c r="AY146" s="19" t="s">
        <v>129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9" t="s">
        <v>88</v>
      </c>
      <c r="BK146" s="221">
        <f>ROUND(I146*H146,2)</f>
        <v>0</v>
      </c>
      <c r="BL146" s="19" t="s">
        <v>136</v>
      </c>
      <c r="BM146" s="220" t="s">
        <v>212</v>
      </c>
    </row>
    <row r="147" s="2" customFormat="1">
      <c r="A147" s="41"/>
      <c r="B147" s="42"/>
      <c r="C147" s="43"/>
      <c r="D147" s="222" t="s">
        <v>138</v>
      </c>
      <c r="E147" s="43"/>
      <c r="F147" s="223" t="s">
        <v>213</v>
      </c>
      <c r="G147" s="43"/>
      <c r="H147" s="43"/>
      <c r="I147" s="224"/>
      <c r="J147" s="43"/>
      <c r="K147" s="43"/>
      <c r="L147" s="47"/>
      <c r="M147" s="225"/>
      <c r="N147" s="226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19" t="s">
        <v>138</v>
      </c>
      <c r="AU147" s="19" t="s">
        <v>90</v>
      </c>
    </row>
    <row r="148" s="14" customFormat="1">
      <c r="A148" s="14"/>
      <c r="B148" s="237"/>
      <c r="C148" s="238"/>
      <c r="D148" s="222" t="s">
        <v>140</v>
      </c>
      <c r="E148" s="239" t="s">
        <v>32</v>
      </c>
      <c r="F148" s="240" t="s">
        <v>214</v>
      </c>
      <c r="G148" s="238"/>
      <c r="H148" s="241">
        <v>38.5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140</v>
      </c>
      <c r="AU148" s="247" t="s">
        <v>90</v>
      </c>
      <c r="AV148" s="14" t="s">
        <v>90</v>
      </c>
      <c r="AW148" s="14" t="s">
        <v>40</v>
      </c>
      <c r="AX148" s="14" t="s">
        <v>80</v>
      </c>
      <c r="AY148" s="247" t="s">
        <v>129</v>
      </c>
    </row>
    <row r="149" s="15" customFormat="1">
      <c r="A149" s="15"/>
      <c r="B149" s="248"/>
      <c r="C149" s="249"/>
      <c r="D149" s="222" t="s">
        <v>140</v>
      </c>
      <c r="E149" s="250" t="s">
        <v>32</v>
      </c>
      <c r="F149" s="251" t="s">
        <v>143</v>
      </c>
      <c r="G149" s="249"/>
      <c r="H149" s="252">
        <v>38.5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8" t="s">
        <v>140</v>
      </c>
      <c r="AU149" s="258" t="s">
        <v>90</v>
      </c>
      <c r="AV149" s="15" t="s">
        <v>136</v>
      </c>
      <c r="AW149" s="15" t="s">
        <v>40</v>
      </c>
      <c r="AX149" s="15" t="s">
        <v>88</v>
      </c>
      <c r="AY149" s="258" t="s">
        <v>129</v>
      </c>
    </row>
    <row r="150" s="2" customFormat="1" ht="24.15" customHeight="1">
      <c r="A150" s="41"/>
      <c r="B150" s="42"/>
      <c r="C150" s="209" t="s">
        <v>215</v>
      </c>
      <c r="D150" s="209" t="s">
        <v>131</v>
      </c>
      <c r="E150" s="210" t="s">
        <v>216</v>
      </c>
      <c r="F150" s="211" t="s">
        <v>217</v>
      </c>
      <c r="G150" s="212" t="s">
        <v>164</v>
      </c>
      <c r="H150" s="213">
        <v>38.5</v>
      </c>
      <c r="I150" s="214"/>
      <c r="J150" s="215">
        <f>ROUND(I150*H150,2)</f>
        <v>0</v>
      </c>
      <c r="K150" s="211" t="s">
        <v>135</v>
      </c>
      <c r="L150" s="47"/>
      <c r="M150" s="216" t="s">
        <v>32</v>
      </c>
      <c r="N150" s="217" t="s">
        <v>51</v>
      </c>
      <c r="O150" s="87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0" t="s">
        <v>136</v>
      </c>
      <c r="AT150" s="220" t="s">
        <v>131</v>
      </c>
      <c r="AU150" s="220" t="s">
        <v>90</v>
      </c>
      <c r="AY150" s="19" t="s">
        <v>129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9" t="s">
        <v>88</v>
      </c>
      <c r="BK150" s="221">
        <f>ROUND(I150*H150,2)</f>
        <v>0</v>
      </c>
      <c r="BL150" s="19" t="s">
        <v>136</v>
      </c>
      <c r="BM150" s="220" t="s">
        <v>218</v>
      </c>
    </row>
    <row r="151" s="2" customFormat="1">
      <c r="A151" s="41"/>
      <c r="B151" s="42"/>
      <c r="C151" s="43"/>
      <c r="D151" s="222" t="s">
        <v>138</v>
      </c>
      <c r="E151" s="43"/>
      <c r="F151" s="223" t="s">
        <v>219</v>
      </c>
      <c r="G151" s="43"/>
      <c r="H151" s="43"/>
      <c r="I151" s="224"/>
      <c r="J151" s="43"/>
      <c r="K151" s="43"/>
      <c r="L151" s="47"/>
      <c r="M151" s="225"/>
      <c r="N151" s="226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19" t="s">
        <v>138</v>
      </c>
      <c r="AU151" s="19" t="s">
        <v>90</v>
      </c>
    </row>
    <row r="152" s="14" customFormat="1">
      <c r="A152" s="14"/>
      <c r="B152" s="237"/>
      <c r="C152" s="238"/>
      <c r="D152" s="222" t="s">
        <v>140</v>
      </c>
      <c r="E152" s="239" t="s">
        <v>32</v>
      </c>
      <c r="F152" s="240" t="s">
        <v>214</v>
      </c>
      <c r="G152" s="238"/>
      <c r="H152" s="241">
        <v>38.5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140</v>
      </c>
      <c r="AU152" s="247" t="s">
        <v>90</v>
      </c>
      <c r="AV152" s="14" t="s">
        <v>90</v>
      </c>
      <c r="AW152" s="14" t="s">
        <v>40</v>
      </c>
      <c r="AX152" s="14" t="s">
        <v>80</v>
      </c>
      <c r="AY152" s="247" t="s">
        <v>129</v>
      </c>
    </row>
    <row r="153" s="15" customFormat="1">
      <c r="A153" s="15"/>
      <c r="B153" s="248"/>
      <c r="C153" s="249"/>
      <c r="D153" s="222" t="s">
        <v>140</v>
      </c>
      <c r="E153" s="250" t="s">
        <v>32</v>
      </c>
      <c r="F153" s="251" t="s">
        <v>143</v>
      </c>
      <c r="G153" s="249"/>
      <c r="H153" s="252">
        <v>38.5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8" t="s">
        <v>140</v>
      </c>
      <c r="AU153" s="258" t="s">
        <v>90</v>
      </c>
      <c r="AV153" s="15" t="s">
        <v>136</v>
      </c>
      <c r="AW153" s="15" t="s">
        <v>40</v>
      </c>
      <c r="AX153" s="15" t="s">
        <v>88</v>
      </c>
      <c r="AY153" s="258" t="s">
        <v>129</v>
      </c>
    </row>
    <row r="154" s="2" customFormat="1" ht="24.15" customHeight="1">
      <c r="A154" s="41"/>
      <c r="B154" s="42"/>
      <c r="C154" s="209" t="s">
        <v>220</v>
      </c>
      <c r="D154" s="209" t="s">
        <v>131</v>
      </c>
      <c r="E154" s="210" t="s">
        <v>221</v>
      </c>
      <c r="F154" s="211" t="s">
        <v>222</v>
      </c>
      <c r="G154" s="212" t="s">
        <v>223</v>
      </c>
      <c r="H154" s="213">
        <v>14.560000000000001</v>
      </c>
      <c r="I154" s="214"/>
      <c r="J154" s="215">
        <f>ROUND(I154*H154,2)</f>
        <v>0</v>
      </c>
      <c r="K154" s="211" t="s">
        <v>135</v>
      </c>
      <c r="L154" s="47"/>
      <c r="M154" s="216" t="s">
        <v>32</v>
      </c>
      <c r="N154" s="217" t="s">
        <v>51</v>
      </c>
      <c r="O154" s="87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0" t="s">
        <v>136</v>
      </c>
      <c r="AT154" s="220" t="s">
        <v>131</v>
      </c>
      <c r="AU154" s="220" t="s">
        <v>90</v>
      </c>
      <c r="AY154" s="19" t="s">
        <v>129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9" t="s">
        <v>88</v>
      </c>
      <c r="BK154" s="221">
        <f>ROUND(I154*H154,2)</f>
        <v>0</v>
      </c>
      <c r="BL154" s="19" t="s">
        <v>136</v>
      </c>
      <c r="BM154" s="220" t="s">
        <v>224</v>
      </c>
    </row>
    <row r="155" s="2" customFormat="1">
      <c r="A155" s="41"/>
      <c r="B155" s="42"/>
      <c r="C155" s="43"/>
      <c r="D155" s="222" t="s">
        <v>138</v>
      </c>
      <c r="E155" s="43"/>
      <c r="F155" s="223" t="s">
        <v>225</v>
      </c>
      <c r="G155" s="43"/>
      <c r="H155" s="43"/>
      <c r="I155" s="224"/>
      <c r="J155" s="43"/>
      <c r="K155" s="43"/>
      <c r="L155" s="47"/>
      <c r="M155" s="225"/>
      <c r="N155" s="226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19" t="s">
        <v>138</v>
      </c>
      <c r="AU155" s="19" t="s">
        <v>90</v>
      </c>
    </row>
    <row r="156" s="13" customFormat="1">
      <c r="A156" s="13"/>
      <c r="B156" s="227"/>
      <c r="C156" s="228"/>
      <c r="D156" s="222" t="s">
        <v>140</v>
      </c>
      <c r="E156" s="229" t="s">
        <v>32</v>
      </c>
      <c r="F156" s="230" t="s">
        <v>226</v>
      </c>
      <c r="G156" s="228"/>
      <c r="H156" s="229" t="s">
        <v>32</v>
      </c>
      <c r="I156" s="231"/>
      <c r="J156" s="228"/>
      <c r="K156" s="228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140</v>
      </c>
      <c r="AU156" s="236" t="s">
        <v>90</v>
      </c>
      <c r="AV156" s="13" t="s">
        <v>88</v>
      </c>
      <c r="AW156" s="13" t="s">
        <v>40</v>
      </c>
      <c r="AX156" s="13" t="s">
        <v>80</v>
      </c>
      <c r="AY156" s="236" t="s">
        <v>129</v>
      </c>
    </row>
    <row r="157" s="14" customFormat="1">
      <c r="A157" s="14"/>
      <c r="B157" s="237"/>
      <c r="C157" s="238"/>
      <c r="D157" s="222" t="s">
        <v>140</v>
      </c>
      <c r="E157" s="239" t="s">
        <v>32</v>
      </c>
      <c r="F157" s="240" t="s">
        <v>227</v>
      </c>
      <c r="G157" s="238"/>
      <c r="H157" s="241">
        <v>14.560000000000001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140</v>
      </c>
      <c r="AU157" s="247" t="s">
        <v>90</v>
      </c>
      <c r="AV157" s="14" t="s">
        <v>90</v>
      </c>
      <c r="AW157" s="14" t="s">
        <v>40</v>
      </c>
      <c r="AX157" s="14" t="s">
        <v>80</v>
      </c>
      <c r="AY157" s="247" t="s">
        <v>129</v>
      </c>
    </row>
    <row r="158" s="15" customFormat="1">
      <c r="A158" s="15"/>
      <c r="B158" s="248"/>
      <c r="C158" s="249"/>
      <c r="D158" s="222" t="s">
        <v>140</v>
      </c>
      <c r="E158" s="250" t="s">
        <v>32</v>
      </c>
      <c r="F158" s="251" t="s">
        <v>143</v>
      </c>
      <c r="G158" s="249"/>
      <c r="H158" s="252">
        <v>14.560000000000001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8" t="s">
        <v>140</v>
      </c>
      <c r="AU158" s="258" t="s">
        <v>90</v>
      </c>
      <c r="AV158" s="15" t="s">
        <v>136</v>
      </c>
      <c r="AW158" s="15" t="s">
        <v>40</v>
      </c>
      <c r="AX158" s="15" t="s">
        <v>88</v>
      </c>
      <c r="AY158" s="258" t="s">
        <v>129</v>
      </c>
    </row>
    <row r="159" s="2" customFormat="1" ht="24.15" customHeight="1">
      <c r="A159" s="41"/>
      <c r="B159" s="42"/>
      <c r="C159" s="209" t="s">
        <v>8</v>
      </c>
      <c r="D159" s="209" t="s">
        <v>131</v>
      </c>
      <c r="E159" s="210" t="s">
        <v>228</v>
      </c>
      <c r="F159" s="211" t="s">
        <v>229</v>
      </c>
      <c r="G159" s="212" t="s">
        <v>134</v>
      </c>
      <c r="H159" s="213">
        <v>14.4</v>
      </c>
      <c r="I159" s="214"/>
      <c r="J159" s="215">
        <f>ROUND(I159*H159,2)</f>
        <v>0</v>
      </c>
      <c r="K159" s="211" t="s">
        <v>135</v>
      </c>
      <c r="L159" s="47"/>
      <c r="M159" s="216" t="s">
        <v>32</v>
      </c>
      <c r="N159" s="217" t="s">
        <v>51</v>
      </c>
      <c r="O159" s="87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0" t="s">
        <v>136</v>
      </c>
      <c r="AT159" s="220" t="s">
        <v>131</v>
      </c>
      <c r="AU159" s="220" t="s">
        <v>90</v>
      </c>
      <c r="AY159" s="19" t="s">
        <v>129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9" t="s">
        <v>88</v>
      </c>
      <c r="BK159" s="221">
        <f>ROUND(I159*H159,2)</f>
        <v>0</v>
      </c>
      <c r="BL159" s="19" t="s">
        <v>136</v>
      </c>
      <c r="BM159" s="220" t="s">
        <v>230</v>
      </c>
    </row>
    <row r="160" s="2" customFormat="1">
      <c r="A160" s="41"/>
      <c r="B160" s="42"/>
      <c r="C160" s="43"/>
      <c r="D160" s="222" t="s">
        <v>138</v>
      </c>
      <c r="E160" s="43"/>
      <c r="F160" s="223" t="s">
        <v>231</v>
      </c>
      <c r="G160" s="43"/>
      <c r="H160" s="43"/>
      <c r="I160" s="224"/>
      <c r="J160" s="43"/>
      <c r="K160" s="43"/>
      <c r="L160" s="47"/>
      <c r="M160" s="225"/>
      <c r="N160" s="226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9" t="s">
        <v>138</v>
      </c>
      <c r="AU160" s="19" t="s">
        <v>90</v>
      </c>
    </row>
    <row r="161" s="13" customFormat="1">
      <c r="A161" s="13"/>
      <c r="B161" s="227"/>
      <c r="C161" s="228"/>
      <c r="D161" s="222" t="s">
        <v>140</v>
      </c>
      <c r="E161" s="229" t="s">
        <v>32</v>
      </c>
      <c r="F161" s="230" t="s">
        <v>232</v>
      </c>
      <c r="G161" s="228"/>
      <c r="H161" s="229" t="s">
        <v>32</v>
      </c>
      <c r="I161" s="231"/>
      <c r="J161" s="228"/>
      <c r="K161" s="228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140</v>
      </c>
      <c r="AU161" s="236" t="s">
        <v>90</v>
      </c>
      <c r="AV161" s="13" t="s">
        <v>88</v>
      </c>
      <c r="AW161" s="13" t="s">
        <v>40</v>
      </c>
      <c r="AX161" s="13" t="s">
        <v>80</v>
      </c>
      <c r="AY161" s="236" t="s">
        <v>129</v>
      </c>
    </row>
    <row r="162" s="14" customFormat="1">
      <c r="A162" s="14"/>
      <c r="B162" s="237"/>
      <c r="C162" s="238"/>
      <c r="D162" s="222" t="s">
        <v>140</v>
      </c>
      <c r="E162" s="239" t="s">
        <v>32</v>
      </c>
      <c r="F162" s="240" t="s">
        <v>233</v>
      </c>
      <c r="G162" s="238"/>
      <c r="H162" s="241">
        <v>14.4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140</v>
      </c>
      <c r="AU162" s="247" t="s">
        <v>90</v>
      </c>
      <c r="AV162" s="14" t="s">
        <v>90</v>
      </c>
      <c r="AW162" s="14" t="s">
        <v>40</v>
      </c>
      <c r="AX162" s="14" t="s">
        <v>80</v>
      </c>
      <c r="AY162" s="247" t="s">
        <v>129</v>
      </c>
    </row>
    <row r="163" s="15" customFormat="1">
      <c r="A163" s="15"/>
      <c r="B163" s="248"/>
      <c r="C163" s="249"/>
      <c r="D163" s="222" t="s">
        <v>140</v>
      </c>
      <c r="E163" s="250" t="s">
        <v>32</v>
      </c>
      <c r="F163" s="251" t="s">
        <v>143</v>
      </c>
      <c r="G163" s="249"/>
      <c r="H163" s="252">
        <v>14.4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8" t="s">
        <v>140</v>
      </c>
      <c r="AU163" s="258" t="s">
        <v>90</v>
      </c>
      <c r="AV163" s="15" t="s">
        <v>136</v>
      </c>
      <c r="AW163" s="15" t="s">
        <v>40</v>
      </c>
      <c r="AX163" s="15" t="s">
        <v>88</v>
      </c>
      <c r="AY163" s="258" t="s">
        <v>129</v>
      </c>
    </row>
    <row r="164" s="2" customFormat="1" ht="24.15" customHeight="1">
      <c r="A164" s="41"/>
      <c r="B164" s="42"/>
      <c r="C164" s="209" t="s">
        <v>234</v>
      </c>
      <c r="D164" s="209" t="s">
        <v>131</v>
      </c>
      <c r="E164" s="210" t="s">
        <v>235</v>
      </c>
      <c r="F164" s="211" t="s">
        <v>236</v>
      </c>
      <c r="G164" s="212" t="s">
        <v>134</v>
      </c>
      <c r="H164" s="213">
        <v>29.847000000000001</v>
      </c>
      <c r="I164" s="214"/>
      <c r="J164" s="215">
        <f>ROUND(I164*H164,2)</f>
        <v>0</v>
      </c>
      <c r="K164" s="211" t="s">
        <v>135</v>
      </c>
      <c r="L164" s="47"/>
      <c r="M164" s="216" t="s">
        <v>32</v>
      </c>
      <c r="N164" s="217" t="s">
        <v>51</v>
      </c>
      <c r="O164" s="87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0" t="s">
        <v>136</v>
      </c>
      <c r="AT164" s="220" t="s">
        <v>131</v>
      </c>
      <c r="AU164" s="220" t="s">
        <v>90</v>
      </c>
      <c r="AY164" s="19" t="s">
        <v>129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9" t="s">
        <v>88</v>
      </c>
      <c r="BK164" s="221">
        <f>ROUND(I164*H164,2)</f>
        <v>0</v>
      </c>
      <c r="BL164" s="19" t="s">
        <v>136</v>
      </c>
      <c r="BM164" s="220" t="s">
        <v>237</v>
      </c>
    </row>
    <row r="165" s="2" customFormat="1">
      <c r="A165" s="41"/>
      <c r="B165" s="42"/>
      <c r="C165" s="43"/>
      <c r="D165" s="222" t="s">
        <v>138</v>
      </c>
      <c r="E165" s="43"/>
      <c r="F165" s="223" t="s">
        <v>238</v>
      </c>
      <c r="G165" s="43"/>
      <c r="H165" s="43"/>
      <c r="I165" s="224"/>
      <c r="J165" s="43"/>
      <c r="K165" s="43"/>
      <c r="L165" s="47"/>
      <c r="M165" s="225"/>
      <c r="N165" s="226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9" t="s">
        <v>138</v>
      </c>
      <c r="AU165" s="19" t="s">
        <v>90</v>
      </c>
    </row>
    <row r="166" s="13" customFormat="1">
      <c r="A166" s="13"/>
      <c r="B166" s="227"/>
      <c r="C166" s="228"/>
      <c r="D166" s="222" t="s">
        <v>140</v>
      </c>
      <c r="E166" s="229" t="s">
        <v>32</v>
      </c>
      <c r="F166" s="230" t="s">
        <v>167</v>
      </c>
      <c r="G166" s="228"/>
      <c r="H166" s="229" t="s">
        <v>32</v>
      </c>
      <c r="I166" s="231"/>
      <c r="J166" s="228"/>
      <c r="K166" s="228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140</v>
      </c>
      <c r="AU166" s="236" t="s">
        <v>90</v>
      </c>
      <c r="AV166" s="13" t="s">
        <v>88</v>
      </c>
      <c r="AW166" s="13" t="s">
        <v>40</v>
      </c>
      <c r="AX166" s="13" t="s">
        <v>80</v>
      </c>
      <c r="AY166" s="236" t="s">
        <v>129</v>
      </c>
    </row>
    <row r="167" s="14" customFormat="1">
      <c r="A167" s="14"/>
      <c r="B167" s="237"/>
      <c r="C167" s="238"/>
      <c r="D167" s="222" t="s">
        <v>140</v>
      </c>
      <c r="E167" s="239" t="s">
        <v>32</v>
      </c>
      <c r="F167" s="240" t="s">
        <v>239</v>
      </c>
      <c r="G167" s="238"/>
      <c r="H167" s="241">
        <v>2.2000000000000002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140</v>
      </c>
      <c r="AU167" s="247" t="s">
        <v>90</v>
      </c>
      <c r="AV167" s="14" t="s">
        <v>90</v>
      </c>
      <c r="AW167" s="14" t="s">
        <v>40</v>
      </c>
      <c r="AX167" s="14" t="s">
        <v>80</v>
      </c>
      <c r="AY167" s="247" t="s">
        <v>129</v>
      </c>
    </row>
    <row r="168" s="14" customFormat="1">
      <c r="A168" s="14"/>
      <c r="B168" s="237"/>
      <c r="C168" s="238"/>
      <c r="D168" s="222" t="s">
        <v>140</v>
      </c>
      <c r="E168" s="239" t="s">
        <v>32</v>
      </c>
      <c r="F168" s="240" t="s">
        <v>240</v>
      </c>
      <c r="G168" s="238"/>
      <c r="H168" s="241">
        <v>4.4000000000000004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140</v>
      </c>
      <c r="AU168" s="247" t="s">
        <v>90</v>
      </c>
      <c r="AV168" s="14" t="s">
        <v>90</v>
      </c>
      <c r="AW168" s="14" t="s">
        <v>40</v>
      </c>
      <c r="AX168" s="14" t="s">
        <v>80</v>
      </c>
      <c r="AY168" s="247" t="s">
        <v>129</v>
      </c>
    </row>
    <row r="169" s="14" customFormat="1">
      <c r="A169" s="14"/>
      <c r="B169" s="237"/>
      <c r="C169" s="238"/>
      <c r="D169" s="222" t="s">
        <v>140</v>
      </c>
      <c r="E169" s="239" t="s">
        <v>32</v>
      </c>
      <c r="F169" s="240" t="s">
        <v>241</v>
      </c>
      <c r="G169" s="238"/>
      <c r="H169" s="241">
        <v>2.5499999999999998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140</v>
      </c>
      <c r="AU169" s="247" t="s">
        <v>90</v>
      </c>
      <c r="AV169" s="14" t="s">
        <v>90</v>
      </c>
      <c r="AW169" s="14" t="s">
        <v>40</v>
      </c>
      <c r="AX169" s="14" t="s">
        <v>80</v>
      </c>
      <c r="AY169" s="247" t="s">
        <v>129</v>
      </c>
    </row>
    <row r="170" s="14" customFormat="1">
      <c r="A170" s="14"/>
      <c r="B170" s="237"/>
      <c r="C170" s="238"/>
      <c r="D170" s="222" t="s">
        <v>140</v>
      </c>
      <c r="E170" s="239" t="s">
        <v>32</v>
      </c>
      <c r="F170" s="240" t="s">
        <v>242</v>
      </c>
      <c r="G170" s="238"/>
      <c r="H170" s="241">
        <v>2.5499999999999998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140</v>
      </c>
      <c r="AU170" s="247" t="s">
        <v>90</v>
      </c>
      <c r="AV170" s="14" t="s">
        <v>90</v>
      </c>
      <c r="AW170" s="14" t="s">
        <v>40</v>
      </c>
      <c r="AX170" s="14" t="s">
        <v>80</v>
      </c>
      <c r="AY170" s="247" t="s">
        <v>129</v>
      </c>
    </row>
    <row r="171" s="16" customFormat="1">
      <c r="A171" s="16"/>
      <c r="B171" s="259"/>
      <c r="C171" s="260"/>
      <c r="D171" s="222" t="s">
        <v>140</v>
      </c>
      <c r="E171" s="261" t="s">
        <v>32</v>
      </c>
      <c r="F171" s="262" t="s">
        <v>243</v>
      </c>
      <c r="G171" s="260"/>
      <c r="H171" s="263">
        <v>11.699999999999999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69" t="s">
        <v>140</v>
      </c>
      <c r="AU171" s="269" t="s">
        <v>90</v>
      </c>
      <c r="AV171" s="16" t="s">
        <v>148</v>
      </c>
      <c r="AW171" s="16" t="s">
        <v>40</v>
      </c>
      <c r="AX171" s="16" t="s">
        <v>80</v>
      </c>
      <c r="AY171" s="269" t="s">
        <v>129</v>
      </c>
    </row>
    <row r="172" s="13" customFormat="1">
      <c r="A172" s="13"/>
      <c r="B172" s="227"/>
      <c r="C172" s="228"/>
      <c r="D172" s="222" t="s">
        <v>140</v>
      </c>
      <c r="E172" s="229" t="s">
        <v>32</v>
      </c>
      <c r="F172" s="230" t="s">
        <v>167</v>
      </c>
      <c r="G172" s="228"/>
      <c r="H172" s="229" t="s">
        <v>32</v>
      </c>
      <c r="I172" s="231"/>
      <c r="J172" s="228"/>
      <c r="K172" s="228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140</v>
      </c>
      <c r="AU172" s="236" t="s">
        <v>90</v>
      </c>
      <c r="AV172" s="13" t="s">
        <v>88</v>
      </c>
      <c r="AW172" s="13" t="s">
        <v>40</v>
      </c>
      <c r="AX172" s="13" t="s">
        <v>80</v>
      </c>
      <c r="AY172" s="236" t="s">
        <v>129</v>
      </c>
    </row>
    <row r="173" s="14" customFormat="1">
      <c r="A173" s="14"/>
      <c r="B173" s="237"/>
      <c r="C173" s="238"/>
      <c r="D173" s="222" t="s">
        <v>140</v>
      </c>
      <c r="E173" s="239" t="s">
        <v>32</v>
      </c>
      <c r="F173" s="240" t="s">
        <v>244</v>
      </c>
      <c r="G173" s="238"/>
      <c r="H173" s="241">
        <v>4.8719999999999999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140</v>
      </c>
      <c r="AU173" s="247" t="s">
        <v>90</v>
      </c>
      <c r="AV173" s="14" t="s">
        <v>90</v>
      </c>
      <c r="AW173" s="14" t="s">
        <v>40</v>
      </c>
      <c r="AX173" s="14" t="s">
        <v>80</v>
      </c>
      <c r="AY173" s="247" t="s">
        <v>129</v>
      </c>
    </row>
    <row r="174" s="16" customFormat="1">
      <c r="A174" s="16"/>
      <c r="B174" s="259"/>
      <c r="C174" s="260"/>
      <c r="D174" s="222" t="s">
        <v>140</v>
      </c>
      <c r="E174" s="261" t="s">
        <v>32</v>
      </c>
      <c r="F174" s="262" t="s">
        <v>243</v>
      </c>
      <c r="G174" s="260"/>
      <c r="H174" s="263">
        <v>4.8719999999999999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69" t="s">
        <v>140</v>
      </c>
      <c r="AU174" s="269" t="s">
        <v>90</v>
      </c>
      <c r="AV174" s="16" t="s">
        <v>148</v>
      </c>
      <c r="AW174" s="16" t="s">
        <v>40</v>
      </c>
      <c r="AX174" s="16" t="s">
        <v>80</v>
      </c>
      <c r="AY174" s="269" t="s">
        <v>129</v>
      </c>
    </row>
    <row r="175" s="13" customFormat="1">
      <c r="A175" s="13"/>
      <c r="B175" s="227"/>
      <c r="C175" s="228"/>
      <c r="D175" s="222" t="s">
        <v>140</v>
      </c>
      <c r="E175" s="229" t="s">
        <v>32</v>
      </c>
      <c r="F175" s="230" t="s">
        <v>167</v>
      </c>
      <c r="G175" s="228"/>
      <c r="H175" s="229" t="s">
        <v>32</v>
      </c>
      <c r="I175" s="231"/>
      <c r="J175" s="228"/>
      <c r="K175" s="228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140</v>
      </c>
      <c r="AU175" s="236" t="s">
        <v>90</v>
      </c>
      <c r="AV175" s="13" t="s">
        <v>88</v>
      </c>
      <c r="AW175" s="13" t="s">
        <v>40</v>
      </c>
      <c r="AX175" s="13" t="s">
        <v>80</v>
      </c>
      <c r="AY175" s="236" t="s">
        <v>129</v>
      </c>
    </row>
    <row r="176" s="14" customFormat="1">
      <c r="A176" s="14"/>
      <c r="B176" s="237"/>
      <c r="C176" s="238"/>
      <c r="D176" s="222" t="s">
        <v>140</v>
      </c>
      <c r="E176" s="239" t="s">
        <v>32</v>
      </c>
      <c r="F176" s="240" t="s">
        <v>245</v>
      </c>
      <c r="G176" s="238"/>
      <c r="H176" s="241">
        <v>5.7000000000000002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7" t="s">
        <v>140</v>
      </c>
      <c r="AU176" s="247" t="s">
        <v>90</v>
      </c>
      <c r="AV176" s="14" t="s">
        <v>90</v>
      </c>
      <c r="AW176" s="14" t="s">
        <v>40</v>
      </c>
      <c r="AX176" s="14" t="s">
        <v>80</v>
      </c>
      <c r="AY176" s="247" t="s">
        <v>129</v>
      </c>
    </row>
    <row r="177" s="14" customFormat="1">
      <c r="A177" s="14"/>
      <c r="B177" s="237"/>
      <c r="C177" s="238"/>
      <c r="D177" s="222" t="s">
        <v>140</v>
      </c>
      <c r="E177" s="239" t="s">
        <v>32</v>
      </c>
      <c r="F177" s="240" t="s">
        <v>246</v>
      </c>
      <c r="G177" s="238"/>
      <c r="H177" s="241">
        <v>7.5750000000000002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140</v>
      </c>
      <c r="AU177" s="247" t="s">
        <v>90</v>
      </c>
      <c r="AV177" s="14" t="s">
        <v>90</v>
      </c>
      <c r="AW177" s="14" t="s">
        <v>40</v>
      </c>
      <c r="AX177" s="14" t="s">
        <v>80</v>
      </c>
      <c r="AY177" s="247" t="s">
        <v>129</v>
      </c>
    </row>
    <row r="178" s="16" customFormat="1">
      <c r="A178" s="16"/>
      <c r="B178" s="259"/>
      <c r="C178" s="260"/>
      <c r="D178" s="222" t="s">
        <v>140</v>
      </c>
      <c r="E178" s="261" t="s">
        <v>32</v>
      </c>
      <c r="F178" s="262" t="s">
        <v>243</v>
      </c>
      <c r="G178" s="260"/>
      <c r="H178" s="263">
        <v>13.275</v>
      </c>
      <c r="I178" s="264"/>
      <c r="J178" s="260"/>
      <c r="K178" s="260"/>
      <c r="L178" s="265"/>
      <c r="M178" s="266"/>
      <c r="N178" s="267"/>
      <c r="O178" s="267"/>
      <c r="P178" s="267"/>
      <c r="Q178" s="267"/>
      <c r="R178" s="267"/>
      <c r="S178" s="267"/>
      <c r="T178" s="268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69" t="s">
        <v>140</v>
      </c>
      <c r="AU178" s="269" t="s">
        <v>90</v>
      </c>
      <c r="AV178" s="16" t="s">
        <v>148</v>
      </c>
      <c r="AW178" s="16" t="s">
        <v>40</v>
      </c>
      <c r="AX178" s="16" t="s">
        <v>80</v>
      </c>
      <c r="AY178" s="269" t="s">
        <v>129</v>
      </c>
    </row>
    <row r="179" s="15" customFormat="1">
      <c r="A179" s="15"/>
      <c r="B179" s="248"/>
      <c r="C179" s="249"/>
      <c r="D179" s="222" t="s">
        <v>140</v>
      </c>
      <c r="E179" s="250" t="s">
        <v>32</v>
      </c>
      <c r="F179" s="251" t="s">
        <v>143</v>
      </c>
      <c r="G179" s="249"/>
      <c r="H179" s="252">
        <v>29.846999999999998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8" t="s">
        <v>140</v>
      </c>
      <c r="AU179" s="258" t="s">
        <v>90</v>
      </c>
      <c r="AV179" s="15" t="s">
        <v>136</v>
      </c>
      <c r="AW179" s="15" t="s">
        <v>40</v>
      </c>
      <c r="AX179" s="15" t="s">
        <v>88</v>
      </c>
      <c r="AY179" s="258" t="s">
        <v>129</v>
      </c>
    </row>
    <row r="180" s="2" customFormat="1" ht="24.15" customHeight="1">
      <c r="A180" s="41"/>
      <c r="B180" s="42"/>
      <c r="C180" s="209" t="s">
        <v>247</v>
      </c>
      <c r="D180" s="209" t="s">
        <v>131</v>
      </c>
      <c r="E180" s="210" t="s">
        <v>248</v>
      </c>
      <c r="F180" s="211" t="s">
        <v>249</v>
      </c>
      <c r="G180" s="212" t="s">
        <v>134</v>
      </c>
      <c r="H180" s="213">
        <v>634.79999999999995</v>
      </c>
      <c r="I180" s="214"/>
      <c r="J180" s="215">
        <f>ROUND(I180*H180,2)</f>
        <v>0</v>
      </c>
      <c r="K180" s="211" t="s">
        <v>135</v>
      </c>
      <c r="L180" s="47"/>
      <c r="M180" s="216" t="s">
        <v>32</v>
      </c>
      <c r="N180" s="217" t="s">
        <v>51</v>
      </c>
      <c r="O180" s="87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0" t="s">
        <v>136</v>
      </c>
      <c r="AT180" s="220" t="s">
        <v>131</v>
      </c>
      <c r="AU180" s="220" t="s">
        <v>90</v>
      </c>
      <c r="AY180" s="19" t="s">
        <v>129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19" t="s">
        <v>88</v>
      </c>
      <c r="BK180" s="221">
        <f>ROUND(I180*H180,2)</f>
        <v>0</v>
      </c>
      <c r="BL180" s="19" t="s">
        <v>136</v>
      </c>
      <c r="BM180" s="220" t="s">
        <v>250</v>
      </c>
    </row>
    <row r="181" s="2" customFormat="1">
      <c r="A181" s="41"/>
      <c r="B181" s="42"/>
      <c r="C181" s="43"/>
      <c r="D181" s="222" t="s">
        <v>138</v>
      </c>
      <c r="E181" s="43"/>
      <c r="F181" s="223" t="s">
        <v>251</v>
      </c>
      <c r="G181" s="43"/>
      <c r="H181" s="43"/>
      <c r="I181" s="224"/>
      <c r="J181" s="43"/>
      <c r="K181" s="43"/>
      <c r="L181" s="47"/>
      <c r="M181" s="225"/>
      <c r="N181" s="226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19" t="s">
        <v>138</v>
      </c>
      <c r="AU181" s="19" t="s">
        <v>90</v>
      </c>
    </row>
    <row r="182" s="13" customFormat="1">
      <c r="A182" s="13"/>
      <c r="B182" s="227"/>
      <c r="C182" s="228"/>
      <c r="D182" s="222" t="s">
        <v>140</v>
      </c>
      <c r="E182" s="229" t="s">
        <v>32</v>
      </c>
      <c r="F182" s="230" t="s">
        <v>252</v>
      </c>
      <c r="G182" s="228"/>
      <c r="H182" s="229" t="s">
        <v>32</v>
      </c>
      <c r="I182" s="231"/>
      <c r="J182" s="228"/>
      <c r="K182" s="228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140</v>
      </c>
      <c r="AU182" s="236" t="s">
        <v>90</v>
      </c>
      <c r="AV182" s="13" t="s">
        <v>88</v>
      </c>
      <c r="AW182" s="13" t="s">
        <v>40</v>
      </c>
      <c r="AX182" s="13" t="s">
        <v>80</v>
      </c>
      <c r="AY182" s="236" t="s">
        <v>129</v>
      </c>
    </row>
    <row r="183" s="13" customFormat="1">
      <c r="A183" s="13"/>
      <c r="B183" s="227"/>
      <c r="C183" s="228"/>
      <c r="D183" s="222" t="s">
        <v>140</v>
      </c>
      <c r="E183" s="229" t="s">
        <v>32</v>
      </c>
      <c r="F183" s="230" t="s">
        <v>253</v>
      </c>
      <c r="G183" s="228"/>
      <c r="H183" s="229" t="s">
        <v>32</v>
      </c>
      <c r="I183" s="231"/>
      <c r="J183" s="228"/>
      <c r="K183" s="228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140</v>
      </c>
      <c r="AU183" s="236" t="s">
        <v>90</v>
      </c>
      <c r="AV183" s="13" t="s">
        <v>88</v>
      </c>
      <c r="AW183" s="13" t="s">
        <v>40</v>
      </c>
      <c r="AX183" s="13" t="s">
        <v>80</v>
      </c>
      <c r="AY183" s="236" t="s">
        <v>129</v>
      </c>
    </row>
    <row r="184" s="14" customFormat="1">
      <c r="A184" s="14"/>
      <c r="B184" s="237"/>
      <c r="C184" s="238"/>
      <c r="D184" s="222" t="s">
        <v>140</v>
      </c>
      <c r="E184" s="239" t="s">
        <v>32</v>
      </c>
      <c r="F184" s="240" t="s">
        <v>254</v>
      </c>
      <c r="G184" s="238"/>
      <c r="H184" s="241">
        <v>15.183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140</v>
      </c>
      <c r="AU184" s="247" t="s">
        <v>90</v>
      </c>
      <c r="AV184" s="14" t="s">
        <v>90</v>
      </c>
      <c r="AW184" s="14" t="s">
        <v>40</v>
      </c>
      <c r="AX184" s="14" t="s">
        <v>80</v>
      </c>
      <c r="AY184" s="247" t="s">
        <v>129</v>
      </c>
    </row>
    <row r="185" s="14" customFormat="1">
      <c r="A185" s="14"/>
      <c r="B185" s="237"/>
      <c r="C185" s="238"/>
      <c r="D185" s="222" t="s">
        <v>140</v>
      </c>
      <c r="E185" s="239" t="s">
        <v>32</v>
      </c>
      <c r="F185" s="240" t="s">
        <v>255</v>
      </c>
      <c r="G185" s="238"/>
      <c r="H185" s="241">
        <v>53.146999999999998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140</v>
      </c>
      <c r="AU185" s="247" t="s">
        <v>90</v>
      </c>
      <c r="AV185" s="14" t="s">
        <v>90</v>
      </c>
      <c r="AW185" s="14" t="s">
        <v>40</v>
      </c>
      <c r="AX185" s="14" t="s">
        <v>80</v>
      </c>
      <c r="AY185" s="247" t="s">
        <v>129</v>
      </c>
    </row>
    <row r="186" s="14" customFormat="1">
      <c r="A186" s="14"/>
      <c r="B186" s="237"/>
      <c r="C186" s="238"/>
      <c r="D186" s="222" t="s">
        <v>140</v>
      </c>
      <c r="E186" s="239" t="s">
        <v>32</v>
      </c>
      <c r="F186" s="240" t="s">
        <v>256</v>
      </c>
      <c r="G186" s="238"/>
      <c r="H186" s="241">
        <v>54.234000000000002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140</v>
      </c>
      <c r="AU186" s="247" t="s">
        <v>90</v>
      </c>
      <c r="AV186" s="14" t="s">
        <v>90</v>
      </c>
      <c r="AW186" s="14" t="s">
        <v>40</v>
      </c>
      <c r="AX186" s="14" t="s">
        <v>80</v>
      </c>
      <c r="AY186" s="247" t="s">
        <v>129</v>
      </c>
    </row>
    <row r="187" s="14" customFormat="1">
      <c r="A187" s="14"/>
      <c r="B187" s="237"/>
      <c r="C187" s="238"/>
      <c r="D187" s="222" t="s">
        <v>140</v>
      </c>
      <c r="E187" s="239" t="s">
        <v>32</v>
      </c>
      <c r="F187" s="240" t="s">
        <v>257</v>
      </c>
      <c r="G187" s="238"/>
      <c r="H187" s="241">
        <v>16.716000000000001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140</v>
      </c>
      <c r="AU187" s="247" t="s">
        <v>90</v>
      </c>
      <c r="AV187" s="14" t="s">
        <v>90</v>
      </c>
      <c r="AW187" s="14" t="s">
        <v>40</v>
      </c>
      <c r="AX187" s="14" t="s">
        <v>80</v>
      </c>
      <c r="AY187" s="247" t="s">
        <v>129</v>
      </c>
    </row>
    <row r="188" s="14" customFormat="1">
      <c r="A188" s="14"/>
      <c r="B188" s="237"/>
      <c r="C188" s="238"/>
      <c r="D188" s="222" t="s">
        <v>140</v>
      </c>
      <c r="E188" s="239" t="s">
        <v>32</v>
      </c>
      <c r="F188" s="240" t="s">
        <v>258</v>
      </c>
      <c r="G188" s="238"/>
      <c r="H188" s="241">
        <v>32.225000000000001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140</v>
      </c>
      <c r="AU188" s="247" t="s">
        <v>90</v>
      </c>
      <c r="AV188" s="14" t="s">
        <v>90</v>
      </c>
      <c r="AW188" s="14" t="s">
        <v>40</v>
      </c>
      <c r="AX188" s="14" t="s">
        <v>80</v>
      </c>
      <c r="AY188" s="247" t="s">
        <v>129</v>
      </c>
    </row>
    <row r="189" s="14" customFormat="1">
      <c r="A189" s="14"/>
      <c r="B189" s="237"/>
      <c r="C189" s="238"/>
      <c r="D189" s="222" t="s">
        <v>140</v>
      </c>
      <c r="E189" s="239" t="s">
        <v>32</v>
      </c>
      <c r="F189" s="240" t="s">
        <v>259</v>
      </c>
      <c r="G189" s="238"/>
      <c r="H189" s="241">
        <v>53.014000000000003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140</v>
      </c>
      <c r="AU189" s="247" t="s">
        <v>90</v>
      </c>
      <c r="AV189" s="14" t="s">
        <v>90</v>
      </c>
      <c r="AW189" s="14" t="s">
        <v>40</v>
      </c>
      <c r="AX189" s="14" t="s">
        <v>80</v>
      </c>
      <c r="AY189" s="247" t="s">
        <v>129</v>
      </c>
    </row>
    <row r="190" s="14" customFormat="1">
      <c r="A190" s="14"/>
      <c r="B190" s="237"/>
      <c r="C190" s="238"/>
      <c r="D190" s="222" t="s">
        <v>140</v>
      </c>
      <c r="E190" s="239" t="s">
        <v>32</v>
      </c>
      <c r="F190" s="240" t="s">
        <v>260</v>
      </c>
      <c r="G190" s="238"/>
      <c r="H190" s="241">
        <v>42.084000000000003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140</v>
      </c>
      <c r="AU190" s="247" t="s">
        <v>90</v>
      </c>
      <c r="AV190" s="14" t="s">
        <v>90</v>
      </c>
      <c r="AW190" s="14" t="s">
        <v>40</v>
      </c>
      <c r="AX190" s="14" t="s">
        <v>80</v>
      </c>
      <c r="AY190" s="247" t="s">
        <v>129</v>
      </c>
    </row>
    <row r="191" s="14" customFormat="1">
      <c r="A191" s="14"/>
      <c r="B191" s="237"/>
      <c r="C191" s="238"/>
      <c r="D191" s="222" t="s">
        <v>140</v>
      </c>
      <c r="E191" s="239" t="s">
        <v>32</v>
      </c>
      <c r="F191" s="240" t="s">
        <v>261</v>
      </c>
      <c r="G191" s="238"/>
      <c r="H191" s="241">
        <v>32.335000000000001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140</v>
      </c>
      <c r="AU191" s="247" t="s">
        <v>90</v>
      </c>
      <c r="AV191" s="14" t="s">
        <v>90</v>
      </c>
      <c r="AW191" s="14" t="s">
        <v>40</v>
      </c>
      <c r="AX191" s="14" t="s">
        <v>80</v>
      </c>
      <c r="AY191" s="247" t="s">
        <v>129</v>
      </c>
    </row>
    <row r="192" s="14" customFormat="1">
      <c r="A192" s="14"/>
      <c r="B192" s="237"/>
      <c r="C192" s="238"/>
      <c r="D192" s="222" t="s">
        <v>140</v>
      </c>
      <c r="E192" s="239" t="s">
        <v>32</v>
      </c>
      <c r="F192" s="240" t="s">
        <v>262</v>
      </c>
      <c r="G192" s="238"/>
      <c r="H192" s="241">
        <v>11.220000000000001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140</v>
      </c>
      <c r="AU192" s="247" t="s">
        <v>90</v>
      </c>
      <c r="AV192" s="14" t="s">
        <v>90</v>
      </c>
      <c r="AW192" s="14" t="s">
        <v>40</v>
      </c>
      <c r="AX192" s="14" t="s">
        <v>80</v>
      </c>
      <c r="AY192" s="247" t="s">
        <v>129</v>
      </c>
    </row>
    <row r="193" s="16" customFormat="1">
      <c r="A193" s="16"/>
      <c r="B193" s="259"/>
      <c r="C193" s="260"/>
      <c r="D193" s="222" t="s">
        <v>140</v>
      </c>
      <c r="E193" s="261" t="s">
        <v>32</v>
      </c>
      <c r="F193" s="262" t="s">
        <v>243</v>
      </c>
      <c r="G193" s="260"/>
      <c r="H193" s="263">
        <v>310.15800000000002</v>
      </c>
      <c r="I193" s="264"/>
      <c r="J193" s="260"/>
      <c r="K193" s="260"/>
      <c r="L193" s="265"/>
      <c r="M193" s="266"/>
      <c r="N193" s="267"/>
      <c r="O193" s="267"/>
      <c r="P193" s="267"/>
      <c r="Q193" s="267"/>
      <c r="R193" s="267"/>
      <c r="S193" s="267"/>
      <c r="T193" s="268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69" t="s">
        <v>140</v>
      </c>
      <c r="AU193" s="269" t="s">
        <v>90</v>
      </c>
      <c r="AV193" s="16" t="s">
        <v>148</v>
      </c>
      <c r="AW193" s="16" t="s">
        <v>40</v>
      </c>
      <c r="AX193" s="16" t="s">
        <v>80</v>
      </c>
      <c r="AY193" s="269" t="s">
        <v>129</v>
      </c>
    </row>
    <row r="194" s="13" customFormat="1">
      <c r="A194" s="13"/>
      <c r="B194" s="227"/>
      <c r="C194" s="228"/>
      <c r="D194" s="222" t="s">
        <v>140</v>
      </c>
      <c r="E194" s="229" t="s">
        <v>32</v>
      </c>
      <c r="F194" s="230" t="s">
        <v>263</v>
      </c>
      <c r="G194" s="228"/>
      <c r="H194" s="229" t="s">
        <v>32</v>
      </c>
      <c r="I194" s="231"/>
      <c r="J194" s="228"/>
      <c r="K194" s="228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140</v>
      </c>
      <c r="AU194" s="236" t="s">
        <v>90</v>
      </c>
      <c r="AV194" s="13" t="s">
        <v>88</v>
      </c>
      <c r="AW194" s="13" t="s">
        <v>40</v>
      </c>
      <c r="AX194" s="13" t="s">
        <v>80</v>
      </c>
      <c r="AY194" s="236" t="s">
        <v>129</v>
      </c>
    </row>
    <row r="195" s="14" customFormat="1">
      <c r="A195" s="14"/>
      <c r="B195" s="237"/>
      <c r="C195" s="238"/>
      <c r="D195" s="222" t="s">
        <v>140</v>
      </c>
      <c r="E195" s="239" t="s">
        <v>32</v>
      </c>
      <c r="F195" s="240" t="s">
        <v>264</v>
      </c>
      <c r="G195" s="238"/>
      <c r="H195" s="241">
        <v>41.521999999999998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140</v>
      </c>
      <c r="AU195" s="247" t="s">
        <v>90</v>
      </c>
      <c r="AV195" s="14" t="s">
        <v>90</v>
      </c>
      <c r="AW195" s="14" t="s">
        <v>40</v>
      </c>
      <c r="AX195" s="14" t="s">
        <v>80</v>
      </c>
      <c r="AY195" s="247" t="s">
        <v>129</v>
      </c>
    </row>
    <row r="196" s="14" customFormat="1">
      <c r="A196" s="14"/>
      <c r="B196" s="237"/>
      <c r="C196" s="238"/>
      <c r="D196" s="222" t="s">
        <v>140</v>
      </c>
      <c r="E196" s="239" t="s">
        <v>32</v>
      </c>
      <c r="F196" s="240" t="s">
        <v>265</v>
      </c>
      <c r="G196" s="238"/>
      <c r="H196" s="241">
        <v>21.666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140</v>
      </c>
      <c r="AU196" s="247" t="s">
        <v>90</v>
      </c>
      <c r="AV196" s="14" t="s">
        <v>90</v>
      </c>
      <c r="AW196" s="14" t="s">
        <v>40</v>
      </c>
      <c r="AX196" s="14" t="s">
        <v>80</v>
      </c>
      <c r="AY196" s="247" t="s">
        <v>129</v>
      </c>
    </row>
    <row r="197" s="14" customFormat="1">
      <c r="A197" s="14"/>
      <c r="B197" s="237"/>
      <c r="C197" s="238"/>
      <c r="D197" s="222" t="s">
        <v>140</v>
      </c>
      <c r="E197" s="239" t="s">
        <v>32</v>
      </c>
      <c r="F197" s="240" t="s">
        <v>266</v>
      </c>
      <c r="G197" s="238"/>
      <c r="H197" s="241">
        <v>10.226000000000001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140</v>
      </c>
      <c r="AU197" s="247" t="s">
        <v>90</v>
      </c>
      <c r="AV197" s="14" t="s">
        <v>90</v>
      </c>
      <c r="AW197" s="14" t="s">
        <v>40</v>
      </c>
      <c r="AX197" s="14" t="s">
        <v>80</v>
      </c>
      <c r="AY197" s="247" t="s">
        <v>129</v>
      </c>
    </row>
    <row r="198" s="14" customFormat="1">
      <c r="A198" s="14"/>
      <c r="B198" s="237"/>
      <c r="C198" s="238"/>
      <c r="D198" s="222" t="s">
        <v>140</v>
      </c>
      <c r="E198" s="239" t="s">
        <v>32</v>
      </c>
      <c r="F198" s="240" t="s">
        <v>267</v>
      </c>
      <c r="G198" s="238"/>
      <c r="H198" s="241">
        <v>10.263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140</v>
      </c>
      <c r="AU198" s="247" t="s">
        <v>90</v>
      </c>
      <c r="AV198" s="14" t="s">
        <v>90</v>
      </c>
      <c r="AW198" s="14" t="s">
        <v>40</v>
      </c>
      <c r="AX198" s="14" t="s">
        <v>80</v>
      </c>
      <c r="AY198" s="247" t="s">
        <v>129</v>
      </c>
    </row>
    <row r="199" s="16" customFormat="1">
      <c r="A199" s="16"/>
      <c r="B199" s="259"/>
      <c r="C199" s="260"/>
      <c r="D199" s="222" t="s">
        <v>140</v>
      </c>
      <c r="E199" s="261" t="s">
        <v>32</v>
      </c>
      <c r="F199" s="262" t="s">
        <v>243</v>
      </c>
      <c r="G199" s="260"/>
      <c r="H199" s="263">
        <v>83.677000000000007</v>
      </c>
      <c r="I199" s="264"/>
      <c r="J199" s="260"/>
      <c r="K199" s="260"/>
      <c r="L199" s="265"/>
      <c r="M199" s="266"/>
      <c r="N199" s="267"/>
      <c r="O199" s="267"/>
      <c r="P199" s="267"/>
      <c r="Q199" s="267"/>
      <c r="R199" s="267"/>
      <c r="S199" s="267"/>
      <c r="T199" s="268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69" t="s">
        <v>140</v>
      </c>
      <c r="AU199" s="269" t="s">
        <v>90</v>
      </c>
      <c r="AV199" s="16" t="s">
        <v>148</v>
      </c>
      <c r="AW199" s="16" t="s">
        <v>40</v>
      </c>
      <c r="AX199" s="16" t="s">
        <v>80</v>
      </c>
      <c r="AY199" s="269" t="s">
        <v>129</v>
      </c>
    </row>
    <row r="200" s="13" customFormat="1">
      <c r="A200" s="13"/>
      <c r="B200" s="227"/>
      <c r="C200" s="228"/>
      <c r="D200" s="222" t="s">
        <v>140</v>
      </c>
      <c r="E200" s="229" t="s">
        <v>32</v>
      </c>
      <c r="F200" s="230" t="s">
        <v>268</v>
      </c>
      <c r="G200" s="228"/>
      <c r="H200" s="229" t="s">
        <v>32</v>
      </c>
      <c r="I200" s="231"/>
      <c r="J200" s="228"/>
      <c r="K200" s="228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140</v>
      </c>
      <c r="AU200" s="236" t="s">
        <v>90</v>
      </c>
      <c r="AV200" s="13" t="s">
        <v>88</v>
      </c>
      <c r="AW200" s="13" t="s">
        <v>40</v>
      </c>
      <c r="AX200" s="13" t="s">
        <v>80</v>
      </c>
      <c r="AY200" s="236" t="s">
        <v>129</v>
      </c>
    </row>
    <row r="201" s="14" customFormat="1">
      <c r="A201" s="14"/>
      <c r="B201" s="237"/>
      <c r="C201" s="238"/>
      <c r="D201" s="222" t="s">
        <v>140</v>
      </c>
      <c r="E201" s="239" t="s">
        <v>32</v>
      </c>
      <c r="F201" s="240" t="s">
        <v>269</v>
      </c>
      <c r="G201" s="238"/>
      <c r="H201" s="241">
        <v>1.0880000000000001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140</v>
      </c>
      <c r="AU201" s="247" t="s">
        <v>90</v>
      </c>
      <c r="AV201" s="14" t="s">
        <v>90</v>
      </c>
      <c r="AW201" s="14" t="s">
        <v>40</v>
      </c>
      <c r="AX201" s="14" t="s">
        <v>80</v>
      </c>
      <c r="AY201" s="247" t="s">
        <v>129</v>
      </c>
    </row>
    <row r="202" s="14" customFormat="1">
      <c r="A202" s="14"/>
      <c r="B202" s="237"/>
      <c r="C202" s="238"/>
      <c r="D202" s="222" t="s">
        <v>140</v>
      </c>
      <c r="E202" s="239" t="s">
        <v>32</v>
      </c>
      <c r="F202" s="240" t="s">
        <v>270</v>
      </c>
      <c r="G202" s="238"/>
      <c r="H202" s="241">
        <v>8.4830000000000005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140</v>
      </c>
      <c r="AU202" s="247" t="s">
        <v>90</v>
      </c>
      <c r="AV202" s="14" t="s">
        <v>90</v>
      </c>
      <c r="AW202" s="14" t="s">
        <v>40</v>
      </c>
      <c r="AX202" s="14" t="s">
        <v>80</v>
      </c>
      <c r="AY202" s="247" t="s">
        <v>129</v>
      </c>
    </row>
    <row r="203" s="14" customFormat="1">
      <c r="A203" s="14"/>
      <c r="B203" s="237"/>
      <c r="C203" s="238"/>
      <c r="D203" s="222" t="s">
        <v>140</v>
      </c>
      <c r="E203" s="239" t="s">
        <v>32</v>
      </c>
      <c r="F203" s="240" t="s">
        <v>271</v>
      </c>
      <c r="G203" s="238"/>
      <c r="H203" s="241">
        <v>12.621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140</v>
      </c>
      <c r="AU203" s="247" t="s">
        <v>90</v>
      </c>
      <c r="AV203" s="14" t="s">
        <v>90</v>
      </c>
      <c r="AW203" s="14" t="s">
        <v>40</v>
      </c>
      <c r="AX203" s="14" t="s">
        <v>80</v>
      </c>
      <c r="AY203" s="247" t="s">
        <v>129</v>
      </c>
    </row>
    <row r="204" s="14" customFormat="1">
      <c r="A204" s="14"/>
      <c r="B204" s="237"/>
      <c r="C204" s="238"/>
      <c r="D204" s="222" t="s">
        <v>140</v>
      </c>
      <c r="E204" s="239" t="s">
        <v>32</v>
      </c>
      <c r="F204" s="240" t="s">
        <v>272</v>
      </c>
      <c r="G204" s="238"/>
      <c r="H204" s="241">
        <v>40.716000000000001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140</v>
      </c>
      <c r="AU204" s="247" t="s">
        <v>90</v>
      </c>
      <c r="AV204" s="14" t="s">
        <v>90</v>
      </c>
      <c r="AW204" s="14" t="s">
        <v>40</v>
      </c>
      <c r="AX204" s="14" t="s">
        <v>80</v>
      </c>
      <c r="AY204" s="247" t="s">
        <v>129</v>
      </c>
    </row>
    <row r="205" s="14" customFormat="1">
      <c r="A205" s="14"/>
      <c r="B205" s="237"/>
      <c r="C205" s="238"/>
      <c r="D205" s="222" t="s">
        <v>140</v>
      </c>
      <c r="E205" s="239" t="s">
        <v>32</v>
      </c>
      <c r="F205" s="240" t="s">
        <v>273</v>
      </c>
      <c r="G205" s="238"/>
      <c r="H205" s="241">
        <v>11.789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7" t="s">
        <v>140</v>
      </c>
      <c r="AU205" s="247" t="s">
        <v>90</v>
      </c>
      <c r="AV205" s="14" t="s">
        <v>90</v>
      </c>
      <c r="AW205" s="14" t="s">
        <v>40</v>
      </c>
      <c r="AX205" s="14" t="s">
        <v>80</v>
      </c>
      <c r="AY205" s="247" t="s">
        <v>129</v>
      </c>
    </row>
    <row r="206" s="14" customFormat="1">
      <c r="A206" s="14"/>
      <c r="B206" s="237"/>
      <c r="C206" s="238"/>
      <c r="D206" s="222" t="s">
        <v>140</v>
      </c>
      <c r="E206" s="239" t="s">
        <v>32</v>
      </c>
      <c r="F206" s="240" t="s">
        <v>274</v>
      </c>
      <c r="G206" s="238"/>
      <c r="H206" s="241">
        <v>10.385999999999999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140</v>
      </c>
      <c r="AU206" s="247" t="s">
        <v>90</v>
      </c>
      <c r="AV206" s="14" t="s">
        <v>90</v>
      </c>
      <c r="AW206" s="14" t="s">
        <v>40</v>
      </c>
      <c r="AX206" s="14" t="s">
        <v>80</v>
      </c>
      <c r="AY206" s="247" t="s">
        <v>129</v>
      </c>
    </row>
    <row r="207" s="14" customFormat="1">
      <c r="A207" s="14"/>
      <c r="B207" s="237"/>
      <c r="C207" s="238"/>
      <c r="D207" s="222" t="s">
        <v>140</v>
      </c>
      <c r="E207" s="239" t="s">
        <v>32</v>
      </c>
      <c r="F207" s="240" t="s">
        <v>275</v>
      </c>
      <c r="G207" s="238"/>
      <c r="H207" s="241">
        <v>41.307000000000002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140</v>
      </c>
      <c r="AU207" s="247" t="s">
        <v>90</v>
      </c>
      <c r="AV207" s="14" t="s">
        <v>90</v>
      </c>
      <c r="AW207" s="14" t="s">
        <v>40</v>
      </c>
      <c r="AX207" s="14" t="s">
        <v>80</v>
      </c>
      <c r="AY207" s="247" t="s">
        <v>129</v>
      </c>
    </row>
    <row r="208" s="16" customFormat="1">
      <c r="A208" s="16"/>
      <c r="B208" s="259"/>
      <c r="C208" s="260"/>
      <c r="D208" s="222" t="s">
        <v>140</v>
      </c>
      <c r="E208" s="261" t="s">
        <v>32</v>
      </c>
      <c r="F208" s="262" t="s">
        <v>243</v>
      </c>
      <c r="G208" s="260"/>
      <c r="H208" s="263">
        <v>126.39</v>
      </c>
      <c r="I208" s="264"/>
      <c r="J208" s="260"/>
      <c r="K208" s="260"/>
      <c r="L208" s="265"/>
      <c r="M208" s="266"/>
      <c r="N208" s="267"/>
      <c r="O208" s="267"/>
      <c r="P208" s="267"/>
      <c r="Q208" s="267"/>
      <c r="R208" s="267"/>
      <c r="S208" s="267"/>
      <c r="T208" s="268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69" t="s">
        <v>140</v>
      </c>
      <c r="AU208" s="269" t="s">
        <v>90</v>
      </c>
      <c r="AV208" s="16" t="s">
        <v>148</v>
      </c>
      <c r="AW208" s="16" t="s">
        <v>40</v>
      </c>
      <c r="AX208" s="16" t="s">
        <v>80</v>
      </c>
      <c r="AY208" s="269" t="s">
        <v>129</v>
      </c>
    </row>
    <row r="209" s="13" customFormat="1">
      <c r="A209" s="13"/>
      <c r="B209" s="227"/>
      <c r="C209" s="228"/>
      <c r="D209" s="222" t="s">
        <v>140</v>
      </c>
      <c r="E209" s="229" t="s">
        <v>32</v>
      </c>
      <c r="F209" s="230" t="s">
        <v>276</v>
      </c>
      <c r="G209" s="228"/>
      <c r="H209" s="229" t="s">
        <v>32</v>
      </c>
      <c r="I209" s="231"/>
      <c r="J209" s="228"/>
      <c r="K209" s="228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140</v>
      </c>
      <c r="AU209" s="236" t="s">
        <v>90</v>
      </c>
      <c r="AV209" s="13" t="s">
        <v>88</v>
      </c>
      <c r="AW209" s="13" t="s">
        <v>40</v>
      </c>
      <c r="AX209" s="13" t="s">
        <v>80</v>
      </c>
      <c r="AY209" s="236" t="s">
        <v>129</v>
      </c>
    </row>
    <row r="210" s="14" customFormat="1">
      <c r="A210" s="14"/>
      <c r="B210" s="237"/>
      <c r="C210" s="238"/>
      <c r="D210" s="222" t="s">
        <v>140</v>
      </c>
      <c r="E210" s="239" t="s">
        <v>32</v>
      </c>
      <c r="F210" s="240" t="s">
        <v>277</v>
      </c>
      <c r="G210" s="238"/>
      <c r="H210" s="241">
        <v>11.393000000000001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7" t="s">
        <v>140</v>
      </c>
      <c r="AU210" s="247" t="s">
        <v>90</v>
      </c>
      <c r="AV210" s="14" t="s">
        <v>90</v>
      </c>
      <c r="AW210" s="14" t="s">
        <v>40</v>
      </c>
      <c r="AX210" s="14" t="s">
        <v>80</v>
      </c>
      <c r="AY210" s="247" t="s">
        <v>129</v>
      </c>
    </row>
    <row r="211" s="14" customFormat="1">
      <c r="A211" s="14"/>
      <c r="B211" s="237"/>
      <c r="C211" s="238"/>
      <c r="D211" s="222" t="s">
        <v>140</v>
      </c>
      <c r="E211" s="239" t="s">
        <v>32</v>
      </c>
      <c r="F211" s="240" t="s">
        <v>278</v>
      </c>
      <c r="G211" s="238"/>
      <c r="H211" s="241">
        <v>9.9000000000000004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140</v>
      </c>
      <c r="AU211" s="247" t="s">
        <v>90</v>
      </c>
      <c r="AV211" s="14" t="s">
        <v>90</v>
      </c>
      <c r="AW211" s="14" t="s">
        <v>40</v>
      </c>
      <c r="AX211" s="14" t="s">
        <v>80</v>
      </c>
      <c r="AY211" s="247" t="s">
        <v>129</v>
      </c>
    </row>
    <row r="212" s="14" customFormat="1">
      <c r="A212" s="14"/>
      <c r="B212" s="237"/>
      <c r="C212" s="238"/>
      <c r="D212" s="222" t="s">
        <v>140</v>
      </c>
      <c r="E212" s="239" t="s">
        <v>32</v>
      </c>
      <c r="F212" s="240" t="s">
        <v>279</v>
      </c>
      <c r="G212" s="238"/>
      <c r="H212" s="241">
        <v>11.951000000000001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140</v>
      </c>
      <c r="AU212" s="247" t="s">
        <v>90</v>
      </c>
      <c r="AV212" s="14" t="s">
        <v>90</v>
      </c>
      <c r="AW212" s="14" t="s">
        <v>40</v>
      </c>
      <c r="AX212" s="14" t="s">
        <v>80</v>
      </c>
      <c r="AY212" s="247" t="s">
        <v>129</v>
      </c>
    </row>
    <row r="213" s="14" customFormat="1">
      <c r="A213" s="14"/>
      <c r="B213" s="237"/>
      <c r="C213" s="238"/>
      <c r="D213" s="222" t="s">
        <v>140</v>
      </c>
      <c r="E213" s="239" t="s">
        <v>32</v>
      </c>
      <c r="F213" s="240" t="s">
        <v>280</v>
      </c>
      <c r="G213" s="238"/>
      <c r="H213" s="241">
        <v>13.02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140</v>
      </c>
      <c r="AU213" s="247" t="s">
        <v>90</v>
      </c>
      <c r="AV213" s="14" t="s">
        <v>90</v>
      </c>
      <c r="AW213" s="14" t="s">
        <v>40</v>
      </c>
      <c r="AX213" s="14" t="s">
        <v>80</v>
      </c>
      <c r="AY213" s="247" t="s">
        <v>129</v>
      </c>
    </row>
    <row r="214" s="14" customFormat="1">
      <c r="A214" s="14"/>
      <c r="B214" s="237"/>
      <c r="C214" s="238"/>
      <c r="D214" s="222" t="s">
        <v>140</v>
      </c>
      <c r="E214" s="239" t="s">
        <v>32</v>
      </c>
      <c r="F214" s="240" t="s">
        <v>281</v>
      </c>
      <c r="G214" s="238"/>
      <c r="H214" s="241">
        <v>11.917999999999999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7" t="s">
        <v>140</v>
      </c>
      <c r="AU214" s="247" t="s">
        <v>90</v>
      </c>
      <c r="AV214" s="14" t="s">
        <v>90</v>
      </c>
      <c r="AW214" s="14" t="s">
        <v>40</v>
      </c>
      <c r="AX214" s="14" t="s">
        <v>80</v>
      </c>
      <c r="AY214" s="247" t="s">
        <v>129</v>
      </c>
    </row>
    <row r="215" s="14" customFormat="1">
      <c r="A215" s="14"/>
      <c r="B215" s="237"/>
      <c r="C215" s="238"/>
      <c r="D215" s="222" t="s">
        <v>140</v>
      </c>
      <c r="E215" s="239" t="s">
        <v>32</v>
      </c>
      <c r="F215" s="240" t="s">
        <v>282</v>
      </c>
      <c r="G215" s="238"/>
      <c r="H215" s="241">
        <v>10.658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140</v>
      </c>
      <c r="AU215" s="247" t="s">
        <v>90</v>
      </c>
      <c r="AV215" s="14" t="s">
        <v>90</v>
      </c>
      <c r="AW215" s="14" t="s">
        <v>40</v>
      </c>
      <c r="AX215" s="14" t="s">
        <v>80</v>
      </c>
      <c r="AY215" s="247" t="s">
        <v>129</v>
      </c>
    </row>
    <row r="216" s="14" customFormat="1">
      <c r="A216" s="14"/>
      <c r="B216" s="237"/>
      <c r="C216" s="238"/>
      <c r="D216" s="222" t="s">
        <v>140</v>
      </c>
      <c r="E216" s="239" t="s">
        <v>32</v>
      </c>
      <c r="F216" s="240" t="s">
        <v>283</v>
      </c>
      <c r="G216" s="238"/>
      <c r="H216" s="241">
        <v>10.605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140</v>
      </c>
      <c r="AU216" s="247" t="s">
        <v>90</v>
      </c>
      <c r="AV216" s="14" t="s">
        <v>90</v>
      </c>
      <c r="AW216" s="14" t="s">
        <v>40</v>
      </c>
      <c r="AX216" s="14" t="s">
        <v>80</v>
      </c>
      <c r="AY216" s="247" t="s">
        <v>129</v>
      </c>
    </row>
    <row r="217" s="14" customFormat="1">
      <c r="A217" s="14"/>
      <c r="B217" s="237"/>
      <c r="C217" s="238"/>
      <c r="D217" s="222" t="s">
        <v>140</v>
      </c>
      <c r="E217" s="239" t="s">
        <v>32</v>
      </c>
      <c r="F217" s="240" t="s">
        <v>284</v>
      </c>
      <c r="G217" s="238"/>
      <c r="H217" s="241">
        <v>12.337999999999999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140</v>
      </c>
      <c r="AU217" s="247" t="s">
        <v>90</v>
      </c>
      <c r="AV217" s="14" t="s">
        <v>90</v>
      </c>
      <c r="AW217" s="14" t="s">
        <v>40</v>
      </c>
      <c r="AX217" s="14" t="s">
        <v>80</v>
      </c>
      <c r="AY217" s="247" t="s">
        <v>129</v>
      </c>
    </row>
    <row r="218" s="14" customFormat="1">
      <c r="A218" s="14"/>
      <c r="B218" s="237"/>
      <c r="C218" s="238"/>
      <c r="D218" s="222" t="s">
        <v>140</v>
      </c>
      <c r="E218" s="239" t="s">
        <v>32</v>
      </c>
      <c r="F218" s="240" t="s">
        <v>285</v>
      </c>
      <c r="G218" s="238"/>
      <c r="H218" s="241">
        <v>10.695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140</v>
      </c>
      <c r="AU218" s="247" t="s">
        <v>90</v>
      </c>
      <c r="AV218" s="14" t="s">
        <v>90</v>
      </c>
      <c r="AW218" s="14" t="s">
        <v>40</v>
      </c>
      <c r="AX218" s="14" t="s">
        <v>80</v>
      </c>
      <c r="AY218" s="247" t="s">
        <v>129</v>
      </c>
    </row>
    <row r="219" s="16" customFormat="1">
      <c r="A219" s="16"/>
      <c r="B219" s="259"/>
      <c r="C219" s="260"/>
      <c r="D219" s="222" t="s">
        <v>140</v>
      </c>
      <c r="E219" s="261" t="s">
        <v>32</v>
      </c>
      <c r="F219" s="262" t="s">
        <v>243</v>
      </c>
      <c r="G219" s="260"/>
      <c r="H219" s="263">
        <v>102.47799999999998</v>
      </c>
      <c r="I219" s="264"/>
      <c r="J219" s="260"/>
      <c r="K219" s="260"/>
      <c r="L219" s="265"/>
      <c r="M219" s="266"/>
      <c r="N219" s="267"/>
      <c r="O219" s="267"/>
      <c r="P219" s="267"/>
      <c r="Q219" s="267"/>
      <c r="R219" s="267"/>
      <c r="S219" s="267"/>
      <c r="T219" s="268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69" t="s">
        <v>140</v>
      </c>
      <c r="AU219" s="269" t="s">
        <v>90</v>
      </c>
      <c r="AV219" s="16" t="s">
        <v>148</v>
      </c>
      <c r="AW219" s="16" t="s">
        <v>40</v>
      </c>
      <c r="AX219" s="16" t="s">
        <v>80</v>
      </c>
      <c r="AY219" s="269" t="s">
        <v>129</v>
      </c>
    </row>
    <row r="220" s="13" customFormat="1">
      <c r="A220" s="13"/>
      <c r="B220" s="227"/>
      <c r="C220" s="228"/>
      <c r="D220" s="222" t="s">
        <v>140</v>
      </c>
      <c r="E220" s="229" t="s">
        <v>32</v>
      </c>
      <c r="F220" s="230" t="s">
        <v>286</v>
      </c>
      <c r="G220" s="228"/>
      <c r="H220" s="229" t="s">
        <v>32</v>
      </c>
      <c r="I220" s="231"/>
      <c r="J220" s="228"/>
      <c r="K220" s="228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140</v>
      </c>
      <c r="AU220" s="236" t="s">
        <v>90</v>
      </c>
      <c r="AV220" s="13" t="s">
        <v>88</v>
      </c>
      <c r="AW220" s="13" t="s">
        <v>40</v>
      </c>
      <c r="AX220" s="13" t="s">
        <v>80</v>
      </c>
      <c r="AY220" s="236" t="s">
        <v>129</v>
      </c>
    </row>
    <row r="221" s="14" customFormat="1">
      <c r="A221" s="14"/>
      <c r="B221" s="237"/>
      <c r="C221" s="238"/>
      <c r="D221" s="222" t="s">
        <v>140</v>
      </c>
      <c r="E221" s="239" t="s">
        <v>32</v>
      </c>
      <c r="F221" s="240" t="s">
        <v>287</v>
      </c>
      <c r="G221" s="238"/>
      <c r="H221" s="241">
        <v>12.15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140</v>
      </c>
      <c r="AU221" s="247" t="s">
        <v>90</v>
      </c>
      <c r="AV221" s="14" t="s">
        <v>90</v>
      </c>
      <c r="AW221" s="14" t="s">
        <v>40</v>
      </c>
      <c r="AX221" s="14" t="s">
        <v>80</v>
      </c>
      <c r="AY221" s="247" t="s">
        <v>129</v>
      </c>
    </row>
    <row r="222" s="16" customFormat="1">
      <c r="A222" s="16"/>
      <c r="B222" s="259"/>
      <c r="C222" s="260"/>
      <c r="D222" s="222" t="s">
        <v>140</v>
      </c>
      <c r="E222" s="261" t="s">
        <v>32</v>
      </c>
      <c r="F222" s="262" t="s">
        <v>243</v>
      </c>
      <c r="G222" s="260"/>
      <c r="H222" s="263">
        <v>12.15</v>
      </c>
      <c r="I222" s="264"/>
      <c r="J222" s="260"/>
      <c r="K222" s="260"/>
      <c r="L222" s="265"/>
      <c r="M222" s="266"/>
      <c r="N222" s="267"/>
      <c r="O222" s="267"/>
      <c r="P222" s="267"/>
      <c r="Q222" s="267"/>
      <c r="R222" s="267"/>
      <c r="S222" s="267"/>
      <c r="T222" s="268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69" t="s">
        <v>140</v>
      </c>
      <c r="AU222" s="269" t="s">
        <v>90</v>
      </c>
      <c r="AV222" s="16" t="s">
        <v>148</v>
      </c>
      <c r="AW222" s="16" t="s">
        <v>40</v>
      </c>
      <c r="AX222" s="16" t="s">
        <v>80</v>
      </c>
      <c r="AY222" s="269" t="s">
        <v>129</v>
      </c>
    </row>
    <row r="223" s="15" customFormat="1">
      <c r="A223" s="15"/>
      <c r="B223" s="248"/>
      <c r="C223" s="249"/>
      <c r="D223" s="222" t="s">
        <v>140</v>
      </c>
      <c r="E223" s="250" t="s">
        <v>32</v>
      </c>
      <c r="F223" s="251" t="s">
        <v>143</v>
      </c>
      <c r="G223" s="249"/>
      <c r="H223" s="252">
        <v>634.85300000000007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8" t="s">
        <v>140</v>
      </c>
      <c r="AU223" s="258" t="s">
        <v>90</v>
      </c>
      <c r="AV223" s="15" t="s">
        <v>136</v>
      </c>
      <c r="AW223" s="15" t="s">
        <v>40</v>
      </c>
      <c r="AX223" s="15" t="s">
        <v>80</v>
      </c>
      <c r="AY223" s="258" t="s">
        <v>129</v>
      </c>
    </row>
    <row r="224" s="14" customFormat="1">
      <c r="A224" s="14"/>
      <c r="B224" s="237"/>
      <c r="C224" s="238"/>
      <c r="D224" s="222" t="s">
        <v>140</v>
      </c>
      <c r="E224" s="239" t="s">
        <v>32</v>
      </c>
      <c r="F224" s="240" t="s">
        <v>288</v>
      </c>
      <c r="G224" s="238"/>
      <c r="H224" s="241">
        <v>634.79999999999995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7" t="s">
        <v>140</v>
      </c>
      <c r="AU224" s="247" t="s">
        <v>90</v>
      </c>
      <c r="AV224" s="14" t="s">
        <v>90</v>
      </c>
      <c r="AW224" s="14" t="s">
        <v>40</v>
      </c>
      <c r="AX224" s="14" t="s">
        <v>88</v>
      </c>
      <c r="AY224" s="247" t="s">
        <v>129</v>
      </c>
    </row>
    <row r="225" s="2" customFormat="1" ht="14.4" customHeight="1">
      <c r="A225" s="41"/>
      <c r="B225" s="42"/>
      <c r="C225" s="209" t="s">
        <v>289</v>
      </c>
      <c r="D225" s="209" t="s">
        <v>131</v>
      </c>
      <c r="E225" s="210" t="s">
        <v>290</v>
      </c>
      <c r="F225" s="211" t="s">
        <v>291</v>
      </c>
      <c r="G225" s="212" t="s">
        <v>223</v>
      </c>
      <c r="H225" s="213">
        <v>205.80000000000001</v>
      </c>
      <c r="I225" s="214"/>
      <c r="J225" s="215">
        <f>ROUND(I225*H225,2)</f>
        <v>0</v>
      </c>
      <c r="K225" s="211" t="s">
        <v>135</v>
      </c>
      <c r="L225" s="47"/>
      <c r="M225" s="216" t="s">
        <v>32</v>
      </c>
      <c r="N225" s="217" t="s">
        <v>51</v>
      </c>
      <c r="O225" s="87"/>
      <c r="P225" s="218">
        <f>O225*H225</f>
        <v>0</v>
      </c>
      <c r="Q225" s="218">
        <v>0.00084000000000000003</v>
      </c>
      <c r="R225" s="218">
        <f>Q225*H225</f>
        <v>0.17287200000000003</v>
      </c>
      <c r="S225" s="218">
        <v>0</v>
      </c>
      <c r="T225" s="219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0" t="s">
        <v>136</v>
      </c>
      <c r="AT225" s="220" t="s">
        <v>131</v>
      </c>
      <c r="AU225" s="220" t="s">
        <v>90</v>
      </c>
      <c r="AY225" s="19" t="s">
        <v>129</v>
      </c>
      <c r="BE225" s="221">
        <f>IF(N225="základní",J225,0)</f>
        <v>0</v>
      </c>
      <c r="BF225" s="221">
        <f>IF(N225="snížená",J225,0)</f>
        <v>0</v>
      </c>
      <c r="BG225" s="221">
        <f>IF(N225="zákl. přenesená",J225,0)</f>
        <v>0</v>
      </c>
      <c r="BH225" s="221">
        <f>IF(N225="sníž. přenesená",J225,0)</f>
        <v>0</v>
      </c>
      <c r="BI225" s="221">
        <f>IF(N225="nulová",J225,0)</f>
        <v>0</v>
      </c>
      <c r="BJ225" s="19" t="s">
        <v>88</v>
      </c>
      <c r="BK225" s="221">
        <f>ROUND(I225*H225,2)</f>
        <v>0</v>
      </c>
      <c r="BL225" s="19" t="s">
        <v>136</v>
      </c>
      <c r="BM225" s="220" t="s">
        <v>292</v>
      </c>
    </row>
    <row r="226" s="2" customFormat="1">
      <c r="A226" s="41"/>
      <c r="B226" s="42"/>
      <c r="C226" s="43"/>
      <c r="D226" s="222" t="s">
        <v>138</v>
      </c>
      <c r="E226" s="43"/>
      <c r="F226" s="223" t="s">
        <v>293</v>
      </c>
      <c r="G226" s="43"/>
      <c r="H226" s="43"/>
      <c r="I226" s="224"/>
      <c r="J226" s="43"/>
      <c r="K226" s="43"/>
      <c r="L226" s="47"/>
      <c r="M226" s="225"/>
      <c r="N226" s="226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19" t="s">
        <v>138</v>
      </c>
      <c r="AU226" s="19" t="s">
        <v>90</v>
      </c>
    </row>
    <row r="227" s="13" customFormat="1">
      <c r="A227" s="13"/>
      <c r="B227" s="227"/>
      <c r="C227" s="228"/>
      <c r="D227" s="222" t="s">
        <v>140</v>
      </c>
      <c r="E227" s="229" t="s">
        <v>32</v>
      </c>
      <c r="F227" s="230" t="s">
        <v>252</v>
      </c>
      <c r="G227" s="228"/>
      <c r="H227" s="229" t="s">
        <v>32</v>
      </c>
      <c r="I227" s="231"/>
      <c r="J227" s="228"/>
      <c r="K227" s="228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140</v>
      </c>
      <c r="AU227" s="236" t="s">
        <v>90</v>
      </c>
      <c r="AV227" s="13" t="s">
        <v>88</v>
      </c>
      <c r="AW227" s="13" t="s">
        <v>40</v>
      </c>
      <c r="AX227" s="13" t="s">
        <v>80</v>
      </c>
      <c r="AY227" s="236" t="s">
        <v>129</v>
      </c>
    </row>
    <row r="228" s="13" customFormat="1">
      <c r="A228" s="13"/>
      <c r="B228" s="227"/>
      <c r="C228" s="228"/>
      <c r="D228" s="222" t="s">
        <v>140</v>
      </c>
      <c r="E228" s="229" t="s">
        <v>32</v>
      </c>
      <c r="F228" s="230" t="s">
        <v>253</v>
      </c>
      <c r="G228" s="228"/>
      <c r="H228" s="229" t="s">
        <v>32</v>
      </c>
      <c r="I228" s="231"/>
      <c r="J228" s="228"/>
      <c r="K228" s="228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140</v>
      </c>
      <c r="AU228" s="236" t="s">
        <v>90</v>
      </c>
      <c r="AV228" s="13" t="s">
        <v>88</v>
      </c>
      <c r="AW228" s="13" t="s">
        <v>40</v>
      </c>
      <c r="AX228" s="13" t="s">
        <v>80</v>
      </c>
      <c r="AY228" s="236" t="s">
        <v>129</v>
      </c>
    </row>
    <row r="229" s="14" customFormat="1">
      <c r="A229" s="14"/>
      <c r="B229" s="237"/>
      <c r="C229" s="238"/>
      <c r="D229" s="222" t="s">
        <v>140</v>
      </c>
      <c r="E229" s="239" t="s">
        <v>32</v>
      </c>
      <c r="F229" s="240" t="s">
        <v>294</v>
      </c>
      <c r="G229" s="238"/>
      <c r="H229" s="241">
        <v>26.745999999999999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7" t="s">
        <v>140</v>
      </c>
      <c r="AU229" s="247" t="s">
        <v>90</v>
      </c>
      <c r="AV229" s="14" t="s">
        <v>90</v>
      </c>
      <c r="AW229" s="14" t="s">
        <v>40</v>
      </c>
      <c r="AX229" s="14" t="s">
        <v>80</v>
      </c>
      <c r="AY229" s="247" t="s">
        <v>129</v>
      </c>
    </row>
    <row r="230" s="14" customFormat="1">
      <c r="A230" s="14"/>
      <c r="B230" s="237"/>
      <c r="C230" s="238"/>
      <c r="D230" s="222" t="s">
        <v>140</v>
      </c>
      <c r="E230" s="239" t="s">
        <v>32</v>
      </c>
      <c r="F230" s="240" t="s">
        <v>295</v>
      </c>
      <c r="G230" s="238"/>
      <c r="H230" s="241">
        <v>51.560000000000002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7" t="s">
        <v>140</v>
      </c>
      <c r="AU230" s="247" t="s">
        <v>90</v>
      </c>
      <c r="AV230" s="14" t="s">
        <v>90</v>
      </c>
      <c r="AW230" s="14" t="s">
        <v>40</v>
      </c>
      <c r="AX230" s="14" t="s">
        <v>80</v>
      </c>
      <c r="AY230" s="247" t="s">
        <v>129</v>
      </c>
    </row>
    <row r="231" s="14" customFormat="1">
      <c r="A231" s="14"/>
      <c r="B231" s="237"/>
      <c r="C231" s="238"/>
      <c r="D231" s="222" t="s">
        <v>140</v>
      </c>
      <c r="E231" s="239" t="s">
        <v>32</v>
      </c>
      <c r="F231" s="240" t="s">
        <v>296</v>
      </c>
      <c r="G231" s="238"/>
      <c r="H231" s="241">
        <v>20.399999999999999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140</v>
      </c>
      <c r="AU231" s="247" t="s">
        <v>90</v>
      </c>
      <c r="AV231" s="14" t="s">
        <v>90</v>
      </c>
      <c r="AW231" s="14" t="s">
        <v>40</v>
      </c>
      <c r="AX231" s="14" t="s">
        <v>80</v>
      </c>
      <c r="AY231" s="247" t="s">
        <v>129</v>
      </c>
    </row>
    <row r="232" s="16" customFormat="1">
      <c r="A232" s="16"/>
      <c r="B232" s="259"/>
      <c r="C232" s="260"/>
      <c r="D232" s="222" t="s">
        <v>140</v>
      </c>
      <c r="E232" s="261" t="s">
        <v>32</v>
      </c>
      <c r="F232" s="262" t="s">
        <v>243</v>
      </c>
      <c r="G232" s="260"/>
      <c r="H232" s="263">
        <v>98.705999999999989</v>
      </c>
      <c r="I232" s="264"/>
      <c r="J232" s="260"/>
      <c r="K232" s="260"/>
      <c r="L232" s="265"/>
      <c r="M232" s="266"/>
      <c r="N232" s="267"/>
      <c r="O232" s="267"/>
      <c r="P232" s="267"/>
      <c r="Q232" s="267"/>
      <c r="R232" s="267"/>
      <c r="S232" s="267"/>
      <c r="T232" s="268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69" t="s">
        <v>140</v>
      </c>
      <c r="AU232" s="269" t="s">
        <v>90</v>
      </c>
      <c r="AV232" s="16" t="s">
        <v>148</v>
      </c>
      <c r="AW232" s="16" t="s">
        <v>40</v>
      </c>
      <c r="AX232" s="16" t="s">
        <v>80</v>
      </c>
      <c r="AY232" s="269" t="s">
        <v>129</v>
      </c>
    </row>
    <row r="233" s="13" customFormat="1">
      <c r="A233" s="13"/>
      <c r="B233" s="227"/>
      <c r="C233" s="228"/>
      <c r="D233" s="222" t="s">
        <v>140</v>
      </c>
      <c r="E233" s="229" t="s">
        <v>32</v>
      </c>
      <c r="F233" s="230" t="s">
        <v>263</v>
      </c>
      <c r="G233" s="228"/>
      <c r="H233" s="229" t="s">
        <v>32</v>
      </c>
      <c r="I233" s="231"/>
      <c r="J233" s="228"/>
      <c r="K233" s="228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140</v>
      </c>
      <c r="AU233" s="236" t="s">
        <v>90</v>
      </c>
      <c r="AV233" s="13" t="s">
        <v>88</v>
      </c>
      <c r="AW233" s="13" t="s">
        <v>40</v>
      </c>
      <c r="AX233" s="13" t="s">
        <v>80</v>
      </c>
      <c r="AY233" s="236" t="s">
        <v>129</v>
      </c>
    </row>
    <row r="234" s="14" customFormat="1">
      <c r="A234" s="14"/>
      <c r="B234" s="237"/>
      <c r="C234" s="238"/>
      <c r="D234" s="222" t="s">
        <v>140</v>
      </c>
      <c r="E234" s="239" t="s">
        <v>32</v>
      </c>
      <c r="F234" s="240" t="s">
        <v>297</v>
      </c>
      <c r="G234" s="238"/>
      <c r="H234" s="241">
        <v>43.331000000000003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7" t="s">
        <v>140</v>
      </c>
      <c r="AU234" s="247" t="s">
        <v>90</v>
      </c>
      <c r="AV234" s="14" t="s">
        <v>90</v>
      </c>
      <c r="AW234" s="14" t="s">
        <v>40</v>
      </c>
      <c r="AX234" s="14" t="s">
        <v>80</v>
      </c>
      <c r="AY234" s="247" t="s">
        <v>129</v>
      </c>
    </row>
    <row r="235" s="14" customFormat="1">
      <c r="A235" s="14"/>
      <c r="B235" s="237"/>
      <c r="C235" s="238"/>
      <c r="D235" s="222" t="s">
        <v>140</v>
      </c>
      <c r="E235" s="239" t="s">
        <v>32</v>
      </c>
      <c r="F235" s="240" t="s">
        <v>298</v>
      </c>
      <c r="G235" s="238"/>
      <c r="H235" s="241">
        <v>20.451000000000001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7" t="s">
        <v>140</v>
      </c>
      <c r="AU235" s="247" t="s">
        <v>90</v>
      </c>
      <c r="AV235" s="14" t="s">
        <v>90</v>
      </c>
      <c r="AW235" s="14" t="s">
        <v>40</v>
      </c>
      <c r="AX235" s="14" t="s">
        <v>80</v>
      </c>
      <c r="AY235" s="247" t="s">
        <v>129</v>
      </c>
    </row>
    <row r="236" s="14" customFormat="1">
      <c r="A236" s="14"/>
      <c r="B236" s="237"/>
      <c r="C236" s="238"/>
      <c r="D236" s="222" t="s">
        <v>140</v>
      </c>
      <c r="E236" s="239" t="s">
        <v>32</v>
      </c>
      <c r="F236" s="240" t="s">
        <v>299</v>
      </c>
      <c r="G236" s="238"/>
      <c r="H236" s="241">
        <v>20.526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140</v>
      </c>
      <c r="AU236" s="247" t="s">
        <v>90</v>
      </c>
      <c r="AV236" s="14" t="s">
        <v>90</v>
      </c>
      <c r="AW236" s="14" t="s">
        <v>40</v>
      </c>
      <c r="AX236" s="14" t="s">
        <v>80</v>
      </c>
      <c r="AY236" s="247" t="s">
        <v>129</v>
      </c>
    </row>
    <row r="237" s="16" customFormat="1">
      <c r="A237" s="16"/>
      <c r="B237" s="259"/>
      <c r="C237" s="260"/>
      <c r="D237" s="222" t="s">
        <v>140</v>
      </c>
      <c r="E237" s="261" t="s">
        <v>32</v>
      </c>
      <c r="F237" s="262" t="s">
        <v>243</v>
      </c>
      <c r="G237" s="260"/>
      <c r="H237" s="263">
        <v>84.308000000000007</v>
      </c>
      <c r="I237" s="264"/>
      <c r="J237" s="260"/>
      <c r="K237" s="260"/>
      <c r="L237" s="265"/>
      <c r="M237" s="266"/>
      <c r="N237" s="267"/>
      <c r="O237" s="267"/>
      <c r="P237" s="267"/>
      <c r="Q237" s="267"/>
      <c r="R237" s="267"/>
      <c r="S237" s="267"/>
      <c r="T237" s="268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69" t="s">
        <v>140</v>
      </c>
      <c r="AU237" s="269" t="s">
        <v>90</v>
      </c>
      <c r="AV237" s="16" t="s">
        <v>148</v>
      </c>
      <c r="AW237" s="16" t="s">
        <v>40</v>
      </c>
      <c r="AX237" s="16" t="s">
        <v>80</v>
      </c>
      <c r="AY237" s="269" t="s">
        <v>129</v>
      </c>
    </row>
    <row r="238" s="13" customFormat="1">
      <c r="A238" s="13"/>
      <c r="B238" s="227"/>
      <c r="C238" s="228"/>
      <c r="D238" s="222" t="s">
        <v>140</v>
      </c>
      <c r="E238" s="229" t="s">
        <v>32</v>
      </c>
      <c r="F238" s="230" t="s">
        <v>276</v>
      </c>
      <c r="G238" s="228"/>
      <c r="H238" s="229" t="s">
        <v>32</v>
      </c>
      <c r="I238" s="231"/>
      <c r="J238" s="228"/>
      <c r="K238" s="228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140</v>
      </c>
      <c r="AU238" s="236" t="s">
        <v>90</v>
      </c>
      <c r="AV238" s="13" t="s">
        <v>88</v>
      </c>
      <c r="AW238" s="13" t="s">
        <v>40</v>
      </c>
      <c r="AX238" s="13" t="s">
        <v>80</v>
      </c>
      <c r="AY238" s="236" t="s">
        <v>129</v>
      </c>
    </row>
    <row r="239" s="14" customFormat="1">
      <c r="A239" s="14"/>
      <c r="B239" s="237"/>
      <c r="C239" s="238"/>
      <c r="D239" s="222" t="s">
        <v>140</v>
      </c>
      <c r="E239" s="239" t="s">
        <v>32</v>
      </c>
      <c r="F239" s="240" t="s">
        <v>300</v>
      </c>
      <c r="G239" s="238"/>
      <c r="H239" s="241">
        <v>6.5999999999999996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7" t="s">
        <v>140</v>
      </c>
      <c r="AU239" s="247" t="s">
        <v>90</v>
      </c>
      <c r="AV239" s="14" t="s">
        <v>90</v>
      </c>
      <c r="AW239" s="14" t="s">
        <v>40</v>
      </c>
      <c r="AX239" s="14" t="s">
        <v>80</v>
      </c>
      <c r="AY239" s="247" t="s">
        <v>129</v>
      </c>
    </row>
    <row r="240" s="16" customFormat="1">
      <c r="A240" s="16"/>
      <c r="B240" s="259"/>
      <c r="C240" s="260"/>
      <c r="D240" s="222" t="s">
        <v>140</v>
      </c>
      <c r="E240" s="261" t="s">
        <v>32</v>
      </c>
      <c r="F240" s="262" t="s">
        <v>243</v>
      </c>
      <c r="G240" s="260"/>
      <c r="H240" s="263">
        <v>6.5999999999999996</v>
      </c>
      <c r="I240" s="264"/>
      <c r="J240" s="260"/>
      <c r="K240" s="260"/>
      <c r="L240" s="265"/>
      <c r="M240" s="266"/>
      <c r="N240" s="267"/>
      <c r="O240" s="267"/>
      <c r="P240" s="267"/>
      <c r="Q240" s="267"/>
      <c r="R240" s="267"/>
      <c r="S240" s="267"/>
      <c r="T240" s="268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69" t="s">
        <v>140</v>
      </c>
      <c r="AU240" s="269" t="s">
        <v>90</v>
      </c>
      <c r="AV240" s="16" t="s">
        <v>148</v>
      </c>
      <c r="AW240" s="16" t="s">
        <v>40</v>
      </c>
      <c r="AX240" s="16" t="s">
        <v>80</v>
      </c>
      <c r="AY240" s="269" t="s">
        <v>129</v>
      </c>
    </row>
    <row r="241" s="13" customFormat="1">
      <c r="A241" s="13"/>
      <c r="B241" s="227"/>
      <c r="C241" s="228"/>
      <c r="D241" s="222" t="s">
        <v>140</v>
      </c>
      <c r="E241" s="229" t="s">
        <v>32</v>
      </c>
      <c r="F241" s="230" t="s">
        <v>286</v>
      </c>
      <c r="G241" s="228"/>
      <c r="H241" s="229" t="s">
        <v>32</v>
      </c>
      <c r="I241" s="231"/>
      <c r="J241" s="228"/>
      <c r="K241" s="228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140</v>
      </c>
      <c r="AU241" s="236" t="s">
        <v>90</v>
      </c>
      <c r="AV241" s="13" t="s">
        <v>88</v>
      </c>
      <c r="AW241" s="13" t="s">
        <v>40</v>
      </c>
      <c r="AX241" s="13" t="s">
        <v>80</v>
      </c>
      <c r="AY241" s="236" t="s">
        <v>129</v>
      </c>
    </row>
    <row r="242" s="14" customFormat="1">
      <c r="A242" s="14"/>
      <c r="B242" s="237"/>
      <c r="C242" s="238"/>
      <c r="D242" s="222" t="s">
        <v>140</v>
      </c>
      <c r="E242" s="239" t="s">
        <v>32</v>
      </c>
      <c r="F242" s="240" t="s">
        <v>301</v>
      </c>
      <c r="G242" s="238"/>
      <c r="H242" s="241">
        <v>16.199999999999999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7" t="s">
        <v>140</v>
      </c>
      <c r="AU242" s="247" t="s">
        <v>90</v>
      </c>
      <c r="AV242" s="14" t="s">
        <v>90</v>
      </c>
      <c r="AW242" s="14" t="s">
        <v>40</v>
      </c>
      <c r="AX242" s="14" t="s">
        <v>80</v>
      </c>
      <c r="AY242" s="247" t="s">
        <v>129</v>
      </c>
    </row>
    <row r="243" s="16" customFormat="1">
      <c r="A243" s="16"/>
      <c r="B243" s="259"/>
      <c r="C243" s="260"/>
      <c r="D243" s="222" t="s">
        <v>140</v>
      </c>
      <c r="E243" s="261" t="s">
        <v>32</v>
      </c>
      <c r="F243" s="262" t="s">
        <v>243</v>
      </c>
      <c r="G243" s="260"/>
      <c r="H243" s="263">
        <v>16.199999999999999</v>
      </c>
      <c r="I243" s="264"/>
      <c r="J243" s="260"/>
      <c r="K243" s="260"/>
      <c r="L243" s="265"/>
      <c r="M243" s="266"/>
      <c r="N243" s="267"/>
      <c r="O243" s="267"/>
      <c r="P243" s="267"/>
      <c r="Q243" s="267"/>
      <c r="R243" s="267"/>
      <c r="S243" s="267"/>
      <c r="T243" s="268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69" t="s">
        <v>140</v>
      </c>
      <c r="AU243" s="269" t="s">
        <v>90</v>
      </c>
      <c r="AV243" s="16" t="s">
        <v>148</v>
      </c>
      <c r="AW243" s="16" t="s">
        <v>40</v>
      </c>
      <c r="AX243" s="16" t="s">
        <v>80</v>
      </c>
      <c r="AY243" s="269" t="s">
        <v>129</v>
      </c>
    </row>
    <row r="244" s="15" customFormat="1">
      <c r="A244" s="15"/>
      <c r="B244" s="248"/>
      <c r="C244" s="249"/>
      <c r="D244" s="222" t="s">
        <v>140</v>
      </c>
      <c r="E244" s="250" t="s">
        <v>32</v>
      </c>
      <c r="F244" s="251" t="s">
        <v>143</v>
      </c>
      <c r="G244" s="249"/>
      <c r="H244" s="252">
        <v>205.81399999999997</v>
      </c>
      <c r="I244" s="253"/>
      <c r="J244" s="249"/>
      <c r="K244" s="249"/>
      <c r="L244" s="254"/>
      <c r="M244" s="255"/>
      <c r="N244" s="256"/>
      <c r="O244" s="256"/>
      <c r="P244" s="256"/>
      <c r="Q244" s="256"/>
      <c r="R244" s="256"/>
      <c r="S244" s="256"/>
      <c r="T244" s="257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8" t="s">
        <v>140</v>
      </c>
      <c r="AU244" s="258" t="s">
        <v>90</v>
      </c>
      <c r="AV244" s="15" t="s">
        <v>136</v>
      </c>
      <c r="AW244" s="15" t="s">
        <v>40</v>
      </c>
      <c r="AX244" s="15" t="s">
        <v>80</v>
      </c>
      <c r="AY244" s="258" t="s">
        <v>129</v>
      </c>
    </row>
    <row r="245" s="14" customFormat="1">
      <c r="A245" s="14"/>
      <c r="B245" s="237"/>
      <c r="C245" s="238"/>
      <c r="D245" s="222" t="s">
        <v>140</v>
      </c>
      <c r="E245" s="239" t="s">
        <v>32</v>
      </c>
      <c r="F245" s="240" t="s">
        <v>302</v>
      </c>
      <c r="G245" s="238"/>
      <c r="H245" s="241">
        <v>205.80000000000001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140</v>
      </c>
      <c r="AU245" s="247" t="s">
        <v>90</v>
      </c>
      <c r="AV245" s="14" t="s">
        <v>90</v>
      </c>
      <c r="AW245" s="14" t="s">
        <v>40</v>
      </c>
      <c r="AX245" s="14" t="s">
        <v>88</v>
      </c>
      <c r="AY245" s="247" t="s">
        <v>129</v>
      </c>
    </row>
    <row r="246" s="2" customFormat="1" ht="14.4" customHeight="1">
      <c r="A246" s="41"/>
      <c r="B246" s="42"/>
      <c r="C246" s="209" t="s">
        <v>303</v>
      </c>
      <c r="D246" s="209" t="s">
        <v>131</v>
      </c>
      <c r="E246" s="210" t="s">
        <v>304</v>
      </c>
      <c r="F246" s="211" t="s">
        <v>305</v>
      </c>
      <c r="G246" s="212" t="s">
        <v>223</v>
      </c>
      <c r="H246" s="213">
        <v>688.5</v>
      </c>
      <c r="I246" s="214"/>
      <c r="J246" s="215">
        <f>ROUND(I246*H246,2)</f>
        <v>0</v>
      </c>
      <c r="K246" s="211" t="s">
        <v>135</v>
      </c>
      <c r="L246" s="47"/>
      <c r="M246" s="216" t="s">
        <v>32</v>
      </c>
      <c r="N246" s="217" t="s">
        <v>51</v>
      </c>
      <c r="O246" s="87"/>
      <c r="P246" s="218">
        <f>O246*H246</f>
        <v>0</v>
      </c>
      <c r="Q246" s="218">
        <v>0.00084999999999999995</v>
      </c>
      <c r="R246" s="218">
        <f>Q246*H246</f>
        <v>0.585225</v>
      </c>
      <c r="S246" s="218">
        <v>0</v>
      </c>
      <c r="T246" s="219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0" t="s">
        <v>136</v>
      </c>
      <c r="AT246" s="220" t="s">
        <v>131</v>
      </c>
      <c r="AU246" s="220" t="s">
        <v>90</v>
      </c>
      <c r="AY246" s="19" t="s">
        <v>129</v>
      </c>
      <c r="BE246" s="221">
        <f>IF(N246="základní",J246,0)</f>
        <v>0</v>
      </c>
      <c r="BF246" s="221">
        <f>IF(N246="snížená",J246,0)</f>
        <v>0</v>
      </c>
      <c r="BG246" s="221">
        <f>IF(N246="zákl. přenesená",J246,0)</f>
        <v>0</v>
      </c>
      <c r="BH246" s="221">
        <f>IF(N246="sníž. přenesená",J246,0)</f>
        <v>0</v>
      </c>
      <c r="BI246" s="221">
        <f>IF(N246="nulová",J246,0)</f>
        <v>0</v>
      </c>
      <c r="BJ246" s="19" t="s">
        <v>88</v>
      </c>
      <c r="BK246" s="221">
        <f>ROUND(I246*H246,2)</f>
        <v>0</v>
      </c>
      <c r="BL246" s="19" t="s">
        <v>136</v>
      </c>
      <c r="BM246" s="220" t="s">
        <v>306</v>
      </c>
    </row>
    <row r="247" s="2" customFormat="1">
      <c r="A247" s="41"/>
      <c r="B247" s="42"/>
      <c r="C247" s="43"/>
      <c r="D247" s="222" t="s">
        <v>138</v>
      </c>
      <c r="E247" s="43"/>
      <c r="F247" s="223" t="s">
        <v>307</v>
      </c>
      <c r="G247" s="43"/>
      <c r="H247" s="43"/>
      <c r="I247" s="224"/>
      <c r="J247" s="43"/>
      <c r="K247" s="43"/>
      <c r="L247" s="47"/>
      <c r="M247" s="225"/>
      <c r="N247" s="226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19" t="s">
        <v>138</v>
      </c>
      <c r="AU247" s="19" t="s">
        <v>90</v>
      </c>
    </row>
    <row r="248" s="13" customFormat="1">
      <c r="A248" s="13"/>
      <c r="B248" s="227"/>
      <c r="C248" s="228"/>
      <c r="D248" s="222" t="s">
        <v>140</v>
      </c>
      <c r="E248" s="229" t="s">
        <v>32</v>
      </c>
      <c r="F248" s="230" t="s">
        <v>252</v>
      </c>
      <c r="G248" s="228"/>
      <c r="H248" s="229" t="s">
        <v>32</v>
      </c>
      <c r="I248" s="231"/>
      <c r="J248" s="228"/>
      <c r="K248" s="228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140</v>
      </c>
      <c r="AU248" s="236" t="s">
        <v>90</v>
      </c>
      <c r="AV248" s="13" t="s">
        <v>88</v>
      </c>
      <c r="AW248" s="13" t="s">
        <v>40</v>
      </c>
      <c r="AX248" s="13" t="s">
        <v>80</v>
      </c>
      <c r="AY248" s="236" t="s">
        <v>129</v>
      </c>
    </row>
    <row r="249" s="13" customFormat="1">
      <c r="A249" s="13"/>
      <c r="B249" s="227"/>
      <c r="C249" s="228"/>
      <c r="D249" s="222" t="s">
        <v>140</v>
      </c>
      <c r="E249" s="229" t="s">
        <v>32</v>
      </c>
      <c r="F249" s="230" t="s">
        <v>253</v>
      </c>
      <c r="G249" s="228"/>
      <c r="H249" s="229" t="s">
        <v>32</v>
      </c>
      <c r="I249" s="231"/>
      <c r="J249" s="228"/>
      <c r="K249" s="228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140</v>
      </c>
      <c r="AU249" s="236" t="s">
        <v>90</v>
      </c>
      <c r="AV249" s="13" t="s">
        <v>88</v>
      </c>
      <c r="AW249" s="13" t="s">
        <v>40</v>
      </c>
      <c r="AX249" s="13" t="s">
        <v>80</v>
      </c>
      <c r="AY249" s="236" t="s">
        <v>129</v>
      </c>
    </row>
    <row r="250" s="14" customFormat="1">
      <c r="A250" s="14"/>
      <c r="B250" s="237"/>
      <c r="C250" s="238"/>
      <c r="D250" s="222" t="s">
        <v>140</v>
      </c>
      <c r="E250" s="239" t="s">
        <v>32</v>
      </c>
      <c r="F250" s="240" t="s">
        <v>308</v>
      </c>
      <c r="G250" s="238"/>
      <c r="H250" s="241">
        <v>24.292999999999999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7" t="s">
        <v>140</v>
      </c>
      <c r="AU250" s="247" t="s">
        <v>90</v>
      </c>
      <c r="AV250" s="14" t="s">
        <v>90</v>
      </c>
      <c r="AW250" s="14" t="s">
        <v>40</v>
      </c>
      <c r="AX250" s="14" t="s">
        <v>80</v>
      </c>
      <c r="AY250" s="247" t="s">
        <v>129</v>
      </c>
    </row>
    <row r="251" s="14" customFormat="1">
      <c r="A251" s="14"/>
      <c r="B251" s="237"/>
      <c r="C251" s="238"/>
      <c r="D251" s="222" t="s">
        <v>140</v>
      </c>
      <c r="E251" s="239" t="s">
        <v>32</v>
      </c>
      <c r="F251" s="240" t="s">
        <v>309</v>
      </c>
      <c r="G251" s="238"/>
      <c r="H251" s="241">
        <v>85.036000000000001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140</v>
      </c>
      <c r="AU251" s="247" t="s">
        <v>90</v>
      </c>
      <c r="AV251" s="14" t="s">
        <v>90</v>
      </c>
      <c r="AW251" s="14" t="s">
        <v>40</v>
      </c>
      <c r="AX251" s="14" t="s">
        <v>80</v>
      </c>
      <c r="AY251" s="247" t="s">
        <v>129</v>
      </c>
    </row>
    <row r="252" s="14" customFormat="1">
      <c r="A252" s="14"/>
      <c r="B252" s="237"/>
      <c r="C252" s="238"/>
      <c r="D252" s="222" t="s">
        <v>140</v>
      </c>
      <c r="E252" s="239" t="s">
        <v>32</v>
      </c>
      <c r="F252" s="240" t="s">
        <v>310</v>
      </c>
      <c r="G252" s="238"/>
      <c r="H252" s="241">
        <v>86.774000000000001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7" t="s">
        <v>140</v>
      </c>
      <c r="AU252" s="247" t="s">
        <v>90</v>
      </c>
      <c r="AV252" s="14" t="s">
        <v>90</v>
      </c>
      <c r="AW252" s="14" t="s">
        <v>40</v>
      </c>
      <c r="AX252" s="14" t="s">
        <v>80</v>
      </c>
      <c r="AY252" s="247" t="s">
        <v>129</v>
      </c>
    </row>
    <row r="253" s="14" customFormat="1">
      <c r="A253" s="14"/>
      <c r="B253" s="237"/>
      <c r="C253" s="238"/>
      <c r="D253" s="222" t="s">
        <v>140</v>
      </c>
      <c r="E253" s="239" t="s">
        <v>32</v>
      </c>
      <c r="F253" s="240" t="s">
        <v>311</v>
      </c>
      <c r="G253" s="238"/>
      <c r="H253" s="241">
        <v>84.822000000000003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140</v>
      </c>
      <c r="AU253" s="247" t="s">
        <v>90</v>
      </c>
      <c r="AV253" s="14" t="s">
        <v>90</v>
      </c>
      <c r="AW253" s="14" t="s">
        <v>40</v>
      </c>
      <c r="AX253" s="14" t="s">
        <v>80</v>
      </c>
      <c r="AY253" s="247" t="s">
        <v>129</v>
      </c>
    </row>
    <row r="254" s="14" customFormat="1">
      <c r="A254" s="14"/>
      <c r="B254" s="237"/>
      <c r="C254" s="238"/>
      <c r="D254" s="222" t="s">
        <v>140</v>
      </c>
      <c r="E254" s="239" t="s">
        <v>32</v>
      </c>
      <c r="F254" s="240" t="s">
        <v>312</v>
      </c>
      <c r="G254" s="238"/>
      <c r="H254" s="241">
        <v>67.334000000000003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7" t="s">
        <v>140</v>
      </c>
      <c r="AU254" s="247" t="s">
        <v>90</v>
      </c>
      <c r="AV254" s="14" t="s">
        <v>90</v>
      </c>
      <c r="AW254" s="14" t="s">
        <v>40</v>
      </c>
      <c r="AX254" s="14" t="s">
        <v>80</v>
      </c>
      <c r="AY254" s="247" t="s">
        <v>129</v>
      </c>
    </row>
    <row r="255" s="14" customFormat="1">
      <c r="A255" s="14"/>
      <c r="B255" s="237"/>
      <c r="C255" s="238"/>
      <c r="D255" s="222" t="s">
        <v>140</v>
      </c>
      <c r="E255" s="239" t="s">
        <v>32</v>
      </c>
      <c r="F255" s="240" t="s">
        <v>313</v>
      </c>
      <c r="G255" s="238"/>
      <c r="H255" s="241">
        <v>51.735999999999997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7" t="s">
        <v>140</v>
      </c>
      <c r="AU255" s="247" t="s">
        <v>90</v>
      </c>
      <c r="AV255" s="14" t="s">
        <v>90</v>
      </c>
      <c r="AW255" s="14" t="s">
        <v>40</v>
      </c>
      <c r="AX255" s="14" t="s">
        <v>80</v>
      </c>
      <c r="AY255" s="247" t="s">
        <v>129</v>
      </c>
    </row>
    <row r="256" s="16" customFormat="1">
      <c r="A256" s="16"/>
      <c r="B256" s="259"/>
      <c r="C256" s="260"/>
      <c r="D256" s="222" t="s">
        <v>140</v>
      </c>
      <c r="E256" s="261" t="s">
        <v>32</v>
      </c>
      <c r="F256" s="262" t="s">
        <v>243</v>
      </c>
      <c r="G256" s="260"/>
      <c r="H256" s="263">
        <v>399.995</v>
      </c>
      <c r="I256" s="264"/>
      <c r="J256" s="260"/>
      <c r="K256" s="260"/>
      <c r="L256" s="265"/>
      <c r="M256" s="266"/>
      <c r="N256" s="267"/>
      <c r="O256" s="267"/>
      <c r="P256" s="267"/>
      <c r="Q256" s="267"/>
      <c r="R256" s="267"/>
      <c r="S256" s="267"/>
      <c r="T256" s="268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69" t="s">
        <v>140</v>
      </c>
      <c r="AU256" s="269" t="s">
        <v>90</v>
      </c>
      <c r="AV256" s="16" t="s">
        <v>148</v>
      </c>
      <c r="AW256" s="16" t="s">
        <v>40</v>
      </c>
      <c r="AX256" s="16" t="s">
        <v>80</v>
      </c>
      <c r="AY256" s="269" t="s">
        <v>129</v>
      </c>
    </row>
    <row r="257" s="13" customFormat="1">
      <c r="A257" s="13"/>
      <c r="B257" s="227"/>
      <c r="C257" s="228"/>
      <c r="D257" s="222" t="s">
        <v>140</v>
      </c>
      <c r="E257" s="229" t="s">
        <v>32</v>
      </c>
      <c r="F257" s="230" t="s">
        <v>263</v>
      </c>
      <c r="G257" s="228"/>
      <c r="H257" s="229" t="s">
        <v>32</v>
      </c>
      <c r="I257" s="231"/>
      <c r="J257" s="228"/>
      <c r="K257" s="228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140</v>
      </c>
      <c r="AU257" s="236" t="s">
        <v>90</v>
      </c>
      <c r="AV257" s="13" t="s">
        <v>88</v>
      </c>
      <c r="AW257" s="13" t="s">
        <v>40</v>
      </c>
      <c r="AX257" s="13" t="s">
        <v>80</v>
      </c>
      <c r="AY257" s="236" t="s">
        <v>129</v>
      </c>
    </row>
    <row r="258" s="14" customFormat="1">
      <c r="A258" s="14"/>
      <c r="B258" s="237"/>
      <c r="C258" s="238"/>
      <c r="D258" s="222" t="s">
        <v>140</v>
      </c>
      <c r="E258" s="239" t="s">
        <v>32</v>
      </c>
      <c r="F258" s="240" t="s">
        <v>314</v>
      </c>
      <c r="G258" s="238"/>
      <c r="H258" s="241">
        <v>83.045000000000002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140</v>
      </c>
      <c r="AU258" s="247" t="s">
        <v>90</v>
      </c>
      <c r="AV258" s="14" t="s">
        <v>90</v>
      </c>
      <c r="AW258" s="14" t="s">
        <v>40</v>
      </c>
      <c r="AX258" s="14" t="s">
        <v>80</v>
      </c>
      <c r="AY258" s="247" t="s">
        <v>129</v>
      </c>
    </row>
    <row r="259" s="16" customFormat="1">
      <c r="A259" s="16"/>
      <c r="B259" s="259"/>
      <c r="C259" s="260"/>
      <c r="D259" s="222" t="s">
        <v>140</v>
      </c>
      <c r="E259" s="261" t="s">
        <v>32</v>
      </c>
      <c r="F259" s="262" t="s">
        <v>243</v>
      </c>
      <c r="G259" s="260"/>
      <c r="H259" s="263">
        <v>83.045000000000002</v>
      </c>
      <c r="I259" s="264"/>
      <c r="J259" s="260"/>
      <c r="K259" s="260"/>
      <c r="L259" s="265"/>
      <c r="M259" s="266"/>
      <c r="N259" s="267"/>
      <c r="O259" s="267"/>
      <c r="P259" s="267"/>
      <c r="Q259" s="267"/>
      <c r="R259" s="267"/>
      <c r="S259" s="267"/>
      <c r="T259" s="268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69" t="s">
        <v>140</v>
      </c>
      <c r="AU259" s="269" t="s">
        <v>90</v>
      </c>
      <c r="AV259" s="16" t="s">
        <v>148</v>
      </c>
      <c r="AW259" s="16" t="s">
        <v>40</v>
      </c>
      <c r="AX259" s="16" t="s">
        <v>80</v>
      </c>
      <c r="AY259" s="269" t="s">
        <v>129</v>
      </c>
    </row>
    <row r="260" s="13" customFormat="1">
      <c r="A260" s="13"/>
      <c r="B260" s="227"/>
      <c r="C260" s="228"/>
      <c r="D260" s="222" t="s">
        <v>140</v>
      </c>
      <c r="E260" s="229" t="s">
        <v>32</v>
      </c>
      <c r="F260" s="230" t="s">
        <v>268</v>
      </c>
      <c r="G260" s="228"/>
      <c r="H260" s="229" t="s">
        <v>32</v>
      </c>
      <c r="I260" s="231"/>
      <c r="J260" s="228"/>
      <c r="K260" s="228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140</v>
      </c>
      <c r="AU260" s="236" t="s">
        <v>90</v>
      </c>
      <c r="AV260" s="13" t="s">
        <v>88</v>
      </c>
      <c r="AW260" s="13" t="s">
        <v>40</v>
      </c>
      <c r="AX260" s="13" t="s">
        <v>80</v>
      </c>
      <c r="AY260" s="236" t="s">
        <v>129</v>
      </c>
    </row>
    <row r="261" s="14" customFormat="1">
      <c r="A261" s="14"/>
      <c r="B261" s="237"/>
      <c r="C261" s="238"/>
      <c r="D261" s="222" t="s">
        <v>140</v>
      </c>
      <c r="E261" s="239" t="s">
        <v>32</v>
      </c>
      <c r="F261" s="240" t="s">
        <v>315</v>
      </c>
      <c r="G261" s="238"/>
      <c r="H261" s="241">
        <v>56.159999999999997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7" t="s">
        <v>140</v>
      </c>
      <c r="AU261" s="247" t="s">
        <v>90</v>
      </c>
      <c r="AV261" s="14" t="s">
        <v>90</v>
      </c>
      <c r="AW261" s="14" t="s">
        <v>40</v>
      </c>
      <c r="AX261" s="14" t="s">
        <v>80</v>
      </c>
      <c r="AY261" s="247" t="s">
        <v>129</v>
      </c>
    </row>
    <row r="262" s="14" customFormat="1">
      <c r="A262" s="14"/>
      <c r="B262" s="237"/>
      <c r="C262" s="238"/>
      <c r="D262" s="222" t="s">
        <v>140</v>
      </c>
      <c r="E262" s="239" t="s">
        <v>32</v>
      </c>
      <c r="F262" s="240" t="s">
        <v>316</v>
      </c>
      <c r="G262" s="238"/>
      <c r="H262" s="241">
        <v>16.260000000000002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7" t="s">
        <v>140</v>
      </c>
      <c r="AU262" s="247" t="s">
        <v>90</v>
      </c>
      <c r="AV262" s="14" t="s">
        <v>90</v>
      </c>
      <c r="AW262" s="14" t="s">
        <v>40</v>
      </c>
      <c r="AX262" s="14" t="s">
        <v>80</v>
      </c>
      <c r="AY262" s="247" t="s">
        <v>129</v>
      </c>
    </row>
    <row r="263" s="14" customFormat="1">
      <c r="A263" s="14"/>
      <c r="B263" s="237"/>
      <c r="C263" s="238"/>
      <c r="D263" s="222" t="s">
        <v>140</v>
      </c>
      <c r="E263" s="239" t="s">
        <v>32</v>
      </c>
      <c r="F263" s="240" t="s">
        <v>317</v>
      </c>
      <c r="G263" s="238"/>
      <c r="H263" s="241">
        <v>14.326000000000001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140</v>
      </c>
      <c r="AU263" s="247" t="s">
        <v>90</v>
      </c>
      <c r="AV263" s="14" t="s">
        <v>90</v>
      </c>
      <c r="AW263" s="14" t="s">
        <v>40</v>
      </c>
      <c r="AX263" s="14" t="s">
        <v>80</v>
      </c>
      <c r="AY263" s="247" t="s">
        <v>129</v>
      </c>
    </row>
    <row r="264" s="14" customFormat="1">
      <c r="A264" s="14"/>
      <c r="B264" s="237"/>
      <c r="C264" s="238"/>
      <c r="D264" s="222" t="s">
        <v>140</v>
      </c>
      <c r="E264" s="239" t="s">
        <v>32</v>
      </c>
      <c r="F264" s="240" t="s">
        <v>318</v>
      </c>
      <c r="G264" s="238"/>
      <c r="H264" s="241">
        <v>56.975000000000001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140</v>
      </c>
      <c r="AU264" s="247" t="s">
        <v>90</v>
      </c>
      <c r="AV264" s="14" t="s">
        <v>90</v>
      </c>
      <c r="AW264" s="14" t="s">
        <v>40</v>
      </c>
      <c r="AX264" s="14" t="s">
        <v>80</v>
      </c>
      <c r="AY264" s="247" t="s">
        <v>129</v>
      </c>
    </row>
    <row r="265" s="16" customFormat="1">
      <c r="A265" s="16"/>
      <c r="B265" s="259"/>
      <c r="C265" s="260"/>
      <c r="D265" s="222" t="s">
        <v>140</v>
      </c>
      <c r="E265" s="261" t="s">
        <v>32</v>
      </c>
      <c r="F265" s="262" t="s">
        <v>243</v>
      </c>
      <c r="G265" s="260"/>
      <c r="H265" s="263">
        <v>143.721</v>
      </c>
      <c r="I265" s="264"/>
      <c r="J265" s="260"/>
      <c r="K265" s="260"/>
      <c r="L265" s="265"/>
      <c r="M265" s="266"/>
      <c r="N265" s="267"/>
      <c r="O265" s="267"/>
      <c r="P265" s="267"/>
      <c r="Q265" s="267"/>
      <c r="R265" s="267"/>
      <c r="S265" s="267"/>
      <c r="T265" s="268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69" t="s">
        <v>140</v>
      </c>
      <c r="AU265" s="269" t="s">
        <v>90</v>
      </c>
      <c r="AV265" s="16" t="s">
        <v>148</v>
      </c>
      <c r="AW265" s="16" t="s">
        <v>40</v>
      </c>
      <c r="AX265" s="16" t="s">
        <v>80</v>
      </c>
      <c r="AY265" s="269" t="s">
        <v>129</v>
      </c>
    </row>
    <row r="266" s="13" customFormat="1">
      <c r="A266" s="13"/>
      <c r="B266" s="227"/>
      <c r="C266" s="228"/>
      <c r="D266" s="222" t="s">
        <v>140</v>
      </c>
      <c r="E266" s="229" t="s">
        <v>32</v>
      </c>
      <c r="F266" s="230" t="s">
        <v>276</v>
      </c>
      <c r="G266" s="228"/>
      <c r="H266" s="229" t="s">
        <v>32</v>
      </c>
      <c r="I266" s="231"/>
      <c r="J266" s="228"/>
      <c r="K266" s="228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140</v>
      </c>
      <c r="AU266" s="236" t="s">
        <v>90</v>
      </c>
      <c r="AV266" s="13" t="s">
        <v>88</v>
      </c>
      <c r="AW266" s="13" t="s">
        <v>40</v>
      </c>
      <c r="AX266" s="13" t="s">
        <v>80</v>
      </c>
      <c r="AY266" s="236" t="s">
        <v>129</v>
      </c>
    </row>
    <row r="267" s="14" customFormat="1">
      <c r="A267" s="14"/>
      <c r="B267" s="237"/>
      <c r="C267" s="238"/>
      <c r="D267" s="222" t="s">
        <v>140</v>
      </c>
      <c r="E267" s="239" t="s">
        <v>32</v>
      </c>
      <c r="F267" s="240" t="s">
        <v>319</v>
      </c>
      <c r="G267" s="238"/>
      <c r="H267" s="241">
        <v>7.5949999999999998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7" t="s">
        <v>140</v>
      </c>
      <c r="AU267" s="247" t="s">
        <v>90</v>
      </c>
      <c r="AV267" s="14" t="s">
        <v>90</v>
      </c>
      <c r="AW267" s="14" t="s">
        <v>40</v>
      </c>
      <c r="AX267" s="14" t="s">
        <v>80</v>
      </c>
      <c r="AY267" s="247" t="s">
        <v>129</v>
      </c>
    </row>
    <row r="268" s="14" customFormat="1">
      <c r="A268" s="14"/>
      <c r="B268" s="237"/>
      <c r="C268" s="238"/>
      <c r="D268" s="222" t="s">
        <v>140</v>
      </c>
      <c r="E268" s="239" t="s">
        <v>32</v>
      </c>
      <c r="F268" s="240" t="s">
        <v>320</v>
      </c>
      <c r="G268" s="238"/>
      <c r="H268" s="241">
        <v>7.9669999999999996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140</v>
      </c>
      <c r="AU268" s="247" t="s">
        <v>90</v>
      </c>
      <c r="AV268" s="14" t="s">
        <v>90</v>
      </c>
      <c r="AW268" s="14" t="s">
        <v>40</v>
      </c>
      <c r="AX268" s="14" t="s">
        <v>80</v>
      </c>
      <c r="AY268" s="247" t="s">
        <v>129</v>
      </c>
    </row>
    <row r="269" s="14" customFormat="1">
      <c r="A269" s="14"/>
      <c r="B269" s="237"/>
      <c r="C269" s="238"/>
      <c r="D269" s="222" t="s">
        <v>140</v>
      </c>
      <c r="E269" s="239" t="s">
        <v>32</v>
      </c>
      <c r="F269" s="240" t="s">
        <v>321</v>
      </c>
      <c r="G269" s="238"/>
      <c r="H269" s="241">
        <v>8.6799999999999997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140</v>
      </c>
      <c r="AU269" s="247" t="s">
        <v>90</v>
      </c>
      <c r="AV269" s="14" t="s">
        <v>90</v>
      </c>
      <c r="AW269" s="14" t="s">
        <v>40</v>
      </c>
      <c r="AX269" s="14" t="s">
        <v>80</v>
      </c>
      <c r="AY269" s="247" t="s">
        <v>129</v>
      </c>
    </row>
    <row r="270" s="14" customFormat="1">
      <c r="A270" s="14"/>
      <c r="B270" s="237"/>
      <c r="C270" s="238"/>
      <c r="D270" s="222" t="s">
        <v>140</v>
      </c>
      <c r="E270" s="239" t="s">
        <v>32</v>
      </c>
      <c r="F270" s="240" t="s">
        <v>322</v>
      </c>
      <c r="G270" s="238"/>
      <c r="H270" s="241">
        <v>7.9450000000000003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140</v>
      </c>
      <c r="AU270" s="247" t="s">
        <v>90</v>
      </c>
      <c r="AV270" s="14" t="s">
        <v>90</v>
      </c>
      <c r="AW270" s="14" t="s">
        <v>40</v>
      </c>
      <c r="AX270" s="14" t="s">
        <v>80</v>
      </c>
      <c r="AY270" s="247" t="s">
        <v>129</v>
      </c>
    </row>
    <row r="271" s="14" customFormat="1">
      <c r="A271" s="14"/>
      <c r="B271" s="237"/>
      <c r="C271" s="238"/>
      <c r="D271" s="222" t="s">
        <v>140</v>
      </c>
      <c r="E271" s="239" t="s">
        <v>32</v>
      </c>
      <c r="F271" s="240" t="s">
        <v>323</v>
      </c>
      <c r="G271" s="238"/>
      <c r="H271" s="241">
        <v>7.1050000000000004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7" t="s">
        <v>140</v>
      </c>
      <c r="AU271" s="247" t="s">
        <v>90</v>
      </c>
      <c r="AV271" s="14" t="s">
        <v>90</v>
      </c>
      <c r="AW271" s="14" t="s">
        <v>40</v>
      </c>
      <c r="AX271" s="14" t="s">
        <v>80</v>
      </c>
      <c r="AY271" s="247" t="s">
        <v>129</v>
      </c>
    </row>
    <row r="272" s="14" customFormat="1">
      <c r="A272" s="14"/>
      <c r="B272" s="237"/>
      <c r="C272" s="238"/>
      <c r="D272" s="222" t="s">
        <v>140</v>
      </c>
      <c r="E272" s="239" t="s">
        <v>32</v>
      </c>
      <c r="F272" s="240" t="s">
        <v>324</v>
      </c>
      <c r="G272" s="238"/>
      <c r="H272" s="241">
        <v>7.0700000000000003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140</v>
      </c>
      <c r="AU272" s="247" t="s">
        <v>90</v>
      </c>
      <c r="AV272" s="14" t="s">
        <v>90</v>
      </c>
      <c r="AW272" s="14" t="s">
        <v>40</v>
      </c>
      <c r="AX272" s="14" t="s">
        <v>80</v>
      </c>
      <c r="AY272" s="247" t="s">
        <v>129</v>
      </c>
    </row>
    <row r="273" s="14" customFormat="1">
      <c r="A273" s="14"/>
      <c r="B273" s="237"/>
      <c r="C273" s="238"/>
      <c r="D273" s="222" t="s">
        <v>140</v>
      </c>
      <c r="E273" s="239" t="s">
        <v>32</v>
      </c>
      <c r="F273" s="240" t="s">
        <v>325</v>
      </c>
      <c r="G273" s="238"/>
      <c r="H273" s="241">
        <v>8.2249999999999996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7" t="s">
        <v>140</v>
      </c>
      <c r="AU273" s="247" t="s">
        <v>90</v>
      </c>
      <c r="AV273" s="14" t="s">
        <v>90</v>
      </c>
      <c r="AW273" s="14" t="s">
        <v>40</v>
      </c>
      <c r="AX273" s="14" t="s">
        <v>80</v>
      </c>
      <c r="AY273" s="247" t="s">
        <v>129</v>
      </c>
    </row>
    <row r="274" s="14" customFormat="1">
      <c r="A274" s="14"/>
      <c r="B274" s="237"/>
      <c r="C274" s="238"/>
      <c r="D274" s="222" t="s">
        <v>140</v>
      </c>
      <c r="E274" s="239" t="s">
        <v>32</v>
      </c>
      <c r="F274" s="240" t="s">
        <v>326</v>
      </c>
      <c r="G274" s="238"/>
      <c r="H274" s="241">
        <v>7.1299999999999999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7" t="s">
        <v>140</v>
      </c>
      <c r="AU274" s="247" t="s">
        <v>90</v>
      </c>
      <c r="AV274" s="14" t="s">
        <v>90</v>
      </c>
      <c r="AW274" s="14" t="s">
        <v>40</v>
      </c>
      <c r="AX274" s="14" t="s">
        <v>80</v>
      </c>
      <c r="AY274" s="247" t="s">
        <v>129</v>
      </c>
    </row>
    <row r="275" s="16" customFormat="1">
      <c r="A275" s="16"/>
      <c r="B275" s="259"/>
      <c r="C275" s="260"/>
      <c r="D275" s="222" t="s">
        <v>140</v>
      </c>
      <c r="E275" s="261" t="s">
        <v>32</v>
      </c>
      <c r="F275" s="262" t="s">
        <v>243</v>
      </c>
      <c r="G275" s="260"/>
      <c r="H275" s="263">
        <v>61.717000000000006</v>
      </c>
      <c r="I275" s="264"/>
      <c r="J275" s="260"/>
      <c r="K275" s="260"/>
      <c r="L275" s="265"/>
      <c r="M275" s="266"/>
      <c r="N275" s="267"/>
      <c r="O275" s="267"/>
      <c r="P275" s="267"/>
      <c r="Q275" s="267"/>
      <c r="R275" s="267"/>
      <c r="S275" s="267"/>
      <c r="T275" s="268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69" t="s">
        <v>140</v>
      </c>
      <c r="AU275" s="269" t="s">
        <v>90</v>
      </c>
      <c r="AV275" s="16" t="s">
        <v>148</v>
      </c>
      <c r="AW275" s="16" t="s">
        <v>40</v>
      </c>
      <c r="AX275" s="16" t="s">
        <v>80</v>
      </c>
      <c r="AY275" s="269" t="s">
        <v>129</v>
      </c>
    </row>
    <row r="276" s="15" customFormat="1">
      <c r="A276" s="15"/>
      <c r="B276" s="248"/>
      <c r="C276" s="249"/>
      <c r="D276" s="222" t="s">
        <v>140</v>
      </c>
      <c r="E276" s="250" t="s">
        <v>32</v>
      </c>
      <c r="F276" s="251" t="s">
        <v>143</v>
      </c>
      <c r="G276" s="249"/>
      <c r="H276" s="252">
        <v>688.47800000000018</v>
      </c>
      <c r="I276" s="253"/>
      <c r="J276" s="249"/>
      <c r="K276" s="249"/>
      <c r="L276" s="254"/>
      <c r="M276" s="255"/>
      <c r="N276" s="256"/>
      <c r="O276" s="256"/>
      <c r="P276" s="256"/>
      <c r="Q276" s="256"/>
      <c r="R276" s="256"/>
      <c r="S276" s="256"/>
      <c r="T276" s="257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8" t="s">
        <v>140</v>
      </c>
      <c r="AU276" s="258" t="s">
        <v>90</v>
      </c>
      <c r="AV276" s="15" t="s">
        <v>136</v>
      </c>
      <c r="AW276" s="15" t="s">
        <v>40</v>
      </c>
      <c r="AX276" s="15" t="s">
        <v>80</v>
      </c>
      <c r="AY276" s="258" t="s">
        <v>129</v>
      </c>
    </row>
    <row r="277" s="14" customFormat="1">
      <c r="A277" s="14"/>
      <c r="B277" s="237"/>
      <c r="C277" s="238"/>
      <c r="D277" s="222" t="s">
        <v>140</v>
      </c>
      <c r="E277" s="239" t="s">
        <v>32</v>
      </c>
      <c r="F277" s="240" t="s">
        <v>327</v>
      </c>
      <c r="G277" s="238"/>
      <c r="H277" s="241">
        <v>688.5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7" t="s">
        <v>140</v>
      </c>
      <c r="AU277" s="247" t="s">
        <v>90</v>
      </c>
      <c r="AV277" s="14" t="s">
        <v>90</v>
      </c>
      <c r="AW277" s="14" t="s">
        <v>40</v>
      </c>
      <c r="AX277" s="14" t="s">
        <v>88</v>
      </c>
      <c r="AY277" s="247" t="s">
        <v>129</v>
      </c>
    </row>
    <row r="278" s="2" customFormat="1" ht="24.15" customHeight="1">
      <c r="A278" s="41"/>
      <c r="B278" s="42"/>
      <c r="C278" s="209" t="s">
        <v>328</v>
      </c>
      <c r="D278" s="209" t="s">
        <v>131</v>
      </c>
      <c r="E278" s="210" t="s">
        <v>329</v>
      </c>
      <c r="F278" s="211" t="s">
        <v>330</v>
      </c>
      <c r="G278" s="212" t="s">
        <v>223</v>
      </c>
      <c r="H278" s="213">
        <v>205.80000000000001</v>
      </c>
      <c r="I278" s="214"/>
      <c r="J278" s="215">
        <f>ROUND(I278*H278,2)</f>
        <v>0</v>
      </c>
      <c r="K278" s="211" t="s">
        <v>135</v>
      </c>
      <c r="L278" s="47"/>
      <c r="M278" s="216" t="s">
        <v>32</v>
      </c>
      <c r="N278" s="217" t="s">
        <v>51</v>
      </c>
      <c r="O278" s="87"/>
      <c r="P278" s="218">
        <f>O278*H278</f>
        <v>0</v>
      </c>
      <c r="Q278" s="218">
        <v>0</v>
      </c>
      <c r="R278" s="218">
        <f>Q278*H278</f>
        <v>0</v>
      </c>
      <c r="S278" s="218">
        <v>0</v>
      </c>
      <c r="T278" s="219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0" t="s">
        <v>136</v>
      </c>
      <c r="AT278" s="220" t="s">
        <v>131</v>
      </c>
      <c r="AU278" s="220" t="s">
        <v>90</v>
      </c>
      <c r="AY278" s="19" t="s">
        <v>129</v>
      </c>
      <c r="BE278" s="221">
        <f>IF(N278="základní",J278,0)</f>
        <v>0</v>
      </c>
      <c r="BF278" s="221">
        <f>IF(N278="snížená",J278,0)</f>
        <v>0</v>
      </c>
      <c r="BG278" s="221">
        <f>IF(N278="zákl. přenesená",J278,0)</f>
        <v>0</v>
      </c>
      <c r="BH278" s="221">
        <f>IF(N278="sníž. přenesená",J278,0)</f>
        <v>0</v>
      </c>
      <c r="BI278" s="221">
        <f>IF(N278="nulová",J278,0)</f>
        <v>0</v>
      </c>
      <c r="BJ278" s="19" t="s">
        <v>88</v>
      </c>
      <c r="BK278" s="221">
        <f>ROUND(I278*H278,2)</f>
        <v>0</v>
      </c>
      <c r="BL278" s="19" t="s">
        <v>136</v>
      </c>
      <c r="BM278" s="220" t="s">
        <v>331</v>
      </c>
    </row>
    <row r="279" s="2" customFormat="1">
      <c r="A279" s="41"/>
      <c r="B279" s="42"/>
      <c r="C279" s="43"/>
      <c r="D279" s="222" t="s">
        <v>138</v>
      </c>
      <c r="E279" s="43"/>
      <c r="F279" s="223" t="s">
        <v>332</v>
      </c>
      <c r="G279" s="43"/>
      <c r="H279" s="43"/>
      <c r="I279" s="224"/>
      <c r="J279" s="43"/>
      <c r="K279" s="43"/>
      <c r="L279" s="47"/>
      <c r="M279" s="225"/>
      <c r="N279" s="226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19" t="s">
        <v>138</v>
      </c>
      <c r="AU279" s="19" t="s">
        <v>90</v>
      </c>
    </row>
    <row r="280" s="14" customFormat="1">
      <c r="A280" s="14"/>
      <c r="B280" s="237"/>
      <c r="C280" s="238"/>
      <c r="D280" s="222" t="s">
        <v>140</v>
      </c>
      <c r="E280" s="239" t="s">
        <v>32</v>
      </c>
      <c r="F280" s="240" t="s">
        <v>333</v>
      </c>
      <c r="G280" s="238"/>
      <c r="H280" s="241">
        <v>205.80000000000001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7" t="s">
        <v>140</v>
      </c>
      <c r="AU280" s="247" t="s">
        <v>90</v>
      </c>
      <c r="AV280" s="14" t="s">
        <v>90</v>
      </c>
      <c r="AW280" s="14" t="s">
        <v>40</v>
      </c>
      <c r="AX280" s="14" t="s">
        <v>80</v>
      </c>
      <c r="AY280" s="247" t="s">
        <v>129</v>
      </c>
    </row>
    <row r="281" s="15" customFormat="1">
      <c r="A281" s="15"/>
      <c r="B281" s="248"/>
      <c r="C281" s="249"/>
      <c r="D281" s="222" t="s">
        <v>140</v>
      </c>
      <c r="E281" s="250" t="s">
        <v>32</v>
      </c>
      <c r="F281" s="251" t="s">
        <v>143</v>
      </c>
      <c r="G281" s="249"/>
      <c r="H281" s="252">
        <v>205.80000000000001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8" t="s">
        <v>140</v>
      </c>
      <c r="AU281" s="258" t="s">
        <v>90</v>
      </c>
      <c r="AV281" s="15" t="s">
        <v>136</v>
      </c>
      <c r="AW281" s="15" t="s">
        <v>40</v>
      </c>
      <c r="AX281" s="15" t="s">
        <v>88</v>
      </c>
      <c r="AY281" s="258" t="s">
        <v>129</v>
      </c>
    </row>
    <row r="282" s="2" customFormat="1" ht="24.15" customHeight="1">
      <c r="A282" s="41"/>
      <c r="B282" s="42"/>
      <c r="C282" s="209" t="s">
        <v>7</v>
      </c>
      <c r="D282" s="209" t="s">
        <v>131</v>
      </c>
      <c r="E282" s="210" t="s">
        <v>334</v>
      </c>
      <c r="F282" s="211" t="s">
        <v>335</v>
      </c>
      <c r="G282" s="212" t="s">
        <v>223</v>
      </c>
      <c r="H282" s="213">
        <v>688.5</v>
      </c>
      <c r="I282" s="214"/>
      <c r="J282" s="215">
        <f>ROUND(I282*H282,2)</f>
        <v>0</v>
      </c>
      <c r="K282" s="211" t="s">
        <v>135</v>
      </c>
      <c r="L282" s="47"/>
      <c r="M282" s="216" t="s">
        <v>32</v>
      </c>
      <c r="N282" s="217" t="s">
        <v>51</v>
      </c>
      <c r="O282" s="87"/>
      <c r="P282" s="218">
        <f>O282*H282</f>
        <v>0</v>
      </c>
      <c r="Q282" s="218">
        <v>0</v>
      </c>
      <c r="R282" s="218">
        <f>Q282*H282</f>
        <v>0</v>
      </c>
      <c r="S282" s="218">
        <v>0</v>
      </c>
      <c r="T282" s="219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0" t="s">
        <v>136</v>
      </c>
      <c r="AT282" s="220" t="s">
        <v>131</v>
      </c>
      <c r="AU282" s="220" t="s">
        <v>90</v>
      </c>
      <c r="AY282" s="19" t="s">
        <v>129</v>
      </c>
      <c r="BE282" s="221">
        <f>IF(N282="základní",J282,0)</f>
        <v>0</v>
      </c>
      <c r="BF282" s="221">
        <f>IF(N282="snížená",J282,0)</f>
        <v>0</v>
      </c>
      <c r="BG282" s="221">
        <f>IF(N282="zákl. přenesená",J282,0)</f>
        <v>0</v>
      </c>
      <c r="BH282" s="221">
        <f>IF(N282="sníž. přenesená",J282,0)</f>
        <v>0</v>
      </c>
      <c r="BI282" s="221">
        <f>IF(N282="nulová",J282,0)</f>
        <v>0</v>
      </c>
      <c r="BJ282" s="19" t="s">
        <v>88</v>
      </c>
      <c r="BK282" s="221">
        <f>ROUND(I282*H282,2)</f>
        <v>0</v>
      </c>
      <c r="BL282" s="19" t="s">
        <v>136</v>
      </c>
      <c r="BM282" s="220" t="s">
        <v>336</v>
      </c>
    </row>
    <row r="283" s="2" customFormat="1">
      <c r="A283" s="41"/>
      <c r="B283" s="42"/>
      <c r="C283" s="43"/>
      <c r="D283" s="222" t="s">
        <v>138</v>
      </c>
      <c r="E283" s="43"/>
      <c r="F283" s="223" t="s">
        <v>337</v>
      </c>
      <c r="G283" s="43"/>
      <c r="H283" s="43"/>
      <c r="I283" s="224"/>
      <c r="J283" s="43"/>
      <c r="K283" s="43"/>
      <c r="L283" s="47"/>
      <c r="M283" s="225"/>
      <c r="N283" s="226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19" t="s">
        <v>138</v>
      </c>
      <c r="AU283" s="19" t="s">
        <v>90</v>
      </c>
    </row>
    <row r="284" s="14" customFormat="1">
      <c r="A284" s="14"/>
      <c r="B284" s="237"/>
      <c r="C284" s="238"/>
      <c r="D284" s="222" t="s">
        <v>140</v>
      </c>
      <c r="E284" s="239" t="s">
        <v>32</v>
      </c>
      <c r="F284" s="240" t="s">
        <v>338</v>
      </c>
      <c r="G284" s="238"/>
      <c r="H284" s="241">
        <v>688.5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7" t="s">
        <v>140</v>
      </c>
      <c r="AU284" s="247" t="s">
        <v>90</v>
      </c>
      <c r="AV284" s="14" t="s">
        <v>90</v>
      </c>
      <c r="AW284" s="14" t="s">
        <v>40</v>
      </c>
      <c r="AX284" s="14" t="s">
        <v>80</v>
      </c>
      <c r="AY284" s="247" t="s">
        <v>129</v>
      </c>
    </row>
    <row r="285" s="15" customFormat="1">
      <c r="A285" s="15"/>
      <c r="B285" s="248"/>
      <c r="C285" s="249"/>
      <c r="D285" s="222" t="s">
        <v>140</v>
      </c>
      <c r="E285" s="250" t="s">
        <v>32</v>
      </c>
      <c r="F285" s="251" t="s">
        <v>143</v>
      </c>
      <c r="G285" s="249"/>
      <c r="H285" s="252">
        <v>688.5</v>
      </c>
      <c r="I285" s="253"/>
      <c r="J285" s="249"/>
      <c r="K285" s="249"/>
      <c r="L285" s="254"/>
      <c r="M285" s="255"/>
      <c r="N285" s="256"/>
      <c r="O285" s="256"/>
      <c r="P285" s="256"/>
      <c r="Q285" s="256"/>
      <c r="R285" s="256"/>
      <c r="S285" s="256"/>
      <c r="T285" s="25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8" t="s">
        <v>140</v>
      </c>
      <c r="AU285" s="258" t="s">
        <v>90</v>
      </c>
      <c r="AV285" s="15" t="s">
        <v>136</v>
      </c>
      <c r="AW285" s="15" t="s">
        <v>40</v>
      </c>
      <c r="AX285" s="15" t="s">
        <v>88</v>
      </c>
      <c r="AY285" s="258" t="s">
        <v>129</v>
      </c>
    </row>
    <row r="286" s="2" customFormat="1" ht="24.15" customHeight="1">
      <c r="A286" s="41"/>
      <c r="B286" s="42"/>
      <c r="C286" s="209" t="s">
        <v>339</v>
      </c>
      <c r="D286" s="209" t="s">
        <v>131</v>
      </c>
      <c r="E286" s="210" t="s">
        <v>340</v>
      </c>
      <c r="F286" s="211" t="s">
        <v>341</v>
      </c>
      <c r="G286" s="212" t="s">
        <v>134</v>
      </c>
      <c r="H286" s="213">
        <v>503.75</v>
      </c>
      <c r="I286" s="214"/>
      <c r="J286" s="215">
        <f>ROUND(I286*H286,2)</f>
        <v>0</v>
      </c>
      <c r="K286" s="211" t="s">
        <v>135</v>
      </c>
      <c r="L286" s="47"/>
      <c r="M286" s="216" t="s">
        <v>32</v>
      </c>
      <c r="N286" s="217" t="s">
        <v>51</v>
      </c>
      <c r="O286" s="87"/>
      <c r="P286" s="218">
        <f>O286*H286</f>
        <v>0</v>
      </c>
      <c r="Q286" s="218">
        <v>0</v>
      </c>
      <c r="R286" s="218">
        <f>Q286*H286</f>
        <v>0</v>
      </c>
      <c r="S286" s="218">
        <v>0</v>
      </c>
      <c r="T286" s="219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0" t="s">
        <v>136</v>
      </c>
      <c r="AT286" s="220" t="s">
        <v>131</v>
      </c>
      <c r="AU286" s="220" t="s">
        <v>90</v>
      </c>
      <c r="AY286" s="19" t="s">
        <v>129</v>
      </c>
      <c r="BE286" s="221">
        <f>IF(N286="základní",J286,0)</f>
        <v>0</v>
      </c>
      <c r="BF286" s="221">
        <f>IF(N286="snížená",J286,0)</f>
        <v>0</v>
      </c>
      <c r="BG286" s="221">
        <f>IF(N286="zákl. přenesená",J286,0)</f>
        <v>0</v>
      </c>
      <c r="BH286" s="221">
        <f>IF(N286="sníž. přenesená",J286,0)</f>
        <v>0</v>
      </c>
      <c r="BI286" s="221">
        <f>IF(N286="nulová",J286,0)</f>
        <v>0</v>
      </c>
      <c r="BJ286" s="19" t="s">
        <v>88</v>
      </c>
      <c r="BK286" s="221">
        <f>ROUND(I286*H286,2)</f>
        <v>0</v>
      </c>
      <c r="BL286" s="19" t="s">
        <v>136</v>
      </c>
      <c r="BM286" s="220" t="s">
        <v>342</v>
      </c>
    </row>
    <row r="287" s="2" customFormat="1">
      <c r="A287" s="41"/>
      <c r="B287" s="42"/>
      <c r="C287" s="43"/>
      <c r="D287" s="222" t="s">
        <v>138</v>
      </c>
      <c r="E287" s="43"/>
      <c r="F287" s="223" t="s">
        <v>343</v>
      </c>
      <c r="G287" s="43"/>
      <c r="H287" s="43"/>
      <c r="I287" s="224"/>
      <c r="J287" s="43"/>
      <c r="K287" s="43"/>
      <c r="L287" s="47"/>
      <c r="M287" s="225"/>
      <c r="N287" s="226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19" t="s">
        <v>138</v>
      </c>
      <c r="AU287" s="19" t="s">
        <v>90</v>
      </c>
    </row>
    <row r="288" s="14" customFormat="1">
      <c r="A288" s="14"/>
      <c r="B288" s="237"/>
      <c r="C288" s="238"/>
      <c r="D288" s="222" t="s">
        <v>140</v>
      </c>
      <c r="E288" s="239" t="s">
        <v>32</v>
      </c>
      <c r="F288" s="240" t="s">
        <v>344</v>
      </c>
      <c r="G288" s="238"/>
      <c r="H288" s="241">
        <v>503.75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7" t="s">
        <v>140</v>
      </c>
      <c r="AU288" s="247" t="s">
        <v>90</v>
      </c>
      <c r="AV288" s="14" t="s">
        <v>90</v>
      </c>
      <c r="AW288" s="14" t="s">
        <v>40</v>
      </c>
      <c r="AX288" s="14" t="s">
        <v>80</v>
      </c>
      <c r="AY288" s="247" t="s">
        <v>129</v>
      </c>
    </row>
    <row r="289" s="15" customFormat="1">
      <c r="A289" s="15"/>
      <c r="B289" s="248"/>
      <c r="C289" s="249"/>
      <c r="D289" s="222" t="s">
        <v>140</v>
      </c>
      <c r="E289" s="250" t="s">
        <v>32</v>
      </c>
      <c r="F289" s="251" t="s">
        <v>143</v>
      </c>
      <c r="G289" s="249"/>
      <c r="H289" s="252">
        <v>503.75</v>
      </c>
      <c r="I289" s="253"/>
      <c r="J289" s="249"/>
      <c r="K289" s="249"/>
      <c r="L289" s="254"/>
      <c r="M289" s="255"/>
      <c r="N289" s="256"/>
      <c r="O289" s="256"/>
      <c r="P289" s="256"/>
      <c r="Q289" s="256"/>
      <c r="R289" s="256"/>
      <c r="S289" s="256"/>
      <c r="T289" s="257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8" t="s">
        <v>140</v>
      </c>
      <c r="AU289" s="258" t="s">
        <v>90</v>
      </c>
      <c r="AV289" s="15" t="s">
        <v>136</v>
      </c>
      <c r="AW289" s="15" t="s">
        <v>40</v>
      </c>
      <c r="AX289" s="15" t="s">
        <v>88</v>
      </c>
      <c r="AY289" s="258" t="s">
        <v>129</v>
      </c>
    </row>
    <row r="290" s="2" customFormat="1" ht="37.8" customHeight="1">
      <c r="A290" s="41"/>
      <c r="B290" s="42"/>
      <c r="C290" s="209" t="s">
        <v>345</v>
      </c>
      <c r="D290" s="209" t="s">
        <v>131</v>
      </c>
      <c r="E290" s="210" t="s">
        <v>346</v>
      </c>
      <c r="F290" s="211" t="s">
        <v>347</v>
      </c>
      <c r="G290" s="212" t="s">
        <v>134</v>
      </c>
      <c r="H290" s="213">
        <v>5037.5</v>
      </c>
      <c r="I290" s="214"/>
      <c r="J290" s="215">
        <f>ROUND(I290*H290,2)</f>
        <v>0</v>
      </c>
      <c r="K290" s="211" t="s">
        <v>135</v>
      </c>
      <c r="L290" s="47"/>
      <c r="M290" s="216" t="s">
        <v>32</v>
      </c>
      <c r="N290" s="217" t="s">
        <v>51</v>
      </c>
      <c r="O290" s="87"/>
      <c r="P290" s="218">
        <f>O290*H290</f>
        <v>0</v>
      </c>
      <c r="Q290" s="218">
        <v>0</v>
      </c>
      <c r="R290" s="218">
        <f>Q290*H290</f>
        <v>0</v>
      </c>
      <c r="S290" s="218">
        <v>0</v>
      </c>
      <c r="T290" s="219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0" t="s">
        <v>136</v>
      </c>
      <c r="AT290" s="220" t="s">
        <v>131</v>
      </c>
      <c r="AU290" s="220" t="s">
        <v>90</v>
      </c>
      <c r="AY290" s="19" t="s">
        <v>129</v>
      </c>
      <c r="BE290" s="221">
        <f>IF(N290="základní",J290,0)</f>
        <v>0</v>
      </c>
      <c r="BF290" s="221">
        <f>IF(N290="snížená",J290,0)</f>
        <v>0</v>
      </c>
      <c r="BG290" s="221">
        <f>IF(N290="zákl. přenesená",J290,0)</f>
        <v>0</v>
      </c>
      <c r="BH290" s="221">
        <f>IF(N290="sníž. přenesená",J290,0)</f>
        <v>0</v>
      </c>
      <c r="BI290" s="221">
        <f>IF(N290="nulová",J290,0)</f>
        <v>0</v>
      </c>
      <c r="BJ290" s="19" t="s">
        <v>88</v>
      </c>
      <c r="BK290" s="221">
        <f>ROUND(I290*H290,2)</f>
        <v>0</v>
      </c>
      <c r="BL290" s="19" t="s">
        <v>136</v>
      </c>
      <c r="BM290" s="220" t="s">
        <v>348</v>
      </c>
    </row>
    <row r="291" s="2" customFormat="1">
      <c r="A291" s="41"/>
      <c r="B291" s="42"/>
      <c r="C291" s="43"/>
      <c r="D291" s="222" t="s">
        <v>138</v>
      </c>
      <c r="E291" s="43"/>
      <c r="F291" s="223" t="s">
        <v>349</v>
      </c>
      <c r="G291" s="43"/>
      <c r="H291" s="43"/>
      <c r="I291" s="224"/>
      <c r="J291" s="43"/>
      <c r="K291" s="43"/>
      <c r="L291" s="47"/>
      <c r="M291" s="225"/>
      <c r="N291" s="226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19" t="s">
        <v>138</v>
      </c>
      <c r="AU291" s="19" t="s">
        <v>90</v>
      </c>
    </row>
    <row r="292" s="14" customFormat="1">
      <c r="A292" s="14"/>
      <c r="B292" s="237"/>
      <c r="C292" s="238"/>
      <c r="D292" s="222" t="s">
        <v>140</v>
      </c>
      <c r="E292" s="239" t="s">
        <v>32</v>
      </c>
      <c r="F292" s="240" t="s">
        <v>350</v>
      </c>
      <c r="G292" s="238"/>
      <c r="H292" s="241">
        <v>5037.5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7" t="s">
        <v>140</v>
      </c>
      <c r="AU292" s="247" t="s">
        <v>90</v>
      </c>
      <c r="AV292" s="14" t="s">
        <v>90</v>
      </c>
      <c r="AW292" s="14" t="s">
        <v>40</v>
      </c>
      <c r="AX292" s="14" t="s">
        <v>80</v>
      </c>
      <c r="AY292" s="247" t="s">
        <v>129</v>
      </c>
    </row>
    <row r="293" s="15" customFormat="1">
      <c r="A293" s="15"/>
      <c r="B293" s="248"/>
      <c r="C293" s="249"/>
      <c r="D293" s="222" t="s">
        <v>140</v>
      </c>
      <c r="E293" s="250" t="s">
        <v>32</v>
      </c>
      <c r="F293" s="251" t="s">
        <v>143</v>
      </c>
      <c r="G293" s="249"/>
      <c r="H293" s="252">
        <v>5037.5</v>
      </c>
      <c r="I293" s="253"/>
      <c r="J293" s="249"/>
      <c r="K293" s="249"/>
      <c r="L293" s="254"/>
      <c r="M293" s="255"/>
      <c r="N293" s="256"/>
      <c r="O293" s="256"/>
      <c r="P293" s="256"/>
      <c r="Q293" s="256"/>
      <c r="R293" s="256"/>
      <c r="S293" s="256"/>
      <c r="T293" s="257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8" t="s">
        <v>140</v>
      </c>
      <c r="AU293" s="258" t="s">
        <v>90</v>
      </c>
      <c r="AV293" s="15" t="s">
        <v>136</v>
      </c>
      <c r="AW293" s="15" t="s">
        <v>40</v>
      </c>
      <c r="AX293" s="15" t="s">
        <v>88</v>
      </c>
      <c r="AY293" s="258" t="s">
        <v>129</v>
      </c>
    </row>
    <row r="294" s="2" customFormat="1" ht="24.15" customHeight="1">
      <c r="A294" s="41"/>
      <c r="B294" s="42"/>
      <c r="C294" s="209" t="s">
        <v>351</v>
      </c>
      <c r="D294" s="209" t="s">
        <v>131</v>
      </c>
      <c r="E294" s="210" t="s">
        <v>352</v>
      </c>
      <c r="F294" s="211" t="s">
        <v>353</v>
      </c>
      <c r="G294" s="212" t="s">
        <v>134</v>
      </c>
      <c r="H294" s="213">
        <v>503.75</v>
      </c>
      <c r="I294" s="214"/>
      <c r="J294" s="215">
        <f>ROUND(I294*H294,2)</f>
        <v>0</v>
      </c>
      <c r="K294" s="211" t="s">
        <v>135</v>
      </c>
      <c r="L294" s="47"/>
      <c r="M294" s="216" t="s">
        <v>32</v>
      </c>
      <c r="N294" s="217" t="s">
        <v>51</v>
      </c>
      <c r="O294" s="87"/>
      <c r="P294" s="218">
        <f>O294*H294</f>
        <v>0</v>
      </c>
      <c r="Q294" s="218">
        <v>0</v>
      </c>
      <c r="R294" s="218">
        <f>Q294*H294</f>
        <v>0</v>
      </c>
      <c r="S294" s="218">
        <v>0</v>
      </c>
      <c r="T294" s="219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0" t="s">
        <v>136</v>
      </c>
      <c r="AT294" s="220" t="s">
        <v>131</v>
      </c>
      <c r="AU294" s="220" t="s">
        <v>90</v>
      </c>
      <c r="AY294" s="19" t="s">
        <v>129</v>
      </c>
      <c r="BE294" s="221">
        <f>IF(N294="základní",J294,0)</f>
        <v>0</v>
      </c>
      <c r="BF294" s="221">
        <f>IF(N294="snížená",J294,0)</f>
        <v>0</v>
      </c>
      <c r="BG294" s="221">
        <f>IF(N294="zákl. přenesená",J294,0)</f>
        <v>0</v>
      </c>
      <c r="BH294" s="221">
        <f>IF(N294="sníž. přenesená",J294,0)</f>
        <v>0</v>
      </c>
      <c r="BI294" s="221">
        <f>IF(N294="nulová",J294,0)</f>
        <v>0</v>
      </c>
      <c r="BJ294" s="19" t="s">
        <v>88</v>
      </c>
      <c r="BK294" s="221">
        <f>ROUND(I294*H294,2)</f>
        <v>0</v>
      </c>
      <c r="BL294" s="19" t="s">
        <v>136</v>
      </c>
      <c r="BM294" s="220" t="s">
        <v>354</v>
      </c>
    </row>
    <row r="295" s="2" customFormat="1">
      <c r="A295" s="41"/>
      <c r="B295" s="42"/>
      <c r="C295" s="43"/>
      <c r="D295" s="222" t="s">
        <v>138</v>
      </c>
      <c r="E295" s="43"/>
      <c r="F295" s="223" t="s">
        <v>355</v>
      </c>
      <c r="G295" s="43"/>
      <c r="H295" s="43"/>
      <c r="I295" s="224"/>
      <c r="J295" s="43"/>
      <c r="K295" s="43"/>
      <c r="L295" s="47"/>
      <c r="M295" s="225"/>
      <c r="N295" s="226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19" t="s">
        <v>138</v>
      </c>
      <c r="AU295" s="19" t="s">
        <v>90</v>
      </c>
    </row>
    <row r="296" s="14" customFormat="1">
      <c r="A296" s="14"/>
      <c r="B296" s="237"/>
      <c r="C296" s="238"/>
      <c r="D296" s="222" t="s">
        <v>140</v>
      </c>
      <c r="E296" s="239" t="s">
        <v>32</v>
      </c>
      <c r="F296" s="240" t="s">
        <v>356</v>
      </c>
      <c r="G296" s="238"/>
      <c r="H296" s="241">
        <v>503.75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7" t="s">
        <v>140</v>
      </c>
      <c r="AU296" s="247" t="s">
        <v>90</v>
      </c>
      <c r="AV296" s="14" t="s">
        <v>90</v>
      </c>
      <c r="AW296" s="14" t="s">
        <v>40</v>
      </c>
      <c r="AX296" s="14" t="s">
        <v>80</v>
      </c>
      <c r="AY296" s="247" t="s">
        <v>129</v>
      </c>
    </row>
    <row r="297" s="15" customFormat="1">
      <c r="A297" s="15"/>
      <c r="B297" s="248"/>
      <c r="C297" s="249"/>
      <c r="D297" s="222" t="s">
        <v>140</v>
      </c>
      <c r="E297" s="250" t="s">
        <v>32</v>
      </c>
      <c r="F297" s="251" t="s">
        <v>143</v>
      </c>
      <c r="G297" s="249"/>
      <c r="H297" s="252">
        <v>503.75</v>
      </c>
      <c r="I297" s="253"/>
      <c r="J297" s="249"/>
      <c r="K297" s="249"/>
      <c r="L297" s="254"/>
      <c r="M297" s="255"/>
      <c r="N297" s="256"/>
      <c r="O297" s="256"/>
      <c r="P297" s="256"/>
      <c r="Q297" s="256"/>
      <c r="R297" s="256"/>
      <c r="S297" s="256"/>
      <c r="T297" s="257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8" t="s">
        <v>140</v>
      </c>
      <c r="AU297" s="258" t="s">
        <v>90</v>
      </c>
      <c r="AV297" s="15" t="s">
        <v>136</v>
      </c>
      <c r="AW297" s="15" t="s">
        <v>40</v>
      </c>
      <c r="AX297" s="15" t="s">
        <v>88</v>
      </c>
      <c r="AY297" s="258" t="s">
        <v>129</v>
      </c>
    </row>
    <row r="298" s="2" customFormat="1" ht="24.15" customHeight="1">
      <c r="A298" s="41"/>
      <c r="B298" s="42"/>
      <c r="C298" s="209" t="s">
        <v>357</v>
      </c>
      <c r="D298" s="209" t="s">
        <v>131</v>
      </c>
      <c r="E298" s="210" t="s">
        <v>358</v>
      </c>
      <c r="F298" s="211" t="s">
        <v>359</v>
      </c>
      <c r="G298" s="212" t="s">
        <v>360</v>
      </c>
      <c r="H298" s="213">
        <v>957.125</v>
      </c>
      <c r="I298" s="214"/>
      <c r="J298" s="215">
        <f>ROUND(I298*H298,2)</f>
        <v>0</v>
      </c>
      <c r="K298" s="211" t="s">
        <v>135</v>
      </c>
      <c r="L298" s="47"/>
      <c r="M298" s="216" t="s">
        <v>32</v>
      </c>
      <c r="N298" s="217" t="s">
        <v>51</v>
      </c>
      <c r="O298" s="87"/>
      <c r="P298" s="218">
        <f>O298*H298</f>
        <v>0</v>
      </c>
      <c r="Q298" s="218">
        <v>0</v>
      </c>
      <c r="R298" s="218">
        <f>Q298*H298</f>
        <v>0</v>
      </c>
      <c r="S298" s="218">
        <v>0</v>
      </c>
      <c r="T298" s="219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0" t="s">
        <v>136</v>
      </c>
      <c r="AT298" s="220" t="s">
        <v>131</v>
      </c>
      <c r="AU298" s="220" t="s">
        <v>90</v>
      </c>
      <c r="AY298" s="19" t="s">
        <v>129</v>
      </c>
      <c r="BE298" s="221">
        <f>IF(N298="základní",J298,0)</f>
        <v>0</v>
      </c>
      <c r="BF298" s="221">
        <f>IF(N298="snížená",J298,0)</f>
        <v>0</v>
      </c>
      <c r="BG298" s="221">
        <f>IF(N298="zákl. přenesená",J298,0)</f>
        <v>0</v>
      </c>
      <c r="BH298" s="221">
        <f>IF(N298="sníž. přenesená",J298,0)</f>
        <v>0</v>
      </c>
      <c r="BI298" s="221">
        <f>IF(N298="nulová",J298,0)</f>
        <v>0</v>
      </c>
      <c r="BJ298" s="19" t="s">
        <v>88</v>
      </c>
      <c r="BK298" s="221">
        <f>ROUND(I298*H298,2)</f>
        <v>0</v>
      </c>
      <c r="BL298" s="19" t="s">
        <v>136</v>
      </c>
      <c r="BM298" s="220" t="s">
        <v>361</v>
      </c>
    </row>
    <row r="299" s="2" customFormat="1">
      <c r="A299" s="41"/>
      <c r="B299" s="42"/>
      <c r="C299" s="43"/>
      <c r="D299" s="222" t="s">
        <v>138</v>
      </c>
      <c r="E299" s="43"/>
      <c r="F299" s="223" t="s">
        <v>362</v>
      </c>
      <c r="G299" s="43"/>
      <c r="H299" s="43"/>
      <c r="I299" s="224"/>
      <c r="J299" s="43"/>
      <c r="K299" s="43"/>
      <c r="L299" s="47"/>
      <c r="M299" s="225"/>
      <c r="N299" s="226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19" t="s">
        <v>138</v>
      </c>
      <c r="AU299" s="19" t="s">
        <v>90</v>
      </c>
    </row>
    <row r="300" s="14" customFormat="1">
      <c r="A300" s="14"/>
      <c r="B300" s="237"/>
      <c r="C300" s="238"/>
      <c r="D300" s="222" t="s">
        <v>140</v>
      </c>
      <c r="E300" s="239" t="s">
        <v>32</v>
      </c>
      <c r="F300" s="240" t="s">
        <v>363</v>
      </c>
      <c r="G300" s="238"/>
      <c r="H300" s="241">
        <v>957.125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7" t="s">
        <v>140</v>
      </c>
      <c r="AU300" s="247" t="s">
        <v>90</v>
      </c>
      <c r="AV300" s="14" t="s">
        <v>90</v>
      </c>
      <c r="AW300" s="14" t="s">
        <v>40</v>
      </c>
      <c r="AX300" s="14" t="s">
        <v>80</v>
      </c>
      <c r="AY300" s="247" t="s">
        <v>129</v>
      </c>
    </row>
    <row r="301" s="15" customFormat="1">
      <c r="A301" s="15"/>
      <c r="B301" s="248"/>
      <c r="C301" s="249"/>
      <c r="D301" s="222" t="s">
        <v>140</v>
      </c>
      <c r="E301" s="250" t="s">
        <v>32</v>
      </c>
      <c r="F301" s="251" t="s">
        <v>143</v>
      </c>
      <c r="G301" s="249"/>
      <c r="H301" s="252">
        <v>957.125</v>
      </c>
      <c r="I301" s="253"/>
      <c r="J301" s="249"/>
      <c r="K301" s="249"/>
      <c r="L301" s="254"/>
      <c r="M301" s="255"/>
      <c r="N301" s="256"/>
      <c r="O301" s="256"/>
      <c r="P301" s="256"/>
      <c r="Q301" s="256"/>
      <c r="R301" s="256"/>
      <c r="S301" s="256"/>
      <c r="T301" s="257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8" t="s">
        <v>140</v>
      </c>
      <c r="AU301" s="258" t="s">
        <v>90</v>
      </c>
      <c r="AV301" s="15" t="s">
        <v>136</v>
      </c>
      <c r="AW301" s="15" t="s">
        <v>40</v>
      </c>
      <c r="AX301" s="15" t="s">
        <v>88</v>
      </c>
      <c r="AY301" s="258" t="s">
        <v>129</v>
      </c>
    </row>
    <row r="302" s="2" customFormat="1" ht="14.4" customHeight="1">
      <c r="A302" s="41"/>
      <c r="B302" s="42"/>
      <c r="C302" s="209" t="s">
        <v>364</v>
      </c>
      <c r="D302" s="209" t="s">
        <v>131</v>
      </c>
      <c r="E302" s="210" t="s">
        <v>365</v>
      </c>
      <c r="F302" s="211" t="s">
        <v>366</v>
      </c>
      <c r="G302" s="212" t="s">
        <v>134</v>
      </c>
      <c r="H302" s="213">
        <v>503.75</v>
      </c>
      <c r="I302" s="214"/>
      <c r="J302" s="215">
        <f>ROUND(I302*H302,2)</f>
        <v>0</v>
      </c>
      <c r="K302" s="211" t="s">
        <v>135</v>
      </c>
      <c r="L302" s="47"/>
      <c r="M302" s="216" t="s">
        <v>32</v>
      </c>
      <c r="N302" s="217" t="s">
        <v>51</v>
      </c>
      <c r="O302" s="87"/>
      <c r="P302" s="218">
        <f>O302*H302</f>
        <v>0</v>
      </c>
      <c r="Q302" s="218">
        <v>0</v>
      </c>
      <c r="R302" s="218">
        <f>Q302*H302</f>
        <v>0</v>
      </c>
      <c r="S302" s="218">
        <v>0</v>
      </c>
      <c r="T302" s="219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0" t="s">
        <v>136</v>
      </c>
      <c r="AT302" s="220" t="s">
        <v>131</v>
      </c>
      <c r="AU302" s="220" t="s">
        <v>90</v>
      </c>
      <c r="AY302" s="19" t="s">
        <v>129</v>
      </c>
      <c r="BE302" s="221">
        <f>IF(N302="základní",J302,0)</f>
        <v>0</v>
      </c>
      <c r="BF302" s="221">
        <f>IF(N302="snížená",J302,0)</f>
        <v>0</v>
      </c>
      <c r="BG302" s="221">
        <f>IF(N302="zákl. přenesená",J302,0)</f>
        <v>0</v>
      </c>
      <c r="BH302" s="221">
        <f>IF(N302="sníž. přenesená",J302,0)</f>
        <v>0</v>
      </c>
      <c r="BI302" s="221">
        <f>IF(N302="nulová",J302,0)</f>
        <v>0</v>
      </c>
      <c r="BJ302" s="19" t="s">
        <v>88</v>
      </c>
      <c r="BK302" s="221">
        <f>ROUND(I302*H302,2)</f>
        <v>0</v>
      </c>
      <c r="BL302" s="19" t="s">
        <v>136</v>
      </c>
      <c r="BM302" s="220" t="s">
        <v>367</v>
      </c>
    </row>
    <row r="303" s="2" customFormat="1">
      <c r="A303" s="41"/>
      <c r="B303" s="42"/>
      <c r="C303" s="43"/>
      <c r="D303" s="222" t="s">
        <v>138</v>
      </c>
      <c r="E303" s="43"/>
      <c r="F303" s="223" t="s">
        <v>368</v>
      </c>
      <c r="G303" s="43"/>
      <c r="H303" s="43"/>
      <c r="I303" s="224"/>
      <c r="J303" s="43"/>
      <c r="K303" s="43"/>
      <c r="L303" s="47"/>
      <c r="M303" s="225"/>
      <c r="N303" s="226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19" t="s">
        <v>138</v>
      </c>
      <c r="AU303" s="19" t="s">
        <v>90</v>
      </c>
    </row>
    <row r="304" s="14" customFormat="1">
      <c r="A304" s="14"/>
      <c r="B304" s="237"/>
      <c r="C304" s="238"/>
      <c r="D304" s="222" t="s">
        <v>140</v>
      </c>
      <c r="E304" s="239" t="s">
        <v>32</v>
      </c>
      <c r="F304" s="240" t="s">
        <v>356</v>
      </c>
      <c r="G304" s="238"/>
      <c r="H304" s="241">
        <v>503.75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7" t="s">
        <v>140</v>
      </c>
      <c r="AU304" s="247" t="s">
        <v>90</v>
      </c>
      <c r="AV304" s="14" t="s">
        <v>90</v>
      </c>
      <c r="AW304" s="14" t="s">
        <v>40</v>
      </c>
      <c r="AX304" s="14" t="s">
        <v>80</v>
      </c>
      <c r="AY304" s="247" t="s">
        <v>129</v>
      </c>
    </row>
    <row r="305" s="15" customFormat="1">
      <c r="A305" s="15"/>
      <c r="B305" s="248"/>
      <c r="C305" s="249"/>
      <c r="D305" s="222" t="s">
        <v>140</v>
      </c>
      <c r="E305" s="250" t="s">
        <v>32</v>
      </c>
      <c r="F305" s="251" t="s">
        <v>143</v>
      </c>
      <c r="G305" s="249"/>
      <c r="H305" s="252">
        <v>503.75</v>
      </c>
      <c r="I305" s="253"/>
      <c r="J305" s="249"/>
      <c r="K305" s="249"/>
      <c r="L305" s="254"/>
      <c r="M305" s="255"/>
      <c r="N305" s="256"/>
      <c r="O305" s="256"/>
      <c r="P305" s="256"/>
      <c r="Q305" s="256"/>
      <c r="R305" s="256"/>
      <c r="S305" s="256"/>
      <c r="T305" s="257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8" t="s">
        <v>140</v>
      </c>
      <c r="AU305" s="258" t="s">
        <v>90</v>
      </c>
      <c r="AV305" s="15" t="s">
        <v>136</v>
      </c>
      <c r="AW305" s="15" t="s">
        <v>40</v>
      </c>
      <c r="AX305" s="15" t="s">
        <v>88</v>
      </c>
      <c r="AY305" s="258" t="s">
        <v>129</v>
      </c>
    </row>
    <row r="306" s="2" customFormat="1" ht="24.15" customHeight="1">
      <c r="A306" s="41"/>
      <c r="B306" s="42"/>
      <c r="C306" s="209" t="s">
        <v>369</v>
      </c>
      <c r="D306" s="209" t="s">
        <v>131</v>
      </c>
      <c r="E306" s="210" t="s">
        <v>370</v>
      </c>
      <c r="F306" s="211" t="s">
        <v>371</v>
      </c>
      <c r="G306" s="212" t="s">
        <v>134</v>
      </c>
      <c r="H306" s="213">
        <v>199.15000000000001</v>
      </c>
      <c r="I306" s="214"/>
      <c r="J306" s="215">
        <f>ROUND(I306*H306,2)</f>
        <v>0</v>
      </c>
      <c r="K306" s="211" t="s">
        <v>135</v>
      </c>
      <c r="L306" s="47"/>
      <c r="M306" s="216" t="s">
        <v>32</v>
      </c>
      <c r="N306" s="217" t="s">
        <v>51</v>
      </c>
      <c r="O306" s="87"/>
      <c r="P306" s="218">
        <f>O306*H306</f>
        <v>0</v>
      </c>
      <c r="Q306" s="218">
        <v>0</v>
      </c>
      <c r="R306" s="218">
        <f>Q306*H306</f>
        <v>0</v>
      </c>
      <c r="S306" s="218">
        <v>0</v>
      </c>
      <c r="T306" s="219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0" t="s">
        <v>136</v>
      </c>
      <c r="AT306" s="220" t="s">
        <v>131</v>
      </c>
      <c r="AU306" s="220" t="s">
        <v>90</v>
      </c>
      <c r="AY306" s="19" t="s">
        <v>129</v>
      </c>
      <c r="BE306" s="221">
        <f>IF(N306="základní",J306,0)</f>
        <v>0</v>
      </c>
      <c r="BF306" s="221">
        <f>IF(N306="snížená",J306,0)</f>
        <v>0</v>
      </c>
      <c r="BG306" s="221">
        <f>IF(N306="zákl. přenesená",J306,0)</f>
        <v>0</v>
      </c>
      <c r="BH306" s="221">
        <f>IF(N306="sníž. přenesená",J306,0)</f>
        <v>0</v>
      </c>
      <c r="BI306" s="221">
        <f>IF(N306="nulová",J306,0)</f>
        <v>0</v>
      </c>
      <c r="BJ306" s="19" t="s">
        <v>88</v>
      </c>
      <c r="BK306" s="221">
        <f>ROUND(I306*H306,2)</f>
        <v>0</v>
      </c>
      <c r="BL306" s="19" t="s">
        <v>136</v>
      </c>
      <c r="BM306" s="220" t="s">
        <v>372</v>
      </c>
    </row>
    <row r="307" s="2" customFormat="1">
      <c r="A307" s="41"/>
      <c r="B307" s="42"/>
      <c r="C307" s="43"/>
      <c r="D307" s="222" t="s">
        <v>138</v>
      </c>
      <c r="E307" s="43"/>
      <c r="F307" s="223" t="s">
        <v>373</v>
      </c>
      <c r="G307" s="43"/>
      <c r="H307" s="43"/>
      <c r="I307" s="224"/>
      <c r="J307" s="43"/>
      <c r="K307" s="43"/>
      <c r="L307" s="47"/>
      <c r="M307" s="225"/>
      <c r="N307" s="226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19" t="s">
        <v>138</v>
      </c>
      <c r="AU307" s="19" t="s">
        <v>90</v>
      </c>
    </row>
    <row r="308" s="14" customFormat="1">
      <c r="A308" s="14"/>
      <c r="B308" s="237"/>
      <c r="C308" s="238"/>
      <c r="D308" s="222" t="s">
        <v>140</v>
      </c>
      <c r="E308" s="239" t="s">
        <v>32</v>
      </c>
      <c r="F308" s="240" t="s">
        <v>374</v>
      </c>
      <c r="G308" s="238"/>
      <c r="H308" s="241">
        <v>656.89999999999998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7" t="s">
        <v>140</v>
      </c>
      <c r="AU308" s="247" t="s">
        <v>90</v>
      </c>
      <c r="AV308" s="14" t="s">
        <v>90</v>
      </c>
      <c r="AW308" s="14" t="s">
        <v>40</v>
      </c>
      <c r="AX308" s="14" t="s">
        <v>80</v>
      </c>
      <c r="AY308" s="247" t="s">
        <v>129</v>
      </c>
    </row>
    <row r="309" s="14" customFormat="1">
      <c r="A309" s="14"/>
      <c r="B309" s="237"/>
      <c r="C309" s="238"/>
      <c r="D309" s="222" t="s">
        <v>140</v>
      </c>
      <c r="E309" s="239" t="s">
        <v>32</v>
      </c>
      <c r="F309" s="240" t="s">
        <v>375</v>
      </c>
      <c r="G309" s="238"/>
      <c r="H309" s="241">
        <v>-151.5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7" t="s">
        <v>140</v>
      </c>
      <c r="AU309" s="247" t="s">
        <v>90</v>
      </c>
      <c r="AV309" s="14" t="s">
        <v>90</v>
      </c>
      <c r="AW309" s="14" t="s">
        <v>40</v>
      </c>
      <c r="AX309" s="14" t="s">
        <v>80</v>
      </c>
      <c r="AY309" s="247" t="s">
        <v>129</v>
      </c>
    </row>
    <row r="310" s="14" customFormat="1">
      <c r="A310" s="14"/>
      <c r="B310" s="237"/>
      <c r="C310" s="238"/>
      <c r="D310" s="222" t="s">
        <v>140</v>
      </c>
      <c r="E310" s="239" t="s">
        <v>32</v>
      </c>
      <c r="F310" s="240" t="s">
        <v>376</v>
      </c>
      <c r="G310" s="238"/>
      <c r="H310" s="241">
        <v>-28.100000000000001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7" t="s">
        <v>140</v>
      </c>
      <c r="AU310" s="247" t="s">
        <v>90</v>
      </c>
      <c r="AV310" s="14" t="s">
        <v>90</v>
      </c>
      <c r="AW310" s="14" t="s">
        <v>40</v>
      </c>
      <c r="AX310" s="14" t="s">
        <v>80</v>
      </c>
      <c r="AY310" s="247" t="s">
        <v>129</v>
      </c>
    </row>
    <row r="311" s="14" customFormat="1">
      <c r="A311" s="14"/>
      <c r="B311" s="237"/>
      <c r="C311" s="238"/>
      <c r="D311" s="222" t="s">
        <v>140</v>
      </c>
      <c r="E311" s="239" t="s">
        <v>32</v>
      </c>
      <c r="F311" s="240" t="s">
        <v>377</v>
      </c>
      <c r="G311" s="238"/>
      <c r="H311" s="241">
        <v>-28.545999999999999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7" t="s">
        <v>140</v>
      </c>
      <c r="AU311" s="247" t="s">
        <v>90</v>
      </c>
      <c r="AV311" s="14" t="s">
        <v>90</v>
      </c>
      <c r="AW311" s="14" t="s">
        <v>40</v>
      </c>
      <c r="AX311" s="14" t="s">
        <v>80</v>
      </c>
      <c r="AY311" s="247" t="s">
        <v>129</v>
      </c>
    </row>
    <row r="312" s="14" customFormat="1">
      <c r="A312" s="14"/>
      <c r="B312" s="237"/>
      <c r="C312" s="238"/>
      <c r="D312" s="222" t="s">
        <v>140</v>
      </c>
      <c r="E312" s="239" t="s">
        <v>32</v>
      </c>
      <c r="F312" s="240" t="s">
        <v>378</v>
      </c>
      <c r="G312" s="238"/>
      <c r="H312" s="241">
        <v>-40.518000000000001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7" t="s">
        <v>140</v>
      </c>
      <c r="AU312" s="247" t="s">
        <v>90</v>
      </c>
      <c r="AV312" s="14" t="s">
        <v>90</v>
      </c>
      <c r="AW312" s="14" t="s">
        <v>40</v>
      </c>
      <c r="AX312" s="14" t="s">
        <v>80</v>
      </c>
      <c r="AY312" s="247" t="s">
        <v>129</v>
      </c>
    </row>
    <row r="313" s="14" customFormat="1">
      <c r="A313" s="14"/>
      <c r="B313" s="237"/>
      <c r="C313" s="238"/>
      <c r="D313" s="222" t="s">
        <v>140</v>
      </c>
      <c r="E313" s="239" t="s">
        <v>32</v>
      </c>
      <c r="F313" s="240" t="s">
        <v>379</v>
      </c>
      <c r="G313" s="238"/>
      <c r="H313" s="241">
        <v>-0.47999999999999998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7" t="s">
        <v>140</v>
      </c>
      <c r="AU313" s="247" t="s">
        <v>90</v>
      </c>
      <c r="AV313" s="14" t="s">
        <v>90</v>
      </c>
      <c r="AW313" s="14" t="s">
        <v>40</v>
      </c>
      <c r="AX313" s="14" t="s">
        <v>80</v>
      </c>
      <c r="AY313" s="247" t="s">
        <v>129</v>
      </c>
    </row>
    <row r="314" s="14" customFormat="1">
      <c r="A314" s="14"/>
      <c r="B314" s="237"/>
      <c r="C314" s="238"/>
      <c r="D314" s="222" t="s">
        <v>140</v>
      </c>
      <c r="E314" s="239" t="s">
        <v>32</v>
      </c>
      <c r="F314" s="240" t="s">
        <v>380</v>
      </c>
      <c r="G314" s="238"/>
      <c r="H314" s="241">
        <v>-0.12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140</v>
      </c>
      <c r="AU314" s="247" t="s">
        <v>90</v>
      </c>
      <c r="AV314" s="14" t="s">
        <v>90</v>
      </c>
      <c r="AW314" s="14" t="s">
        <v>40</v>
      </c>
      <c r="AX314" s="14" t="s">
        <v>80</v>
      </c>
      <c r="AY314" s="247" t="s">
        <v>129</v>
      </c>
    </row>
    <row r="315" s="14" customFormat="1">
      <c r="A315" s="14"/>
      <c r="B315" s="237"/>
      <c r="C315" s="238"/>
      <c r="D315" s="222" t="s">
        <v>140</v>
      </c>
      <c r="E315" s="239" t="s">
        <v>32</v>
      </c>
      <c r="F315" s="240" t="s">
        <v>381</v>
      </c>
      <c r="G315" s="238"/>
      <c r="H315" s="241">
        <v>-2.27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7" t="s">
        <v>140</v>
      </c>
      <c r="AU315" s="247" t="s">
        <v>90</v>
      </c>
      <c r="AV315" s="14" t="s">
        <v>90</v>
      </c>
      <c r="AW315" s="14" t="s">
        <v>40</v>
      </c>
      <c r="AX315" s="14" t="s">
        <v>80</v>
      </c>
      <c r="AY315" s="247" t="s">
        <v>129</v>
      </c>
    </row>
    <row r="316" s="15" customFormat="1">
      <c r="A316" s="15"/>
      <c r="B316" s="248"/>
      <c r="C316" s="249"/>
      <c r="D316" s="222" t="s">
        <v>140</v>
      </c>
      <c r="E316" s="250" t="s">
        <v>32</v>
      </c>
      <c r="F316" s="251" t="s">
        <v>143</v>
      </c>
      <c r="G316" s="249"/>
      <c r="H316" s="252">
        <v>405.36599999999999</v>
      </c>
      <c r="I316" s="253"/>
      <c r="J316" s="249"/>
      <c r="K316" s="249"/>
      <c r="L316" s="254"/>
      <c r="M316" s="255"/>
      <c r="N316" s="256"/>
      <c r="O316" s="256"/>
      <c r="P316" s="256"/>
      <c r="Q316" s="256"/>
      <c r="R316" s="256"/>
      <c r="S316" s="256"/>
      <c r="T316" s="257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8" t="s">
        <v>140</v>
      </c>
      <c r="AU316" s="258" t="s">
        <v>90</v>
      </c>
      <c r="AV316" s="15" t="s">
        <v>136</v>
      </c>
      <c r="AW316" s="15" t="s">
        <v>40</v>
      </c>
      <c r="AX316" s="15" t="s">
        <v>80</v>
      </c>
      <c r="AY316" s="258" t="s">
        <v>129</v>
      </c>
    </row>
    <row r="317" s="14" customFormat="1">
      <c r="A317" s="14"/>
      <c r="B317" s="237"/>
      <c r="C317" s="238"/>
      <c r="D317" s="222" t="s">
        <v>140</v>
      </c>
      <c r="E317" s="239" t="s">
        <v>32</v>
      </c>
      <c r="F317" s="240" t="s">
        <v>382</v>
      </c>
      <c r="G317" s="238"/>
      <c r="H317" s="241">
        <v>199.15000000000001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7" t="s">
        <v>140</v>
      </c>
      <c r="AU317" s="247" t="s">
        <v>90</v>
      </c>
      <c r="AV317" s="14" t="s">
        <v>90</v>
      </c>
      <c r="AW317" s="14" t="s">
        <v>40</v>
      </c>
      <c r="AX317" s="14" t="s">
        <v>88</v>
      </c>
      <c r="AY317" s="247" t="s">
        <v>129</v>
      </c>
    </row>
    <row r="318" s="2" customFormat="1" ht="24.15" customHeight="1">
      <c r="A318" s="41"/>
      <c r="B318" s="42"/>
      <c r="C318" s="209" t="s">
        <v>383</v>
      </c>
      <c r="D318" s="209" t="s">
        <v>131</v>
      </c>
      <c r="E318" s="210" t="s">
        <v>370</v>
      </c>
      <c r="F318" s="211" t="s">
        <v>371</v>
      </c>
      <c r="G318" s="212" t="s">
        <v>134</v>
      </c>
      <c r="H318" s="213">
        <v>199.15000000000001</v>
      </c>
      <c r="I318" s="214"/>
      <c r="J318" s="215">
        <f>ROUND(I318*H318,2)</f>
        <v>0</v>
      </c>
      <c r="K318" s="211" t="s">
        <v>135</v>
      </c>
      <c r="L318" s="47"/>
      <c r="M318" s="216" t="s">
        <v>32</v>
      </c>
      <c r="N318" s="217" t="s">
        <v>51</v>
      </c>
      <c r="O318" s="87"/>
      <c r="P318" s="218">
        <f>O318*H318</f>
        <v>0</v>
      </c>
      <c r="Q318" s="218">
        <v>0</v>
      </c>
      <c r="R318" s="218">
        <f>Q318*H318</f>
        <v>0</v>
      </c>
      <c r="S318" s="218">
        <v>0</v>
      </c>
      <c r="T318" s="219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0" t="s">
        <v>136</v>
      </c>
      <c r="AT318" s="220" t="s">
        <v>131</v>
      </c>
      <c r="AU318" s="220" t="s">
        <v>90</v>
      </c>
      <c r="AY318" s="19" t="s">
        <v>129</v>
      </c>
      <c r="BE318" s="221">
        <f>IF(N318="základní",J318,0)</f>
        <v>0</v>
      </c>
      <c r="BF318" s="221">
        <f>IF(N318="snížená",J318,0)</f>
        <v>0</v>
      </c>
      <c r="BG318" s="221">
        <f>IF(N318="zákl. přenesená",J318,0)</f>
        <v>0</v>
      </c>
      <c r="BH318" s="221">
        <f>IF(N318="sníž. přenesená",J318,0)</f>
        <v>0</v>
      </c>
      <c r="BI318" s="221">
        <f>IF(N318="nulová",J318,0)</f>
        <v>0</v>
      </c>
      <c r="BJ318" s="19" t="s">
        <v>88</v>
      </c>
      <c r="BK318" s="221">
        <f>ROUND(I318*H318,2)</f>
        <v>0</v>
      </c>
      <c r="BL318" s="19" t="s">
        <v>136</v>
      </c>
      <c r="BM318" s="220" t="s">
        <v>384</v>
      </c>
    </row>
    <row r="319" s="2" customFormat="1">
      <c r="A319" s="41"/>
      <c r="B319" s="42"/>
      <c r="C319" s="43"/>
      <c r="D319" s="222" t="s">
        <v>138</v>
      </c>
      <c r="E319" s="43"/>
      <c r="F319" s="223" t="s">
        <v>373</v>
      </c>
      <c r="G319" s="43"/>
      <c r="H319" s="43"/>
      <c r="I319" s="224"/>
      <c r="J319" s="43"/>
      <c r="K319" s="43"/>
      <c r="L319" s="47"/>
      <c r="M319" s="225"/>
      <c r="N319" s="226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19" t="s">
        <v>138</v>
      </c>
      <c r="AU319" s="19" t="s">
        <v>90</v>
      </c>
    </row>
    <row r="320" s="14" customFormat="1">
      <c r="A320" s="14"/>
      <c r="B320" s="237"/>
      <c r="C320" s="238"/>
      <c r="D320" s="222" t="s">
        <v>140</v>
      </c>
      <c r="E320" s="239" t="s">
        <v>32</v>
      </c>
      <c r="F320" s="240" t="s">
        <v>385</v>
      </c>
      <c r="G320" s="238"/>
      <c r="H320" s="241">
        <v>199.15000000000001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7" t="s">
        <v>140</v>
      </c>
      <c r="AU320" s="247" t="s">
        <v>90</v>
      </c>
      <c r="AV320" s="14" t="s">
        <v>90</v>
      </c>
      <c r="AW320" s="14" t="s">
        <v>40</v>
      </c>
      <c r="AX320" s="14" t="s">
        <v>80</v>
      </c>
      <c r="AY320" s="247" t="s">
        <v>129</v>
      </c>
    </row>
    <row r="321" s="15" customFormat="1">
      <c r="A321" s="15"/>
      <c r="B321" s="248"/>
      <c r="C321" s="249"/>
      <c r="D321" s="222" t="s">
        <v>140</v>
      </c>
      <c r="E321" s="250" t="s">
        <v>32</v>
      </c>
      <c r="F321" s="251" t="s">
        <v>143</v>
      </c>
      <c r="G321" s="249"/>
      <c r="H321" s="252">
        <v>199.15000000000001</v>
      </c>
      <c r="I321" s="253"/>
      <c r="J321" s="249"/>
      <c r="K321" s="249"/>
      <c r="L321" s="254"/>
      <c r="M321" s="255"/>
      <c r="N321" s="256"/>
      <c r="O321" s="256"/>
      <c r="P321" s="256"/>
      <c r="Q321" s="256"/>
      <c r="R321" s="256"/>
      <c r="S321" s="256"/>
      <c r="T321" s="257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8" t="s">
        <v>140</v>
      </c>
      <c r="AU321" s="258" t="s">
        <v>90</v>
      </c>
      <c r="AV321" s="15" t="s">
        <v>136</v>
      </c>
      <c r="AW321" s="15" t="s">
        <v>40</v>
      </c>
      <c r="AX321" s="15" t="s">
        <v>88</v>
      </c>
      <c r="AY321" s="258" t="s">
        <v>129</v>
      </c>
    </row>
    <row r="322" s="2" customFormat="1" ht="14.4" customHeight="1">
      <c r="A322" s="41"/>
      <c r="B322" s="42"/>
      <c r="C322" s="270" t="s">
        <v>386</v>
      </c>
      <c r="D322" s="270" t="s">
        <v>387</v>
      </c>
      <c r="E322" s="271" t="s">
        <v>388</v>
      </c>
      <c r="F322" s="272" t="s">
        <v>389</v>
      </c>
      <c r="G322" s="273" t="s">
        <v>360</v>
      </c>
      <c r="H322" s="274">
        <v>343.33499999999998</v>
      </c>
      <c r="I322" s="275"/>
      <c r="J322" s="276">
        <f>ROUND(I322*H322,2)</f>
        <v>0</v>
      </c>
      <c r="K322" s="272" t="s">
        <v>135</v>
      </c>
      <c r="L322" s="277"/>
      <c r="M322" s="278" t="s">
        <v>32</v>
      </c>
      <c r="N322" s="279" t="s">
        <v>51</v>
      </c>
      <c r="O322" s="87"/>
      <c r="P322" s="218">
        <f>O322*H322</f>
        <v>0</v>
      </c>
      <c r="Q322" s="218">
        <v>0</v>
      </c>
      <c r="R322" s="218">
        <f>Q322*H322</f>
        <v>0</v>
      </c>
      <c r="S322" s="218">
        <v>0</v>
      </c>
      <c r="T322" s="219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0" t="s">
        <v>186</v>
      </c>
      <c r="AT322" s="220" t="s">
        <v>387</v>
      </c>
      <c r="AU322" s="220" t="s">
        <v>90</v>
      </c>
      <c r="AY322" s="19" t="s">
        <v>129</v>
      </c>
      <c r="BE322" s="221">
        <f>IF(N322="základní",J322,0)</f>
        <v>0</v>
      </c>
      <c r="BF322" s="221">
        <f>IF(N322="snížená",J322,0)</f>
        <v>0</v>
      </c>
      <c r="BG322" s="221">
        <f>IF(N322="zákl. přenesená",J322,0)</f>
        <v>0</v>
      </c>
      <c r="BH322" s="221">
        <f>IF(N322="sníž. přenesená",J322,0)</f>
        <v>0</v>
      </c>
      <c r="BI322" s="221">
        <f>IF(N322="nulová",J322,0)</f>
        <v>0</v>
      </c>
      <c r="BJ322" s="19" t="s">
        <v>88</v>
      </c>
      <c r="BK322" s="221">
        <f>ROUND(I322*H322,2)</f>
        <v>0</v>
      </c>
      <c r="BL322" s="19" t="s">
        <v>136</v>
      </c>
      <c r="BM322" s="220" t="s">
        <v>390</v>
      </c>
    </row>
    <row r="323" s="2" customFormat="1">
      <c r="A323" s="41"/>
      <c r="B323" s="42"/>
      <c r="C323" s="43"/>
      <c r="D323" s="222" t="s">
        <v>138</v>
      </c>
      <c r="E323" s="43"/>
      <c r="F323" s="223" t="s">
        <v>389</v>
      </c>
      <c r="G323" s="43"/>
      <c r="H323" s="43"/>
      <c r="I323" s="224"/>
      <c r="J323" s="43"/>
      <c r="K323" s="43"/>
      <c r="L323" s="47"/>
      <c r="M323" s="225"/>
      <c r="N323" s="226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19" t="s">
        <v>138</v>
      </c>
      <c r="AU323" s="19" t="s">
        <v>90</v>
      </c>
    </row>
    <row r="324" s="14" customFormat="1">
      <c r="A324" s="14"/>
      <c r="B324" s="237"/>
      <c r="C324" s="238"/>
      <c r="D324" s="222" t="s">
        <v>140</v>
      </c>
      <c r="E324" s="239" t="s">
        <v>32</v>
      </c>
      <c r="F324" s="240" t="s">
        <v>391</v>
      </c>
      <c r="G324" s="238"/>
      <c r="H324" s="241">
        <v>343.33499999999998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7" t="s">
        <v>140</v>
      </c>
      <c r="AU324" s="247" t="s">
        <v>90</v>
      </c>
      <c r="AV324" s="14" t="s">
        <v>90</v>
      </c>
      <c r="AW324" s="14" t="s">
        <v>40</v>
      </c>
      <c r="AX324" s="14" t="s">
        <v>80</v>
      </c>
      <c r="AY324" s="247" t="s">
        <v>129</v>
      </c>
    </row>
    <row r="325" s="15" customFormat="1">
      <c r="A325" s="15"/>
      <c r="B325" s="248"/>
      <c r="C325" s="249"/>
      <c r="D325" s="222" t="s">
        <v>140</v>
      </c>
      <c r="E325" s="250" t="s">
        <v>32</v>
      </c>
      <c r="F325" s="251" t="s">
        <v>143</v>
      </c>
      <c r="G325" s="249"/>
      <c r="H325" s="252">
        <v>343.33499999999998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8" t="s">
        <v>140</v>
      </c>
      <c r="AU325" s="258" t="s">
        <v>90</v>
      </c>
      <c r="AV325" s="15" t="s">
        <v>136</v>
      </c>
      <c r="AW325" s="15" t="s">
        <v>40</v>
      </c>
      <c r="AX325" s="15" t="s">
        <v>88</v>
      </c>
      <c r="AY325" s="258" t="s">
        <v>129</v>
      </c>
    </row>
    <row r="326" s="2" customFormat="1" ht="24.15" customHeight="1">
      <c r="A326" s="41"/>
      <c r="B326" s="42"/>
      <c r="C326" s="209" t="s">
        <v>392</v>
      </c>
      <c r="D326" s="209" t="s">
        <v>131</v>
      </c>
      <c r="E326" s="210" t="s">
        <v>393</v>
      </c>
      <c r="F326" s="211" t="s">
        <v>394</v>
      </c>
      <c r="G326" s="212" t="s">
        <v>134</v>
      </c>
      <c r="H326" s="213">
        <v>151.5</v>
      </c>
      <c r="I326" s="214"/>
      <c r="J326" s="215">
        <f>ROUND(I326*H326,2)</f>
        <v>0</v>
      </c>
      <c r="K326" s="211" t="s">
        <v>135</v>
      </c>
      <c r="L326" s="47"/>
      <c r="M326" s="216" t="s">
        <v>32</v>
      </c>
      <c r="N326" s="217" t="s">
        <v>51</v>
      </c>
      <c r="O326" s="87"/>
      <c r="P326" s="218">
        <f>O326*H326</f>
        <v>0</v>
      </c>
      <c r="Q326" s="218">
        <v>0</v>
      </c>
      <c r="R326" s="218">
        <f>Q326*H326</f>
        <v>0</v>
      </c>
      <c r="S326" s="218">
        <v>0</v>
      </c>
      <c r="T326" s="219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0" t="s">
        <v>136</v>
      </c>
      <c r="AT326" s="220" t="s">
        <v>131</v>
      </c>
      <c r="AU326" s="220" t="s">
        <v>90</v>
      </c>
      <c r="AY326" s="19" t="s">
        <v>129</v>
      </c>
      <c r="BE326" s="221">
        <f>IF(N326="základní",J326,0)</f>
        <v>0</v>
      </c>
      <c r="BF326" s="221">
        <f>IF(N326="snížená",J326,0)</f>
        <v>0</v>
      </c>
      <c r="BG326" s="221">
        <f>IF(N326="zákl. přenesená",J326,0)</f>
        <v>0</v>
      </c>
      <c r="BH326" s="221">
        <f>IF(N326="sníž. přenesená",J326,0)</f>
        <v>0</v>
      </c>
      <c r="BI326" s="221">
        <f>IF(N326="nulová",J326,0)</f>
        <v>0</v>
      </c>
      <c r="BJ326" s="19" t="s">
        <v>88</v>
      </c>
      <c r="BK326" s="221">
        <f>ROUND(I326*H326,2)</f>
        <v>0</v>
      </c>
      <c r="BL326" s="19" t="s">
        <v>136</v>
      </c>
      <c r="BM326" s="220" t="s">
        <v>395</v>
      </c>
    </row>
    <row r="327" s="2" customFormat="1">
      <c r="A327" s="41"/>
      <c r="B327" s="42"/>
      <c r="C327" s="43"/>
      <c r="D327" s="222" t="s">
        <v>138</v>
      </c>
      <c r="E327" s="43"/>
      <c r="F327" s="223" t="s">
        <v>396</v>
      </c>
      <c r="G327" s="43"/>
      <c r="H327" s="43"/>
      <c r="I327" s="224"/>
      <c r="J327" s="43"/>
      <c r="K327" s="43"/>
      <c r="L327" s="47"/>
      <c r="M327" s="225"/>
      <c r="N327" s="226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19" t="s">
        <v>138</v>
      </c>
      <c r="AU327" s="19" t="s">
        <v>90</v>
      </c>
    </row>
    <row r="328" s="13" customFormat="1">
      <c r="A328" s="13"/>
      <c r="B328" s="227"/>
      <c r="C328" s="228"/>
      <c r="D328" s="222" t="s">
        <v>140</v>
      </c>
      <c r="E328" s="229" t="s">
        <v>32</v>
      </c>
      <c r="F328" s="230" t="s">
        <v>397</v>
      </c>
      <c r="G328" s="228"/>
      <c r="H328" s="229" t="s">
        <v>32</v>
      </c>
      <c r="I328" s="231"/>
      <c r="J328" s="228"/>
      <c r="K328" s="228"/>
      <c r="L328" s="232"/>
      <c r="M328" s="233"/>
      <c r="N328" s="234"/>
      <c r="O328" s="234"/>
      <c r="P328" s="234"/>
      <c r="Q328" s="234"/>
      <c r="R328" s="234"/>
      <c r="S328" s="234"/>
      <c r="T328" s="23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6" t="s">
        <v>140</v>
      </c>
      <c r="AU328" s="236" t="s">
        <v>90</v>
      </c>
      <c r="AV328" s="13" t="s">
        <v>88</v>
      </c>
      <c r="AW328" s="13" t="s">
        <v>40</v>
      </c>
      <c r="AX328" s="13" t="s">
        <v>80</v>
      </c>
      <c r="AY328" s="236" t="s">
        <v>129</v>
      </c>
    </row>
    <row r="329" s="14" customFormat="1">
      <c r="A329" s="14"/>
      <c r="B329" s="237"/>
      <c r="C329" s="238"/>
      <c r="D329" s="222" t="s">
        <v>140</v>
      </c>
      <c r="E329" s="239" t="s">
        <v>32</v>
      </c>
      <c r="F329" s="240" t="s">
        <v>398</v>
      </c>
      <c r="G329" s="238"/>
      <c r="H329" s="241">
        <v>21.866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7" t="s">
        <v>140</v>
      </c>
      <c r="AU329" s="247" t="s">
        <v>90</v>
      </c>
      <c r="AV329" s="14" t="s">
        <v>90</v>
      </c>
      <c r="AW329" s="14" t="s">
        <v>40</v>
      </c>
      <c r="AX329" s="14" t="s">
        <v>80</v>
      </c>
      <c r="AY329" s="247" t="s">
        <v>129</v>
      </c>
    </row>
    <row r="330" s="14" customFormat="1">
      <c r="A330" s="14"/>
      <c r="B330" s="237"/>
      <c r="C330" s="238"/>
      <c r="D330" s="222" t="s">
        <v>140</v>
      </c>
      <c r="E330" s="239" t="s">
        <v>32</v>
      </c>
      <c r="F330" s="240" t="s">
        <v>399</v>
      </c>
      <c r="G330" s="238"/>
      <c r="H330" s="241">
        <v>3.536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7" t="s">
        <v>140</v>
      </c>
      <c r="AU330" s="247" t="s">
        <v>90</v>
      </c>
      <c r="AV330" s="14" t="s">
        <v>90</v>
      </c>
      <c r="AW330" s="14" t="s">
        <v>40</v>
      </c>
      <c r="AX330" s="14" t="s">
        <v>80</v>
      </c>
      <c r="AY330" s="247" t="s">
        <v>129</v>
      </c>
    </row>
    <row r="331" s="14" customFormat="1">
      <c r="A331" s="14"/>
      <c r="B331" s="237"/>
      <c r="C331" s="238"/>
      <c r="D331" s="222" t="s">
        <v>140</v>
      </c>
      <c r="E331" s="239" t="s">
        <v>32</v>
      </c>
      <c r="F331" s="240" t="s">
        <v>400</v>
      </c>
      <c r="G331" s="238"/>
      <c r="H331" s="241">
        <v>81.632000000000005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7" t="s">
        <v>140</v>
      </c>
      <c r="AU331" s="247" t="s">
        <v>90</v>
      </c>
      <c r="AV331" s="14" t="s">
        <v>90</v>
      </c>
      <c r="AW331" s="14" t="s">
        <v>40</v>
      </c>
      <c r="AX331" s="14" t="s">
        <v>80</v>
      </c>
      <c r="AY331" s="247" t="s">
        <v>129</v>
      </c>
    </row>
    <row r="332" s="14" customFormat="1">
      <c r="A332" s="14"/>
      <c r="B332" s="237"/>
      <c r="C332" s="238"/>
      <c r="D332" s="222" t="s">
        <v>140</v>
      </c>
      <c r="E332" s="239" t="s">
        <v>32</v>
      </c>
      <c r="F332" s="240" t="s">
        <v>401</v>
      </c>
      <c r="G332" s="238"/>
      <c r="H332" s="241">
        <v>44.494999999999997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7" t="s">
        <v>140</v>
      </c>
      <c r="AU332" s="247" t="s">
        <v>90</v>
      </c>
      <c r="AV332" s="14" t="s">
        <v>90</v>
      </c>
      <c r="AW332" s="14" t="s">
        <v>40</v>
      </c>
      <c r="AX332" s="14" t="s">
        <v>80</v>
      </c>
      <c r="AY332" s="247" t="s">
        <v>129</v>
      </c>
    </row>
    <row r="333" s="15" customFormat="1">
      <c r="A333" s="15"/>
      <c r="B333" s="248"/>
      <c r="C333" s="249"/>
      <c r="D333" s="222" t="s">
        <v>140</v>
      </c>
      <c r="E333" s="250" t="s">
        <v>32</v>
      </c>
      <c r="F333" s="251" t="s">
        <v>143</v>
      </c>
      <c r="G333" s="249"/>
      <c r="H333" s="252">
        <v>151.529</v>
      </c>
      <c r="I333" s="253"/>
      <c r="J333" s="249"/>
      <c r="K333" s="249"/>
      <c r="L333" s="254"/>
      <c r="M333" s="255"/>
      <c r="N333" s="256"/>
      <c r="O333" s="256"/>
      <c r="P333" s="256"/>
      <c r="Q333" s="256"/>
      <c r="R333" s="256"/>
      <c r="S333" s="256"/>
      <c r="T333" s="257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8" t="s">
        <v>140</v>
      </c>
      <c r="AU333" s="258" t="s">
        <v>90</v>
      </c>
      <c r="AV333" s="15" t="s">
        <v>136</v>
      </c>
      <c r="AW333" s="15" t="s">
        <v>40</v>
      </c>
      <c r="AX333" s="15" t="s">
        <v>80</v>
      </c>
      <c r="AY333" s="258" t="s">
        <v>129</v>
      </c>
    </row>
    <row r="334" s="14" customFormat="1">
      <c r="A334" s="14"/>
      <c r="B334" s="237"/>
      <c r="C334" s="238"/>
      <c r="D334" s="222" t="s">
        <v>140</v>
      </c>
      <c r="E334" s="239" t="s">
        <v>32</v>
      </c>
      <c r="F334" s="240" t="s">
        <v>402</v>
      </c>
      <c r="G334" s="238"/>
      <c r="H334" s="241">
        <v>151.5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7" t="s">
        <v>140</v>
      </c>
      <c r="AU334" s="247" t="s">
        <v>90</v>
      </c>
      <c r="AV334" s="14" t="s">
        <v>90</v>
      </c>
      <c r="AW334" s="14" t="s">
        <v>40</v>
      </c>
      <c r="AX334" s="14" t="s">
        <v>88</v>
      </c>
      <c r="AY334" s="247" t="s">
        <v>129</v>
      </c>
    </row>
    <row r="335" s="2" customFormat="1" ht="14.4" customHeight="1">
      <c r="A335" s="41"/>
      <c r="B335" s="42"/>
      <c r="C335" s="270" t="s">
        <v>403</v>
      </c>
      <c r="D335" s="270" t="s">
        <v>387</v>
      </c>
      <c r="E335" s="271" t="s">
        <v>388</v>
      </c>
      <c r="F335" s="272" t="s">
        <v>389</v>
      </c>
      <c r="G335" s="273" t="s">
        <v>360</v>
      </c>
      <c r="H335" s="274">
        <v>261.18599999999998</v>
      </c>
      <c r="I335" s="275"/>
      <c r="J335" s="276">
        <f>ROUND(I335*H335,2)</f>
        <v>0</v>
      </c>
      <c r="K335" s="272" t="s">
        <v>135</v>
      </c>
      <c r="L335" s="277"/>
      <c r="M335" s="278" t="s">
        <v>32</v>
      </c>
      <c r="N335" s="279" t="s">
        <v>51</v>
      </c>
      <c r="O335" s="87"/>
      <c r="P335" s="218">
        <f>O335*H335</f>
        <v>0</v>
      </c>
      <c r="Q335" s="218">
        <v>0</v>
      </c>
      <c r="R335" s="218">
        <f>Q335*H335</f>
        <v>0</v>
      </c>
      <c r="S335" s="218">
        <v>0</v>
      </c>
      <c r="T335" s="219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0" t="s">
        <v>186</v>
      </c>
      <c r="AT335" s="220" t="s">
        <v>387</v>
      </c>
      <c r="AU335" s="220" t="s">
        <v>90</v>
      </c>
      <c r="AY335" s="19" t="s">
        <v>129</v>
      </c>
      <c r="BE335" s="221">
        <f>IF(N335="základní",J335,0)</f>
        <v>0</v>
      </c>
      <c r="BF335" s="221">
        <f>IF(N335="snížená",J335,0)</f>
        <v>0</v>
      </c>
      <c r="BG335" s="221">
        <f>IF(N335="zákl. přenesená",J335,0)</f>
        <v>0</v>
      </c>
      <c r="BH335" s="221">
        <f>IF(N335="sníž. přenesená",J335,0)</f>
        <v>0</v>
      </c>
      <c r="BI335" s="221">
        <f>IF(N335="nulová",J335,0)</f>
        <v>0</v>
      </c>
      <c r="BJ335" s="19" t="s">
        <v>88</v>
      </c>
      <c r="BK335" s="221">
        <f>ROUND(I335*H335,2)</f>
        <v>0</v>
      </c>
      <c r="BL335" s="19" t="s">
        <v>136</v>
      </c>
      <c r="BM335" s="220" t="s">
        <v>404</v>
      </c>
    </row>
    <row r="336" s="2" customFormat="1">
      <c r="A336" s="41"/>
      <c r="B336" s="42"/>
      <c r="C336" s="43"/>
      <c r="D336" s="222" t="s">
        <v>138</v>
      </c>
      <c r="E336" s="43"/>
      <c r="F336" s="223" t="s">
        <v>389</v>
      </c>
      <c r="G336" s="43"/>
      <c r="H336" s="43"/>
      <c r="I336" s="224"/>
      <c r="J336" s="43"/>
      <c r="K336" s="43"/>
      <c r="L336" s="47"/>
      <c r="M336" s="225"/>
      <c r="N336" s="226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19" t="s">
        <v>138</v>
      </c>
      <c r="AU336" s="19" t="s">
        <v>90</v>
      </c>
    </row>
    <row r="337" s="14" customFormat="1">
      <c r="A337" s="14"/>
      <c r="B337" s="237"/>
      <c r="C337" s="238"/>
      <c r="D337" s="222" t="s">
        <v>140</v>
      </c>
      <c r="E337" s="239" t="s">
        <v>32</v>
      </c>
      <c r="F337" s="240" t="s">
        <v>405</v>
      </c>
      <c r="G337" s="238"/>
      <c r="H337" s="241">
        <v>261.18599999999998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7" t="s">
        <v>140</v>
      </c>
      <c r="AU337" s="247" t="s">
        <v>90</v>
      </c>
      <c r="AV337" s="14" t="s">
        <v>90</v>
      </c>
      <c r="AW337" s="14" t="s">
        <v>40</v>
      </c>
      <c r="AX337" s="14" t="s">
        <v>80</v>
      </c>
      <c r="AY337" s="247" t="s">
        <v>129</v>
      </c>
    </row>
    <row r="338" s="15" customFormat="1">
      <c r="A338" s="15"/>
      <c r="B338" s="248"/>
      <c r="C338" s="249"/>
      <c r="D338" s="222" t="s">
        <v>140</v>
      </c>
      <c r="E338" s="250" t="s">
        <v>32</v>
      </c>
      <c r="F338" s="251" t="s">
        <v>143</v>
      </c>
      <c r="G338" s="249"/>
      <c r="H338" s="252">
        <v>261.18599999999998</v>
      </c>
      <c r="I338" s="253"/>
      <c r="J338" s="249"/>
      <c r="K338" s="249"/>
      <c r="L338" s="254"/>
      <c r="M338" s="255"/>
      <c r="N338" s="256"/>
      <c r="O338" s="256"/>
      <c r="P338" s="256"/>
      <c r="Q338" s="256"/>
      <c r="R338" s="256"/>
      <c r="S338" s="256"/>
      <c r="T338" s="257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8" t="s">
        <v>140</v>
      </c>
      <c r="AU338" s="258" t="s">
        <v>90</v>
      </c>
      <c r="AV338" s="15" t="s">
        <v>136</v>
      </c>
      <c r="AW338" s="15" t="s">
        <v>40</v>
      </c>
      <c r="AX338" s="15" t="s">
        <v>88</v>
      </c>
      <c r="AY338" s="258" t="s">
        <v>129</v>
      </c>
    </row>
    <row r="339" s="2" customFormat="1" ht="24.15" customHeight="1">
      <c r="A339" s="41"/>
      <c r="B339" s="42"/>
      <c r="C339" s="209" t="s">
        <v>406</v>
      </c>
      <c r="D339" s="209" t="s">
        <v>131</v>
      </c>
      <c r="E339" s="210" t="s">
        <v>407</v>
      </c>
      <c r="F339" s="211" t="s">
        <v>408</v>
      </c>
      <c r="G339" s="212" t="s">
        <v>223</v>
      </c>
      <c r="H339" s="213">
        <v>14.560000000000001</v>
      </c>
      <c r="I339" s="214"/>
      <c r="J339" s="215">
        <f>ROUND(I339*H339,2)</f>
        <v>0</v>
      </c>
      <c r="K339" s="211" t="s">
        <v>135</v>
      </c>
      <c r="L339" s="47"/>
      <c r="M339" s="216" t="s">
        <v>32</v>
      </c>
      <c r="N339" s="217" t="s">
        <v>51</v>
      </c>
      <c r="O339" s="87"/>
      <c r="P339" s="218">
        <f>O339*H339</f>
        <v>0</v>
      </c>
      <c r="Q339" s="218">
        <v>8.0000000000000007E-05</v>
      </c>
      <c r="R339" s="218">
        <f>Q339*H339</f>
        <v>0.0011648000000000001</v>
      </c>
      <c r="S339" s="218">
        <v>0</v>
      </c>
      <c r="T339" s="219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0" t="s">
        <v>136</v>
      </c>
      <c r="AT339" s="220" t="s">
        <v>131</v>
      </c>
      <c r="AU339" s="220" t="s">
        <v>90</v>
      </c>
      <c r="AY339" s="19" t="s">
        <v>129</v>
      </c>
      <c r="BE339" s="221">
        <f>IF(N339="základní",J339,0)</f>
        <v>0</v>
      </c>
      <c r="BF339" s="221">
        <f>IF(N339="snížená",J339,0)</f>
        <v>0</v>
      </c>
      <c r="BG339" s="221">
        <f>IF(N339="zákl. přenesená",J339,0)</f>
        <v>0</v>
      </c>
      <c r="BH339" s="221">
        <f>IF(N339="sníž. přenesená",J339,0)</f>
        <v>0</v>
      </c>
      <c r="BI339" s="221">
        <f>IF(N339="nulová",J339,0)</f>
        <v>0</v>
      </c>
      <c r="BJ339" s="19" t="s">
        <v>88</v>
      </c>
      <c r="BK339" s="221">
        <f>ROUND(I339*H339,2)</f>
        <v>0</v>
      </c>
      <c r="BL339" s="19" t="s">
        <v>136</v>
      </c>
      <c r="BM339" s="220" t="s">
        <v>409</v>
      </c>
    </row>
    <row r="340" s="2" customFormat="1">
      <c r="A340" s="41"/>
      <c r="B340" s="42"/>
      <c r="C340" s="43"/>
      <c r="D340" s="222" t="s">
        <v>138</v>
      </c>
      <c r="E340" s="43"/>
      <c r="F340" s="223" t="s">
        <v>410</v>
      </c>
      <c r="G340" s="43"/>
      <c r="H340" s="43"/>
      <c r="I340" s="224"/>
      <c r="J340" s="43"/>
      <c r="K340" s="43"/>
      <c r="L340" s="47"/>
      <c r="M340" s="225"/>
      <c r="N340" s="226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19" t="s">
        <v>138</v>
      </c>
      <c r="AU340" s="19" t="s">
        <v>90</v>
      </c>
    </row>
    <row r="341" s="13" customFormat="1">
      <c r="A341" s="13"/>
      <c r="B341" s="227"/>
      <c r="C341" s="228"/>
      <c r="D341" s="222" t="s">
        <v>140</v>
      </c>
      <c r="E341" s="229" t="s">
        <v>32</v>
      </c>
      <c r="F341" s="230" t="s">
        <v>226</v>
      </c>
      <c r="G341" s="228"/>
      <c r="H341" s="229" t="s">
        <v>32</v>
      </c>
      <c r="I341" s="231"/>
      <c r="J341" s="228"/>
      <c r="K341" s="228"/>
      <c r="L341" s="232"/>
      <c r="M341" s="233"/>
      <c r="N341" s="234"/>
      <c r="O341" s="234"/>
      <c r="P341" s="234"/>
      <c r="Q341" s="234"/>
      <c r="R341" s="234"/>
      <c r="S341" s="234"/>
      <c r="T341" s="23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140</v>
      </c>
      <c r="AU341" s="236" t="s">
        <v>90</v>
      </c>
      <c r="AV341" s="13" t="s">
        <v>88</v>
      </c>
      <c r="AW341" s="13" t="s">
        <v>40</v>
      </c>
      <c r="AX341" s="13" t="s">
        <v>80</v>
      </c>
      <c r="AY341" s="236" t="s">
        <v>129</v>
      </c>
    </row>
    <row r="342" s="14" customFormat="1">
      <c r="A342" s="14"/>
      <c r="B342" s="237"/>
      <c r="C342" s="238"/>
      <c r="D342" s="222" t="s">
        <v>140</v>
      </c>
      <c r="E342" s="239" t="s">
        <v>32</v>
      </c>
      <c r="F342" s="240" t="s">
        <v>227</v>
      </c>
      <c r="G342" s="238"/>
      <c r="H342" s="241">
        <v>14.560000000000001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7" t="s">
        <v>140</v>
      </c>
      <c r="AU342" s="247" t="s">
        <v>90</v>
      </c>
      <c r="AV342" s="14" t="s">
        <v>90</v>
      </c>
      <c r="AW342" s="14" t="s">
        <v>40</v>
      </c>
      <c r="AX342" s="14" t="s">
        <v>80</v>
      </c>
      <c r="AY342" s="247" t="s">
        <v>129</v>
      </c>
    </row>
    <row r="343" s="15" customFormat="1">
      <c r="A343" s="15"/>
      <c r="B343" s="248"/>
      <c r="C343" s="249"/>
      <c r="D343" s="222" t="s">
        <v>140</v>
      </c>
      <c r="E343" s="250" t="s">
        <v>32</v>
      </c>
      <c r="F343" s="251" t="s">
        <v>143</v>
      </c>
      <c r="G343" s="249"/>
      <c r="H343" s="252">
        <v>14.560000000000001</v>
      </c>
      <c r="I343" s="253"/>
      <c r="J343" s="249"/>
      <c r="K343" s="249"/>
      <c r="L343" s="254"/>
      <c r="M343" s="255"/>
      <c r="N343" s="256"/>
      <c r="O343" s="256"/>
      <c r="P343" s="256"/>
      <c r="Q343" s="256"/>
      <c r="R343" s="256"/>
      <c r="S343" s="256"/>
      <c r="T343" s="257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8" t="s">
        <v>140</v>
      </c>
      <c r="AU343" s="258" t="s">
        <v>90</v>
      </c>
      <c r="AV343" s="15" t="s">
        <v>136</v>
      </c>
      <c r="AW343" s="15" t="s">
        <v>40</v>
      </c>
      <c r="AX343" s="15" t="s">
        <v>88</v>
      </c>
      <c r="AY343" s="258" t="s">
        <v>129</v>
      </c>
    </row>
    <row r="344" s="2" customFormat="1" ht="24.15" customHeight="1">
      <c r="A344" s="41"/>
      <c r="B344" s="42"/>
      <c r="C344" s="270" t="s">
        <v>411</v>
      </c>
      <c r="D344" s="270" t="s">
        <v>387</v>
      </c>
      <c r="E344" s="271" t="s">
        <v>412</v>
      </c>
      <c r="F344" s="272" t="s">
        <v>413</v>
      </c>
      <c r="G344" s="273" t="s">
        <v>223</v>
      </c>
      <c r="H344" s="274">
        <v>14.560000000000001</v>
      </c>
      <c r="I344" s="275"/>
      <c r="J344" s="276">
        <f>ROUND(I344*H344,2)</f>
        <v>0</v>
      </c>
      <c r="K344" s="272" t="s">
        <v>135</v>
      </c>
      <c r="L344" s="277"/>
      <c r="M344" s="278" t="s">
        <v>32</v>
      </c>
      <c r="N344" s="279" t="s">
        <v>51</v>
      </c>
      <c r="O344" s="87"/>
      <c r="P344" s="218">
        <f>O344*H344</f>
        <v>0</v>
      </c>
      <c r="Q344" s="218">
        <v>0.00020000000000000001</v>
      </c>
      <c r="R344" s="218">
        <f>Q344*H344</f>
        <v>0.0029120000000000001</v>
      </c>
      <c r="S344" s="218">
        <v>0</v>
      </c>
      <c r="T344" s="219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20" t="s">
        <v>186</v>
      </c>
      <c r="AT344" s="220" t="s">
        <v>387</v>
      </c>
      <c r="AU344" s="220" t="s">
        <v>90</v>
      </c>
      <c r="AY344" s="19" t="s">
        <v>129</v>
      </c>
      <c r="BE344" s="221">
        <f>IF(N344="základní",J344,0)</f>
        <v>0</v>
      </c>
      <c r="BF344" s="221">
        <f>IF(N344="snížená",J344,0)</f>
        <v>0</v>
      </c>
      <c r="BG344" s="221">
        <f>IF(N344="zákl. přenesená",J344,0)</f>
        <v>0</v>
      </c>
      <c r="BH344" s="221">
        <f>IF(N344="sníž. přenesená",J344,0)</f>
        <v>0</v>
      </c>
      <c r="BI344" s="221">
        <f>IF(N344="nulová",J344,0)</f>
        <v>0</v>
      </c>
      <c r="BJ344" s="19" t="s">
        <v>88</v>
      </c>
      <c r="BK344" s="221">
        <f>ROUND(I344*H344,2)</f>
        <v>0</v>
      </c>
      <c r="BL344" s="19" t="s">
        <v>136</v>
      </c>
      <c r="BM344" s="220" t="s">
        <v>414</v>
      </c>
    </row>
    <row r="345" s="2" customFormat="1">
      <c r="A345" s="41"/>
      <c r="B345" s="42"/>
      <c r="C345" s="43"/>
      <c r="D345" s="222" t="s">
        <v>138</v>
      </c>
      <c r="E345" s="43"/>
      <c r="F345" s="223" t="s">
        <v>413</v>
      </c>
      <c r="G345" s="43"/>
      <c r="H345" s="43"/>
      <c r="I345" s="224"/>
      <c r="J345" s="43"/>
      <c r="K345" s="43"/>
      <c r="L345" s="47"/>
      <c r="M345" s="225"/>
      <c r="N345" s="226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19" t="s">
        <v>138</v>
      </c>
      <c r="AU345" s="19" t="s">
        <v>90</v>
      </c>
    </row>
    <row r="346" s="13" customFormat="1">
      <c r="A346" s="13"/>
      <c r="B346" s="227"/>
      <c r="C346" s="228"/>
      <c r="D346" s="222" t="s">
        <v>140</v>
      </c>
      <c r="E346" s="229" t="s">
        <v>32</v>
      </c>
      <c r="F346" s="230" t="s">
        <v>226</v>
      </c>
      <c r="G346" s="228"/>
      <c r="H346" s="229" t="s">
        <v>32</v>
      </c>
      <c r="I346" s="231"/>
      <c r="J346" s="228"/>
      <c r="K346" s="228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140</v>
      </c>
      <c r="AU346" s="236" t="s">
        <v>90</v>
      </c>
      <c r="AV346" s="13" t="s">
        <v>88</v>
      </c>
      <c r="AW346" s="13" t="s">
        <v>40</v>
      </c>
      <c r="AX346" s="13" t="s">
        <v>80</v>
      </c>
      <c r="AY346" s="236" t="s">
        <v>129</v>
      </c>
    </row>
    <row r="347" s="14" customFormat="1">
      <c r="A347" s="14"/>
      <c r="B347" s="237"/>
      <c r="C347" s="238"/>
      <c r="D347" s="222" t="s">
        <v>140</v>
      </c>
      <c r="E347" s="239" t="s">
        <v>32</v>
      </c>
      <c r="F347" s="240" t="s">
        <v>227</v>
      </c>
      <c r="G347" s="238"/>
      <c r="H347" s="241">
        <v>14.560000000000001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7" t="s">
        <v>140</v>
      </c>
      <c r="AU347" s="247" t="s">
        <v>90</v>
      </c>
      <c r="AV347" s="14" t="s">
        <v>90</v>
      </c>
      <c r="AW347" s="14" t="s">
        <v>40</v>
      </c>
      <c r="AX347" s="14" t="s">
        <v>80</v>
      </c>
      <c r="AY347" s="247" t="s">
        <v>129</v>
      </c>
    </row>
    <row r="348" s="15" customFormat="1">
      <c r="A348" s="15"/>
      <c r="B348" s="248"/>
      <c r="C348" s="249"/>
      <c r="D348" s="222" t="s">
        <v>140</v>
      </c>
      <c r="E348" s="250" t="s">
        <v>32</v>
      </c>
      <c r="F348" s="251" t="s">
        <v>143</v>
      </c>
      <c r="G348" s="249"/>
      <c r="H348" s="252">
        <v>14.560000000000001</v>
      </c>
      <c r="I348" s="253"/>
      <c r="J348" s="249"/>
      <c r="K348" s="249"/>
      <c r="L348" s="254"/>
      <c r="M348" s="255"/>
      <c r="N348" s="256"/>
      <c r="O348" s="256"/>
      <c r="P348" s="256"/>
      <c r="Q348" s="256"/>
      <c r="R348" s="256"/>
      <c r="S348" s="256"/>
      <c r="T348" s="257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8" t="s">
        <v>140</v>
      </c>
      <c r="AU348" s="258" t="s">
        <v>90</v>
      </c>
      <c r="AV348" s="15" t="s">
        <v>136</v>
      </c>
      <c r="AW348" s="15" t="s">
        <v>40</v>
      </c>
      <c r="AX348" s="15" t="s">
        <v>88</v>
      </c>
      <c r="AY348" s="258" t="s">
        <v>129</v>
      </c>
    </row>
    <row r="349" s="2" customFormat="1" ht="24.15" customHeight="1">
      <c r="A349" s="41"/>
      <c r="B349" s="42"/>
      <c r="C349" s="209" t="s">
        <v>415</v>
      </c>
      <c r="D349" s="209" t="s">
        <v>131</v>
      </c>
      <c r="E349" s="210" t="s">
        <v>416</v>
      </c>
      <c r="F349" s="211" t="s">
        <v>417</v>
      </c>
      <c r="G349" s="212" t="s">
        <v>223</v>
      </c>
      <c r="H349" s="213">
        <v>249.5</v>
      </c>
      <c r="I349" s="214"/>
      <c r="J349" s="215">
        <f>ROUND(I349*H349,2)</f>
        <v>0</v>
      </c>
      <c r="K349" s="211" t="s">
        <v>135</v>
      </c>
      <c r="L349" s="47"/>
      <c r="M349" s="216" t="s">
        <v>32</v>
      </c>
      <c r="N349" s="217" t="s">
        <v>51</v>
      </c>
      <c r="O349" s="87"/>
      <c r="P349" s="218">
        <f>O349*H349</f>
        <v>0</v>
      </c>
      <c r="Q349" s="218">
        <v>0</v>
      </c>
      <c r="R349" s="218">
        <f>Q349*H349</f>
        <v>0</v>
      </c>
      <c r="S349" s="218">
        <v>0</v>
      </c>
      <c r="T349" s="219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0" t="s">
        <v>136</v>
      </c>
      <c r="AT349" s="220" t="s">
        <v>131</v>
      </c>
      <c r="AU349" s="220" t="s">
        <v>90</v>
      </c>
      <c r="AY349" s="19" t="s">
        <v>129</v>
      </c>
      <c r="BE349" s="221">
        <f>IF(N349="základní",J349,0)</f>
        <v>0</v>
      </c>
      <c r="BF349" s="221">
        <f>IF(N349="snížená",J349,0)</f>
        <v>0</v>
      </c>
      <c r="BG349" s="221">
        <f>IF(N349="zákl. přenesená",J349,0)</f>
        <v>0</v>
      </c>
      <c r="BH349" s="221">
        <f>IF(N349="sníž. přenesená",J349,0)</f>
        <v>0</v>
      </c>
      <c r="BI349" s="221">
        <f>IF(N349="nulová",J349,0)</f>
        <v>0</v>
      </c>
      <c r="BJ349" s="19" t="s">
        <v>88</v>
      </c>
      <c r="BK349" s="221">
        <f>ROUND(I349*H349,2)</f>
        <v>0</v>
      </c>
      <c r="BL349" s="19" t="s">
        <v>136</v>
      </c>
      <c r="BM349" s="220" t="s">
        <v>418</v>
      </c>
    </row>
    <row r="350" s="2" customFormat="1">
      <c r="A350" s="41"/>
      <c r="B350" s="42"/>
      <c r="C350" s="43"/>
      <c r="D350" s="222" t="s">
        <v>138</v>
      </c>
      <c r="E350" s="43"/>
      <c r="F350" s="223" t="s">
        <v>419</v>
      </c>
      <c r="G350" s="43"/>
      <c r="H350" s="43"/>
      <c r="I350" s="224"/>
      <c r="J350" s="43"/>
      <c r="K350" s="43"/>
      <c r="L350" s="47"/>
      <c r="M350" s="225"/>
      <c r="N350" s="226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19" t="s">
        <v>138</v>
      </c>
      <c r="AU350" s="19" t="s">
        <v>90</v>
      </c>
    </row>
    <row r="351" s="13" customFormat="1">
      <c r="A351" s="13"/>
      <c r="B351" s="227"/>
      <c r="C351" s="228"/>
      <c r="D351" s="222" t="s">
        <v>140</v>
      </c>
      <c r="E351" s="229" t="s">
        <v>32</v>
      </c>
      <c r="F351" s="230" t="s">
        <v>420</v>
      </c>
      <c r="G351" s="228"/>
      <c r="H351" s="229" t="s">
        <v>32</v>
      </c>
      <c r="I351" s="231"/>
      <c r="J351" s="228"/>
      <c r="K351" s="228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140</v>
      </c>
      <c r="AU351" s="236" t="s">
        <v>90</v>
      </c>
      <c r="AV351" s="13" t="s">
        <v>88</v>
      </c>
      <c r="AW351" s="13" t="s">
        <v>40</v>
      </c>
      <c r="AX351" s="13" t="s">
        <v>80</v>
      </c>
      <c r="AY351" s="236" t="s">
        <v>129</v>
      </c>
    </row>
    <row r="352" s="14" customFormat="1">
      <c r="A352" s="14"/>
      <c r="B352" s="237"/>
      <c r="C352" s="238"/>
      <c r="D352" s="222" t="s">
        <v>140</v>
      </c>
      <c r="E352" s="239" t="s">
        <v>32</v>
      </c>
      <c r="F352" s="240" t="s">
        <v>421</v>
      </c>
      <c r="G352" s="238"/>
      <c r="H352" s="241">
        <v>142.76300000000001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7" t="s">
        <v>140</v>
      </c>
      <c r="AU352" s="247" t="s">
        <v>90</v>
      </c>
      <c r="AV352" s="14" t="s">
        <v>90</v>
      </c>
      <c r="AW352" s="14" t="s">
        <v>40</v>
      </c>
      <c r="AX352" s="14" t="s">
        <v>80</v>
      </c>
      <c r="AY352" s="247" t="s">
        <v>129</v>
      </c>
    </row>
    <row r="353" s="16" customFormat="1">
      <c r="A353" s="16"/>
      <c r="B353" s="259"/>
      <c r="C353" s="260"/>
      <c r="D353" s="222" t="s">
        <v>140</v>
      </c>
      <c r="E353" s="261" t="s">
        <v>32</v>
      </c>
      <c r="F353" s="262" t="s">
        <v>243</v>
      </c>
      <c r="G353" s="260"/>
      <c r="H353" s="263">
        <v>142.76300000000001</v>
      </c>
      <c r="I353" s="264"/>
      <c r="J353" s="260"/>
      <c r="K353" s="260"/>
      <c r="L353" s="265"/>
      <c r="M353" s="266"/>
      <c r="N353" s="267"/>
      <c r="O353" s="267"/>
      <c r="P353" s="267"/>
      <c r="Q353" s="267"/>
      <c r="R353" s="267"/>
      <c r="S353" s="267"/>
      <c r="T353" s="268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T353" s="269" t="s">
        <v>140</v>
      </c>
      <c r="AU353" s="269" t="s">
        <v>90</v>
      </c>
      <c r="AV353" s="16" t="s">
        <v>148</v>
      </c>
      <c r="AW353" s="16" t="s">
        <v>40</v>
      </c>
      <c r="AX353" s="16" t="s">
        <v>80</v>
      </c>
      <c r="AY353" s="269" t="s">
        <v>129</v>
      </c>
    </row>
    <row r="354" s="13" customFormat="1">
      <c r="A354" s="13"/>
      <c r="B354" s="227"/>
      <c r="C354" s="228"/>
      <c r="D354" s="222" t="s">
        <v>140</v>
      </c>
      <c r="E354" s="229" t="s">
        <v>32</v>
      </c>
      <c r="F354" s="230" t="s">
        <v>422</v>
      </c>
      <c r="G354" s="228"/>
      <c r="H354" s="229" t="s">
        <v>32</v>
      </c>
      <c r="I354" s="231"/>
      <c r="J354" s="228"/>
      <c r="K354" s="228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140</v>
      </c>
      <c r="AU354" s="236" t="s">
        <v>90</v>
      </c>
      <c r="AV354" s="13" t="s">
        <v>88</v>
      </c>
      <c r="AW354" s="13" t="s">
        <v>40</v>
      </c>
      <c r="AX354" s="13" t="s">
        <v>80</v>
      </c>
      <c r="AY354" s="236" t="s">
        <v>129</v>
      </c>
    </row>
    <row r="355" s="14" customFormat="1">
      <c r="A355" s="14"/>
      <c r="B355" s="237"/>
      <c r="C355" s="238"/>
      <c r="D355" s="222" t="s">
        <v>140</v>
      </c>
      <c r="E355" s="239" t="s">
        <v>32</v>
      </c>
      <c r="F355" s="240" t="s">
        <v>423</v>
      </c>
      <c r="G355" s="238"/>
      <c r="H355" s="241">
        <v>43.649999999999999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7" t="s">
        <v>140</v>
      </c>
      <c r="AU355" s="247" t="s">
        <v>90</v>
      </c>
      <c r="AV355" s="14" t="s">
        <v>90</v>
      </c>
      <c r="AW355" s="14" t="s">
        <v>40</v>
      </c>
      <c r="AX355" s="14" t="s">
        <v>80</v>
      </c>
      <c r="AY355" s="247" t="s">
        <v>129</v>
      </c>
    </row>
    <row r="356" s="16" customFormat="1">
      <c r="A356" s="16"/>
      <c r="B356" s="259"/>
      <c r="C356" s="260"/>
      <c r="D356" s="222" t="s">
        <v>140</v>
      </c>
      <c r="E356" s="261" t="s">
        <v>32</v>
      </c>
      <c r="F356" s="262" t="s">
        <v>243</v>
      </c>
      <c r="G356" s="260"/>
      <c r="H356" s="263">
        <v>43.649999999999999</v>
      </c>
      <c r="I356" s="264"/>
      <c r="J356" s="260"/>
      <c r="K356" s="260"/>
      <c r="L356" s="265"/>
      <c r="M356" s="266"/>
      <c r="N356" s="267"/>
      <c r="O356" s="267"/>
      <c r="P356" s="267"/>
      <c r="Q356" s="267"/>
      <c r="R356" s="267"/>
      <c r="S356" s="267"/>
      <c r="T356" s="268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T356" s="269" t="s">
        <v>140</v>
      </c>
      <c r="AU356" s="269" t="s">
        <v>90</v>
      </c>
      <c r="AV356" s="16" t="s">
        <v>148</v>
      </c>
      <c r="AW356" s="16" t="s">
        <v>40</v>
      </c>
      <c r="AX356" s="16" t="s">
        <v>80</v>
      </c>
      <c r="AY356" s="269" t="s">
        <v>129</v>
      </c>
    </row>
    <row r="357" s="13" customFormat="1">
      <c r="A357" s="13"/>
      <c r="B357" s="227"/>
      <c r="C357" s="228"/>
      <c r="D357" s="222" t="s">
        <v>140</v>
      </c>
      <c r="E357" s="229" t="s">
        <v>32</v>
      </c>
      <c r="F357" s="230" t="s">
        <v>424</v>
      </c>
      <c r="G357" s="228"/>
      <c r="H357" s="229" t="s">
        <v>32</v>
      </c>
      <c r="I357" s="231"/>
      <c r="J357" s="228"/>
      <c r="K357" s="228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140</v>
      </c>
      <c r="AU357" s="236" t="s">
        <v>90</v>
      </c>
      <c r="AV357" s="13" t="s">
        <v>88</v>
      </c>
      <c r="AW357" s="13" t="s">
        <v>40</v>
      </c>
      <c r="AX357" s="13" t="s">
        <v>80</v>
      </c>
      <c r="AY357" s="236" t="s">
        <v>129</v>
      </c>
    </row>
    <row r="358" s="14" customFormat="1">
      <c r="A358" s="14"/>
      <c r="B358" s="237"/>
      <c r="C358" s="238"/>
      <c r="D358" s="222" t="s">
        <v>140</v>
      </c>
      <c r="E358" s="239" t="s">
        <v>32</v>
      </c>
      <c r="F358" s="240" t="s">
        <v>425</v>
      </c>
      <c r="G358" s="238"/>
      <c r="H358" s="241">
        <v>63.103999999999999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7" t="s">
        <v>140</v>
      </c>
      <c r="AU358" s="247" t="s">
        <v>90</v>
      </c>
      <c r="AV358" s="14" t="s">
        <v>90</v>
      </c>
      <c r="AW358" s="14" t="s">
        <v>40</v>
      </c>
      <c r="AX358" s="14" t="s">
        <v>80</v>
      </c>
      <c r="AY358" s="247" t="s">
        <v>129</v>
      </c>
    </row>
    <row r="359" s="16" customFormat="1">
      <c r="A359" s="16"/>
      <c r="B359" s="259"/>
      <c r="C359" s="260"/>
      <c r="D359" s="222" t="s">
        <v>140</v>
      </c>
      <c r="E359" s="261" t="s">
        <v>32</v>
      </c>
      <c r="F359" s="262" t="s">
        <v>243</v>
      </c>
      <c r="G359" s="260"/>
      <c r="H359" s="263">
        <v>63.103999999999999</v>
      </c>
      <c r="I359" s="264"/>
      <c r="J359" s="260"/>
      <c r="K359" s="260"/>
      <c r="L359" s="265"/>
      <c r="M359" s="266"/>
      <c r="N359" s="267"/>
      <c r="O359" s="267"/>
      <c r="P359" s="267"/>
      <c r="Q359" s="267"/>
      <c r="R359" s="267"/>
      <c r="S359" s="267"/>
      <c r="T359" s="268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69" t="s">
        <v>140</v>
      </c>
      <c r="AU359" s="269" t="s">
        <v>90</v>
      </c>
      <c r="AV359" s="16" t="s">
        <v>148</v>
      </c>
      <c r="AW359" s="16" t="s">
        <v>40</v>
      </c>
      <c r="AX359" s="16" t="s">
        <v>80</v>
      </c>
      <c r="AY359" s="269" t="s">
        <v>129</v>
      </c>
    </row>
    <row r="360" s="15" customFormat="1">
      <c r="A360" s="15"/>
      <c r="B360" s="248"/>
      <c r="C360" s="249"/>
      <c r="D360" s="222" t="s">
        <v>140</v>
      </c>
      <c r="E360" s="250" t="s">
        <v>32</v>
      </c>
      <c r="F360" s="251" t="s">
        <v>143</v>
      </c>
      <c r="G360" s="249"/>
      <c r="H360" s="252">
        <v>249.517</v>
      </c>
      <c r="I360" s="253"/>
      <c r="J360" s="249"/>
      <c r="K360" s="249"/>
      <c r="L360" s="254"/>
      <c r="M360" s="255"/>
      <c r="N360" s="256"/>
      <c r="O360" s="256"/>
      <c r="P360" s="256"/>
      <c r="Q360" s="256"/>
      <c r="R360" s="256"/>
      <c r="S360" s="256"/>
      <c r="T360" s="257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8" t="s">
        <v>140</v>
      </c>
      <c r="AU360" s="258" t="s">
        <v>90</v>
      </c>
      <c r="AV360" s="15" t="s">
        <v>136</v>
      </c>
      <c r="AW360" s="15" t="s">
        <v>40</v>
      </c>
      <c r="AX360" s="15" t="s">
        <v>80</v>
      </c>
      <c r="AY360" s="258" t="s">
        <v>129</v>
      </c>
    </row>
    <row r="361" s="14" customFormat="1">
      <c r="A361" s="14"/>
      <c r="B361" s="237"/>
      <c r="C361" s="238"/>
      <c r="D361" s="222" t="s">
        <v>140</v>
      </c>
      <c r="E361" s="239" t="s">
        <v>32</v>
      </c>
      <c r="F361" s="240" t="s">
        <v>426</v>
      </c>
      <c r="G361" s="238"/>
      <c r="H361" s="241">
        <v>249.5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7" t="s">
        <v>140</v>
      </c>
      <c r="AU361" s="247" t="s">
        <v>90</v>
      </c>
      <c r="AV361" s="14" t="s">
        <v>90</v>
      </c>
      <c r="AW361" s="14" t="s">
        <v>40</v>
      </c>
      <c r="AX361" s="14" t="s">
        <v>88</v>
      </c>
      <c r="AY361" s="247" t="s">
        <v>129</v>
      </c>
    </row>
    <row r="362" s="2" customFormat="1" ht="24.15" customHeight="1">
      <c r="A362" s="41"/>
      <c r="B362" s="42"/>
      <c r="C362" s="209" t="s">
        <v>427</v>
      </c>
      <c r="D362" s="209" t="s">
        <v>131</v>
      </c>
      <c r="E362" s="210" t="s">
        <v>428</v>
      </c>
      <c r="F362" s="211" t="s">
        <v>429</v>
      </c>
      <c r="G362" s="212" t="s">
        <v>223</v>
      </c>
      <c r="H362" s="213">
        <v>14.560000000000001</v>
      </c>
      <c r="I362" s="214"/>
      <c r="J362" s="215">
        <f>ROUND(I362*H362,2)</f>
        <v>0</v>
      </c>
      <c r="K362" s="211" t="s">
        <v>135</v>
      </c>
      <c r="L362" s="47"/>
      <c r="M362" s="216" t="s">
        <v>32</v>
      </c>
      <c r="N362" s="217" t="s">
        <v>51</v>
      </c>
      <c r="O362" s="87"/>
      <c r="P362" s="218">
        <f>O362*H362</f>
        <v>0</v>
      </c>
      <c r="Q362" s="218">
        <v>0</v>
      </c>
      <c r="R362" s="218">
        <f>Q362*H362</f>
        <v>0</v>
      </c>
      <c r="S362" s="218">
        <v>0</v>
      </c>
      <c r="T362" s="219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20" t="s">
        <v>136</v>
      </c>
      <c r="AT362" s="220" t="s">
        <v>131</v>
      </c>
      <c r="AU362" s="220" t="s">
        <v>90</v>
      </c>
      <c r="AY362" s="19" t="s">
        <v>129</v>
      </c>
      <c r="BE362" s="221">
        <f>IF(N362="základní",J362,0)</f>
        <v>0</v>
      </c>
      <c r="BF362" s="221">
        <f>IF(N362="snížená",J362,0)</f>
        <v>0</v>
      </c>
      <c r="BG362" s="221">
        <f>IF(N362="zákl. přenesená",J362,0)</f>
        <v>0</v>
      </c>
      <c r="BH362" s="221">
        <f>IF(N362="sníž. přenesená",J362,0)</f>
        <v>0</v>
      </c>
      <c r="BI362" s="221">
        <f>IF(N362="nulová",J362,0)</f>
        <v>0</v>
      </c>
      <c r="BJ362" s="19" t="s">
        <v>88</v>
      </c>
      <c r="BK362" s="221">
        <f>ROUND(I362*H362,2)</f>
        <v>0</v>
      </c>
      <c r="BL362" s="19" t="s">
        <v>136</v>
      </c>
      <c r="BM362" s="220" t="s">
        <v>430</v>
      </c>
    </row>
    <row r="363" s="2" customFormat="1">
      <c r="A363" s="41"/>
      <c r="B363" s="42"/>
      <c r="C363" s="43"/>
      <c r="D363" s="222" t="s">
        <v>138</v>
      </c>
      <c r="E363" s="43"/>
      <c r="F363" s="223" t="s">
        <v>431</v>
      </c>
      <c r="G363" s="43"/>
      <c r="H363" s="43"/>
      <c r="I363" s="224"/>
      <c r="J363" s="43"/>
      <c r="K363" s="43"/>
      <c r="L363" s="47"/>
      <c r="M363" s="225"/>
      <c r="N363" s="226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19" t="s">
        <v>138</v>
      </c>
      <c r="AU363" s="19" t="s">
        <v>90</v>
      </c>
    </row>
    <row r="364" s="13" customFormat="1">
      <c r="A364" s="13"/>
      <c r="B364" s="227"/>
      <c r="C364" s="228"/>
      <c r="D364" s="222" t="s">
        <v>140</v>
      </c>
      <c r="E364" s="229" t="s">
        <v>32</v>
      </c>
      <c r="F364" s="230" t="s">
        <v>226</v>
      </c>
      <c r="G364" s="228"/>
      <c r="H364" s="229" t="s">
        <v>32</v>
      </c>
      <c r="I364" s="231"/>
      <c r="J364" s="228"/>
      <c r="K364" s="228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140</v>
      </c>
      <c r="AU364" s="236" t="s">
        <v>90</v>
      </c>
      <c r="AV364" s="13" t="s">
        <v>88</v>
      </c>
      <c r="AW364" s="13" t="s">
        <v>40</v>
      </c>
      <c r="AX364" s="13" t="s">
        <v>80</v>
      </c>
      <c r="AY364" s="236" t="s">
        <v>129</v>
      </c>
    </row>
    <row r="365" s="14" customFormat="1">
      <c r="A365" s="14"/>
      <c r="B365" s="237"/>
      <c r="C365" s="238"/>
      <c r="D365" s="222" t="s">
        <v>140</v>
      </c>
      <c r="E365" s="239" t="s">
        <v>32</v>
      </c>
      <c r="F365" s="240" t="s">
        <v>227</v>
      </c>
      <c r="G365" s="238"/>
      <c r="H365" s="241">
        <v>14.560000000000001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7" t="s">
        <v>140</v>
      </c>
      <c r="AU365" s="247" t="s">
        <v>90</v>
      </c>
      <c r="AV365" s="14" t="s">
        <v>90</v>
      </c>
      <c r="AW365" s="14" t="s">
        <v>40</v>
      </c>
      <c r="AX365" s="14" t="s">
        <v>80</v>
      </c>
      <c r="AY365" s="247" t="s">
        <v>129</v>
      </c>
    </row>
    <row r="366" s="15" customFormat="1">
      <c r="A366" s="15"/>
      <c r="B366" s="248"/>
      <c r="C366" s="249"/>
      <c r="D366" s="222" t="s">
        <v>140</v>
      </c>
      <c r="E366" s="250" t="s">
        <v>32</v>
      </c>
      <c r="F366" s="251" t="s">
        <v>143</v>
      </c>
      <c r="G366" s="249"/>
      <c r="H366" s="252">
        <v>14.560000000000001</v>
      </c>
      <c r="I366" s="253"/>
      <c r="J366" s="249"/>
      <c r="K366" s="249"/>
      <c r="L366" s="254"/>
      <c r="M366" s="255"/>
      <c r="N366" s="256"/>
      <c r="O366" s="256"/>
      <c r="P366" s="256"/>
      <c r="Q366" s="256"/>
      <c r="R366" s="256"/>
      <c r="S366" s="256"/>
      <c r="T366" s="257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8" t="s">
        <v>140</v>
      </c>
      <c r="AU366" s="258" t="s">
        <v>90</v>
      </c>
      <c r="AV366" s="15" t="s">
        <v>136</v>
      </c>
      <c r="AW366" s="15" t="s">
        <v>40</v>
      </c>
      <c r="AX366" s="15" t="s">
        <v>88</v>
      </c>
      <c r="AY366" s="258" t="s">
        <v>129</v>
      </c>
    </row>
    <row r="367" s="12" customFormat="1" ht="22.8" customHeight="1">
      <c r="A367" s="12"/>
      <c r="B367" s="193"/>
      <c r="C367" s="194"/>
      <c r="D367" s="195" t="s">
        <v>79</v>
      </c>
      <c r="E367" s="207" t="s">
        <v>148</v>
      </c>
      <c r="F367" s="207" t="s">
        <v>432</v>
      </c>
      <c r="G367" s="194"/>
      <c r="H367" s="194"/>
      <c r="I367" s="197"/>
      <c r="J367" s="208">
        <f>BK367</f>
        <v>0</v>
      </c>
      <c r="K367" s="194"/>
      <c r="L367" s="199"/>
      <c r="M367" s="200"/>
      <c r="N367" s="201"/>
      <c r="O367" s="201"/>
      <c r="P367" s="202">
        <f>SUM(P368:P400)</f>
        <v>0</v>
      </c>
      <c r="Q367" s="201"/>
      <c r="R367" s="202">
        <f>SUM(R368:R400)</f>
        <v>0.021599200000000002</v>
      </c>
      <c r="S367" s="201"/>
      <c r="T367" s="203">
        <f>SUM(T368:T400)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4" t="s">
        <v>88</v>
      </c>
      <c r="AT367" s="205" t="s">
        <v>79</v>
      </c>
      <c r="AU367" s="205" t="s">
        <v>88</v>
      </c>
      <c r="AY367" s="204" t="s">
        <v>129</v>
      </c>
      <c r="BK367" s="206">
        <f>SUM(BK368:BK400)</f>
        <v>0</v>
      </c>
    </row>
    <row r="368" s="2" customFormat="1" ht="24.15" customHeight="1">
      <c r="A368" s="41"/>
      <c r="B368" s="42"/>
      <c r="C368" s="209" t="s">
        <v>433</v>
      </c>
      <c r="D368" s="209" t="s">
        <v>131</v>
      </c>
      <c r="E368" s="210" t="s">
        <v>434</v>
      </c>
      <c r="F368" s="211" t="s">
        <v>435</v>
      </c>
      <c r="G368" s="212" t="s">
        <v>134</v>
      </c>
      <c r="H368" s="213">
        <v>0.47999999999999998</v>
      </c>
      <c r="I368" s="214"/>
      <c r="J368" s="215">
        <f>ROUND(I368*H368,2)</f>
        <v>0</v>
      </c>
      <c r="K368" s="211" t="s">
        <v>135</v>
      </c>
      <c r="L368" s="47"/>
      <c r="M368" s="216" t="s">
        <v>32</v>
      </c>
      <c r="N368" s="217" t="s">
        <v>51</v>
      </c>
      <c r="O368" s="87"/>
      <c r="P368" s="218">
        <f>O368*H368</f>
        <v>0</v>
      </c>
      <c r="Q368" s="218">
        <v>0</v>
      </c>
      <c r="R368" s="218">
        <f>Q368*H368</f>
        <v>0</v>
      </c>
      <c r="S368" s="218">
        <v>0</v>
      </c>
      <c r="T368" s="219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0" t="s">
        <v>136</v>
      </c>
      <c r="AT368" s="220" t="s">
        <v>131</v>
      </c>
      <c r="AU368" s="220" t="s">
        <v>90</v>
      </c>
      <c r="AY368" s="19" t="s">
        <v>129</v>
      </c>
      <c r="BE368" s="221">
        <f>IF(N368="základní",J368,0)</f>
        <v>0</v>
      </c>
      <c r="BF368" s="221">
        <f>IF(N368="snížená",J368,0)</f>
        <v>0</v>
      </c>
      <c r="BG368" s="221">
        <f>IF(N368="zákl. přenesená",J368,0)</f>
        <v>0</v>
      </c>
      <c r="BH368" s="221">
        <f>IF(N368="sníž. přenesená",J368,0)</f>
        <v>0</v>
      </c>
      <c r="BI368" s="221">
        <f>IF(N368="nulová",J368,0)</f>
        <v>0</v>
      </c>
      <c r="BJ368" s="19" t="s">
        <v>88</v>
      </c>
      <c r="BK368" s="221">
        <f>ROUND(I368*H368,2)</f>
        <v>0</v>
      </c>
      <c r="BL368" s="19" t="s">
        <v>136</v>
      </c>
      <c r="BM368" s="220" t="s">
        <v>436</v>
      </c>
    </row>
    <row r="369" s="2" customFormat="1">
      <c r="A369" s="41"/>
      <c r="B369" s="42"/>
      <c r="C369" s="43"/>
      <c r="D369" s="222" t="s">
        <v>138</v>
      </c>
      <c r="E369" s="43"/>
      <c r="F369" s="223" t="s">
        <v>437</v>
      </c>
      <c r="G369" s="43"/>
      <c r="H369" s="43"/>
      <c r="I369" s="224"/>
      <c r="J369" s="43"/>
      <c r="K369" s="43"/>
      <c r="L369" s="47"/>
      <c r="M369" s="225"/>
      <c r="N369" s="226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19" t="s">
        <v>138</v>
      </c>
      <c r="AU369" s="19" t="s">
        <v>90</v>
      </c>
    </row>
    <row r="370" s="13" customFormat="1">
      <c r="A370" s="13"/>
      <c r="B370" s="227"/>
      <c r="C370" s="228"/>
      <c r="D370" s="222" t="s">
        <v>140</v>
      </c>
      <c r="E370" s="229" t="s">
        <v>32</v>
      </c>
      <c r="F370" s="230" t="s">
        <v>226</v>
      </c>
      <c r="G370" s="228"/>
      <c r="H370" s="229" t="s">
        <v>32</v>
      </c>
      <c r="I370" s="231"/>
      <c r="J370" s="228"/>
      <c r="K370" s="228"/>
      <c r="L370" s="232"/>
      <c r="M370" s="233"/>
      <c r="N370" s="234"/>
      <c r="O370" s="234"/>
      <c r="P370" s="234"/>
      <c r="Q370" s="234"/>
      <c r="R370" s="234"/>
      <c r="S370" s="234"/>
      <c r="T370" s="23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6" t="s">
        <v>140</v>
      </c>
      <c r="AU370" s="236" t="s">
        <v>90</v>
      </c>
      <c r="AV370" s="13" t="s">
        <v>88</v>
      </c>
      <c r="AW370" s="13" t="s">
        <v>40</v>
      </c>
      <c r="AX370" s="13" t="s">
        <v>80</v>
      </c>
      <c r="AY370" s="236" t="s">
        <v>129</v>
      </c>
    </row>
    <row r="371" s="14" customFormat="1">
      <c r="A371" s="14"/>
      <c r="B371" s="237"/>
      <c r="C371" s="238"/>
      <c r="D371" s="222" t="s">
        <v>140</v>
      </c>
      <c r="E371" s="239" t="s">
        <v>32</v>
      </c>
      <c r="F371" s="240" t="s">
        <v>438</v>
      </c>
      <c r="G371" s="238"/>
      <c r="H371" s="241">
        <v>0.47999999999999998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7" t="s">
        <v>140</v>
      </c>
      <c r="AU371" s="247" t="s">
        <v>90</v>
      </c>
      <c r="AV371" s="14" t="s">
        <v>90</v>
      </c>
      <c r="AW371" s="14" t="s">
        <v>40</v>
      </c>
      <c r="AX371" s="14" t="s">
        <v>80</v>
      </c>
      <c r="AY371" s="247" t="s">
        <v>129</v>
      </c>
    </row>
    <row r="372" s="15" customFormat="1">
      <c r="A372" s="15"/>
      <c r="B372" s="248"/>
      <c r="C372" s="249"/>
      <c r="D372" s="222" t="s">
        <v>140</v>
      </c>
      <c r="E372" s="250" t="s">
        <v>32</v>
      </c>
      <c r="F372" s="251" t="s">
        <v>143</v>
      </c>
      <c r="G372" s="249"/>
      <c r="H372" s="252">
        <v>0.47999999999999998</v>
      </c>
      <c r="I372" s="253"/>
      <c r="J372" s="249"/>
      <c r="K372" s="249"/>
      <c r="L372" s="254"/>
      <c r="M372" s="255"/>
      <c r="N372" s="256"/>
      <c r="O372" s="256"/>
      <c r="P372" s="256"/>
      <c r="Q372" s="256"/>
      <c r="R372" s="256"/>
      <c r="S372" s="256"/>
      <c r="T372" s="25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8" t="s">
        <v>140</v>
      </c>
      <c r="AU372" s="258" t="s">
        <v>90</v>
      </c>
      <c r="AV372" s="15" t="s">
        <v>136</v>
      </c>
      <c r="AW372" s="15" t="s">
        <v>40</v>
      </c>
      <c r="AX372" s="15" t="s">
        <v>88</v>
      </c>
      <c r="AY372" s="258" t="s">
        <v>129</v>
      </c>
    </row>
    <row r="373" s="2" customFormat="1" ht="24.15" customHeight="1">
      <c r="A373" s="41"/>
      <c r="B373" s="42"/>
      <c r="C373" s="209" t="s">
        <v>439</v>
      </c>
      <c r="D373" s="209" t="s">
        <v>131</v>
      </c>
      <c r="E373" s="210" t="s">
        <v>440</v>
      </c>
      <c r="F373" s="211" t="s">
        <v>441</v>
      </c>
      <c r="G373" s="212" t="s">
        <v>134</v>
      </c>
      <c r="H373" s="213">
        <v>0.12</v>
      </c>
      <c r="I373" s="214"/>
      <c r="J373" s="215">
        <f>ROUND(I373*H373,2)</f>
        <v>0</v>
      </c>
      <c r="K373" s="211" t="s">
        <v>135</v>
      </c>
      <c r="L373" s="47"/>
      <c r="M373" s="216" t="s">
        <v>32</v>
      </c>
      <c r="N373" s="217" t="s">
        <v>51</v>
      </c>
      <c r="O373" s="87"/>
      <c r="P373" s="218">
        <f>O373*H373</f>
        <v>0</v>
      </c>
      <c r="Q373" s="218">
        <v>0</v>
      </c>
      <c r="R373" s="218">
        <f>Q373*H373</f>
        <v>0</v>
      </c>
      <c r="S373" s="218">
        <v>0</v>
      </c>
      <c r="T373" s="219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0" t="s">
        <v>136</v>
      </c>
      <c r="AT373" s="220" t="s">
        <v>131</v>
      </c>
      <c r="AU373" s="220" t="s">
        <v>90</v>
      </c>
      <c r="AY373" s="19" t="s">
        <v>129</v>
      </c>
      <c r="BE373" s="221">
        <f>IF(N373="základní",J373,0)</f>
        <v>0</v>
      </c>
      <c r="BF373" s="221">
        <f>IF(N373="snížená",J373,0)</f>
        <v>0</v>
      </c>
      <c r="BG373" s="221">
        <f>IF(N373="zákl. přenesená",J373,0)</f>
        <v>0</v>
      </c>
      <c r="BH373" s="221">
        <f>IF(N373="sníž. přenesená",J373,0)</f>
        <v>0</v>
      </c>
      <c r="BI373" s="221">
        <f>IF(N373="nulová",J373,0)</f>
        <v>0</v>
      </c>
      <c r="BJ373" s="19" t="s">
        <v>88</v>
      </c>
      <c r="BK373" s="221">
        <f>ROUND(I373*H373,2)</f>
        <v>0</v>
      </c>
      <c r="BL373" s="19" t="s">
        <v>136</v>
      </c>
      <c r="BM373" s="220" t="s">
        <v>442</v>
      </c>
    </row>
    <row r="374" s="2" customFormat="1">
      <c r="A374" s="41"/>
      <c r="B374" s="42"/>
      <c r="C374" s="43"/>
      <c r="D374" s="222" t="s">
        <v>138</v>
      </c>
      <c r="E374" s="43"/>
      <c r="F374" s="223" t="s">
        <v>443</v>
      </c>
      <c r="G374" s="43"/>
      <c r="H374" s="43"/>
      <c r="I374" s="224"/>
      <c r="J374" s="43"/>
      <c r="K374" s="43"/>
      <c r="L374" s="47"/>
      <c r="M374" s="225"/>
      <c r="N374" s="226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19" t="s">
        <v>138</v>
      </c>
      <c r="AU374" s="19" t="s">
        <v>90</v>
      </c>
    </row>
    <row r="375" s="13" customFormat="1">
      <c r="A375" s="13"/>
      <c r="B375" s="227"/>
      <c r="C375" s="228"/>
      <c r="D375" s="222" t="s">
        <v>140</v>
      </c>
      <c r="E375" s="229" t="s">
        <v>32</v>
      </c>
      <c r="F375" s="230" t="s">
        <v>226</v>
      </c>
      <c r="G375" s="228"/>
      <c r="H375" s="229" t="s">
        <v>32</v>
      </c>
      <c r="I375" s="231"/>
      <c r="J375" s="228"/>
      <c r="K375" s="228"/>
      <c r="L375" s="232"/>
      <c r="M375" s="233"/>
      <c r="N375" s="234"/>
      <c r="O375" s="234"/>
      <c r="P375" s="234"/>
      <c r="Q375" s="234"/>
      <c r="R375" s="234"/>
      <c r="S375" s="234"/>
      <c r="T375" s="23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6" t="s">
        <v>140</v>
      </c>
      <c r="AU375" s="236" t="s">
        <v>90</v>
      </c>
      <c r="AV375" s="13" t="s">
        <v>88</v>
      </c>
      <c r="AW375" s="13" t="s">
        <v>40</v>
      </c>
      <c r="AX375" s="13" t="s">
        <v>80</v>
      </c>
      <c r="AY375" s="236" t="s">
        <v>129</v>
      </c>
    </row>
    <row r="376" s="14" customFormat="1">
      <c r="A376" s="14"/>
      <c r="B376" s="237"/>
      <c r="C376" s="238"/>
      <c r="D376" s="222" t="s">
        <v>140</v>
      </c>
      <c r="E376" s="239" t="s">
        <v>32</v>
      </c>
      <c r="F376" s="240" t="s">
        <v>444</v>
      </c>
      <c r="G376" s="238"/>
      <c r="H376" s="241">
        <v>0.12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7" t="s">
        <v>140</v>
      </c>
      <c r="AU376" s="247" t="s">
        <v>90</v>
      </c>
      <c r="AV376" s="14" t="s">
        <v>90</v>
      </c>
      <c r="AW376" s="14" t="s">
        <v>40</v>
      </c>
      <c r="AX376" s="14" t="s">
        <v>80</v>
      </c>
      <c r="AY376" s="247" t="s">
        <v>129</v>
      </c>
    </row>
    <row r="377" s="15" customFormat="1">
      <c r="A377" s="15"/>
      <c r="B377" s="248"/>
      <c r="C377" s="249"/>
      <c r="D377" s="222" t="s">
        <v>140</v>
      </c>
      <c r="E377" s="250" t="s">
        <v>32</v>
      </c>
      <c r="F377" s="251" t="s">
        <v>143</v>
      </c>
      <c r="G377" s="249"/>
      <c r="H377" s="252">
        <v>0.12</v>
      </c>
      <c r="I377" s="253"/>
      <c r="J377" s="249"/>
      <c r="K377" s="249"/>
      <c r="L377" s="254"/>
      <c r="M377" s="255"/>
      <c r="N377" s="256"/>
      <c r="O377" s="256"/>
      <c r="P377" s="256"/>
      <c r="Q377" s="256"/>
      <c r="R377" s="256"/>
      <c r="S377" s="256"/>
      <c r="T377" s="257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8" t="s">
        <v>140</v>
      </c>
      <c r="AU377" s="258" t="s">
        <v>90</v>
      </c>
      <c r="AV377" s="15" t="s">
        <v>136</v>
      </c>
      <c r="AW377" s="15" t="s">
        <v>40</v>
      </c>
      <c r="AX377" s="15" t="s">
        <v>88</v>
      </c>
      <c r="AY377" s="258" t="s">
        <v>129</v>
      </c>
    </row>
    <row r="378" s="2" customFormat="1" ht="14.4" customHeight="1">
      <c r="A378" s="41"/>
      <c r="B378" s="42"/>
      <c r="C378" s="209" t="s">
        <v>445</v>
      </c>
      <c r="D378" s="209" t="s">
        <v>131</v>
      </c>
      <c r="E378" s="210" t="s">
        <v>446</v>
      </c>
      <c r="F378" s="211" t="s">
        <v>447</v>
      </c>
      <c r="G378" s="212" t="s">
        <v>223</v>
      </c>
      <c r="H378" s="213">
        <v>2.6600000000000001</v>
      </c>
      <c r="I378" s="214"/>
      <c r="J378" s="215">
        <f>ROUND(I378*H378,2)</f>
        <v>0</v>
      </c>
      <c r="K378" s="211" t="s">
        <v>135</v>
      </c>
      <c r="L378" s="47"/>
      <c r="M378" s="216" t="s">
        <v>32</v>
      </c>
      <c r="N378" s="217" t="s">
        <v>51</v>
      </c>
      <c r="O378" s="87"/>
      <c r="P378" s="218">
        <f>O378*H378</f>
        <v>0</v>
      </c>
      <c r="Q378" s="218">
        <v>0.00726</v>
      </c>
      <c r="R378" s="218">
        <f>Q378*H378</f>
        <v>0.019311600000000002</v>
      </c>
      <c r="S378" s="218">
        <v>0</v>
      </c>
      <c r="T378" s="219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0" t="s">
        <v>136</v>
      </c>
      <c r="AT378" s="220" t="s">
        <v>131</v>
      </c>
      <c r="AU378" s="220" t="s">
        <v>90</v>
      </c>
      <c r="AY378" s="19" t="s">
        <v>129</v>
      </c>
      <c r="BE378" s="221">
        <f>IF(N378="základní",J378,0)</f>
        <v>0</v>
      </c>
      <c r="BF378" s="221">
        <f>IF(N378="snížená",J378,0)</f>
        <v>0</v>
      </c>
      <c r="BG378" s="221">
        <f>IF(N378="zákl. přenesená",J378,0)</f>
        <v>0</v>
      </c>
      <c r="BH378" s="221">
        <f>IF(N378="sníž. přenesená",J378,0)</f>
        <v>0</v>
      </c>
      <c r="BI378" s="221">
        <f>IF(N378="nulová",J378,0)</f>
        <v>0</v>
      </c>
      <c r="BJ378" s="19" t="s">
        <v>88</v>
      </c>
      <c r="BK378" s="221">
        <f>ROUND(I378*H378,2)</f>
        <v>0</v>
      </c>
      <c r="BL378" s="19" t="s">
        <v>136</v>
      </c>
      <c r="BM378" s="220" t="s">
        <v>448</v>
      </c>
    </row>
    <row r="379" s="2" customFormat="1">
      <c r="A379" s="41"/>
      <c r="B379" s="42"/>
      <c r="C379" s="43"/>
      <c r="D379" s="222" t="s">
        <v>138</v>
      </c>
      <c r="E379" s="43"/>
      <c r="F379" s="223" t="s">
        <v>449</v>
      </c>
      <c r="G379" s="43"/>
      <c r="H379" s="43"/>
      <c r="I379" s="224"/>
      <c r="J379" s="43"/>
      <c r="K379" s="43"/>
      <c r="L379" s="47"/>
      <c r="M379" s="225"/>
      <c r="N379" s="226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19" t="s">
        <v>138</v>
      </c>
      <c r="AU379" s="19" t="s">
        <v>90</v>
      </c>
    </row>
    <row r="380" s="13" customFormat="1">
      <c r="A380" s="13"/>
      <c r="B380" s="227"/>
      <c r="C380" s="228"/>
      <c r="D380" s="222" t="s">
        <v>140</v>
      </c>
      <c r="E380" s="229" t="s">
        <v>32</v>
      </c>
      <c r="F380" s="230" t="s">
        <v>226</v>
      </c>
      <c r="G380" s="228"/>
      <c r="H380" s="229" t="s">
        <v>32</v>
      </c>
      <c r="I380" s="231"/>
      <c r="J380" s="228"/>
      <c r="K380" s="228"/>
      <c r="L380" s="232"/>
      <c r="M380" s="233"/>
      <c r="N380" s="234"/>
      <c r="O380" s="234"/>
      <c r="P380" s="234"/>
      <c r="Q380" s="234"/>
      <c r="R380" s="234"/>
      <c r="S380" s="234"/>
      <c r="T380" s="23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6" t="s">
        <v>140</v>
      </c>
      <c r="AU380" s="236" t="s">
        <v>90</v>
      </c>
      <c r="AV380" s="13" t="s">
        <v>88</v>
      </c>
      <c r="AW380" s="13" t="s">
        <v>40</v>
      </c>
      <c r="AX380" s="13" t="s">
        <v>80</v>
      </c>
      <c r="AY380" s="236" t="s">
        <v>129</v>
      </c>
    </row>
    <row r="381" s="14" customFormat="1">
      <c r="A381" s="14"/>
      <c r="B381" s="237"/>
      <c r="C381" s="238"/>
      <c r="D381" s="222" t="s">
        <v>140</v>
      </c>
      <c r="E381" s="239" t="s">
        <v>32</v>
      </c>
      <c r="F381" s="240" t="s">
        <v>450</v>
      </c>
      <c r="G381" s="238"/>
      <c r="H381" s="241">
        <v>2.6600000000000001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7" t="s">
        <v>140</v>
      </c>
      <c r="AU381" s="247" t="s">
        <v>90</v>
      </c>
      <c r="AV381" s="14" t="s">
        <v>90</v>
      </c>
      <c r="AW381" s="14" t="s">
        <v>40</v>
      </c>
      <c r="AX381" s="14" t="s">
        <v>80</v>
      </c>
      <c r="AY381" s="247" t="s">
        <v>129</v>
      </c>
    </row>
    <row r="382" s="15" customFormat="1">
      <c r="A382" s="15"/>
      <c r="B382" s="248"/>
      <c r="C382" s="249"/>
      <c r="D382" s="222" t="s">
        <v>140</v>
      </c>
      <c r="E382" s="250" t="s">
        <v>32</v>
      </c>
      <c r="F382" s="251" t="s">
        <v>143</v>
      </c>
      <c r="G382" s="249"/>
      <c r="H382" s="252">
        <v>2.6600000000000001</v>
      </c>
      <c r="I382" s="253"/>
      <c r="J382" s="249"/>
      <c r="K382" s="249"/>
      <c r="L382" s="254"/>
      <c r="M382" s="255"/>
      <c r="N382" s="256"/>
      <c r="O382" s="256"/>
      <c r="P382" s="256"/>
      <c r="Q382" s="256"/>
      <c r="R382" s="256"/>
      <c r="S382" s="256"/>
      <c r="T382" s="257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8" t="s">
        <v>140</v>
      </c>
      <c r="AU382" s="258" t="s">
        <v>90</v>
      </c>
      <c r="AV382" s="15" t="s">
        <v>136</v>
      </c>
      <c r="AW382" s="15" t="s">
        <v>40</v>
      </c>
      <c r="AX382" s="15" t="s">
        <v>88</v>
      </c>
      <c r="AY382" s="258" t="s">
        <v>129</v>
      </c>
    </row>
    <row r="383" s="2" customFormat="1" ht="14.4" customHeight="1">
      <c r="A383" s="41"/>
      <c r="B383" s="42"/>
      <c r="C383" s="209" t="s">
        <v>451</v>
      </c>
      <c r="D383" s="209" t="s">
        <v>131</v>
      </c>
      <c r="E383" s="210" t="s">
        <v>452</v>
      </c>
      <c r="F383" s="211" t="s">
        <v>453</v>
      </c>
      <c r="G383" s="212" t="s">
        <v>223</v>
      </c>
      <c r="H383" s="213">
        <v>2.6600000000000001</v>
      </c>
      <c r="I383" s="214"/>
      <c r="J383" s="215">
        <f>ROUND(I383*H383,2)</f>
        <v>0</v>
      </c>
      <c r="K383" s="211" t="s">
        <v>135</v>
      </c>
      <c r="L383" s="47"/>
      <c r="M383" s="216" t="s">
        <v>32</v>
      </c>
      <c r="N383" s="217" t="s">
        <v>51</v>
      </c>
      <c r="O383" s="87"/>
      <c r="P383" s="218">
        <f>O383*H383</f>
        <v>0</v>
      </c>
      <c r="Q383" s="218">
        <v>0.00085999999999999998</v>
      </c>
      <c r="R383" s="218">
        <f>Q383*H383</f>
        <v>0.0022875999999999999</v>
      </c>
      <c r="S383" s="218">
        <v>0</v>
      </c>
      <c r="T383" s="219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0" t="s">
        <v>136</v>
      </c>
      <c r="AT383" s="220" t="s">
        <v>131</v>
      </c>
      <c r="AU383" s="220" t="s">
        <v>90</v>
      </c>
      <c r="AY383" s="19" t="s">
        <v>129</v>
      </c>
      <c r="BE383" s="221">
        <f>IF(N383="základní",J383,0)</f>
        <v>0</v>
      </c>
      <c r="BF383" s="221">
        <f>IF(N383="snížená",J383,0)</f>
        <v>0</v>
      </c>
      <c r="BG383" s="221">
        <f>IF(N383="zákl. přenesená",J383,0)</f>
        <v>0</v>
      </c>
      <c r="BH383" s="221">
        <f>IF(N383="sníž. přenesená",J383,0)</f>
        <v>0</v>
      </c>
      <c r="BI383" s="221">
        <f>IF(N383="nulová",J383,0)</f>
        <v>0</v>
      </c>
      <c r="BJ383" s="19" t="s">
        <v>88</v>
      </c>
      <c r="BK383" s="221">
        <f>ROUND(I383*H383,2)</f>
        <v>0</v>
      </c>
      <c r="BL383" s="19" t="s">
        <v>136</v>
      </c>
      <c r="BM383" s="220" t="s">
        <v>454</v>
      </c>
    </row>
    <row r="384" s="2" customFormat="1">
      <c r="A384" s="41"/>
      <c r="B384" s="42"/>
      <c r="C384" s="43"/>
      <c r="D384" s="222" t="s">
        <v>138</v>
      </c>
      <c r="E384" s="43"/>
      <c r="F384" s="223" t="s">
        <v>455</v>
      </c>
      <c r="G384" s="43"/>
      <c r="H384" s="43"/>
      <c r="I384" s="224"/>
      <c r="J384" s="43"/>
      <c r="K384" s="43"/>
      <c r="L384" s="47"/>
      <c r="M384" s="225"/>
      <c r="N384" s="226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19" t="s">
        <v>138</v>
      </c>
      <c r="AU384" s="19" t="s">
        <v>90</v>
      </c>
    </row>
    <row r="385" s="13" customFormat="1">
      <c r="A385" s="13"/>
      <c r="B385" s="227"/>
      <c r="C385" s="228"/>
      <c r="D385" s="222" t="s">
        <v>140</v>
      </c>
      <c r="E385" s="229" t="s">
        <v>32</v>
      </c>
      <c r="F385" s="230" t="s">
        <v>226</v>
      </c>
      <c r="G385" s="228"/>
      <c r="H385" s="229" t="s">
        <v>32</v>
      </c>
      <c r="I385" s="231"/>
      <c r="J385" s="228"/>
      <c r="K385" s="228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140</v>
      </c>
      <c r="AU385" s="236" t="s">
        <v>90</v>
      </c>
      <c r="AV385" s="13" t="s">
        <v>88</v>
      </c>
      <c r="AW385" s="13" t="s">
        <v>40</v>
      </c>
      <c r="AX385" s="13" t="s">
        <v>80</v>
      </c>
      <c r="AY385" s="236" t="s">
        <v>129</v>
      </c>
    </row>
    <row r="386" s="14" customFormat="1">
      <c r="A386" s="14"/>
      <c r="B386" s="237"/>
      <c r="C386" s="238"/>
      <c r="D386" s="222" t="s">
        <v>140</v>
      </c>
      <c r="E386" s="239" t="s">
        <v>32</v>
      </c>
      <c r="F386" s="240" t="s">
        <v>450</v>
      </c>
      <c r="G386" s="238"/>
      <c r="H386" s="241">
        <v>2.6600000000000001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7" t="s">
        <v>140</v>
      </c>
      <c r="AU386" s="247" t="s">
        <v>90</v>
      </c>
      <c r="AV386" s="14" t="s">
        <v>90</v>
      </c>
      <c r="AW386" s="14" t="s">
        <v>40</v>
      </c>
      <c r="AX386" s="14" t="s">
        <v>80</v>
      </c>
      <c r="AY386" s="247" t="s">
        <v>129</v>
      </c>
    </row>
    <row r="387" s="15" customFormat="1">
      <c r="A387" s="15"/>
      <c r="B387" s="248"/>
      <c r="C387" s="249"/>
      <c r="D387" s="222" t="s">
        <v>140</v>
      </c>
      <c r="E387" s="250" t="s">
        <v>32</v>
      </c>
      <c r="F387" s="251" t="s">
        <v>143</v>
      </c>
      <c r="G387" s="249"/>
      <c r="H387" s="252">
        <v>2.6600000000000001</v>
      </c>
      <c r="I387" s="253"/>
      <c r="J387" s="249"/>
      <c r="K387" s="249"/>
      <c r="L387" s="254"/>
      <c r="M387" s="255"/>
      <c r="N387" s="256"/>
      <c r="O387" s="256"/>
      <c r="P387" s="256"/>
      <c r="Q387" s="256"/>
      <c r="R387" s="256"/>
      <c r="S387" s="256"/>
      <c r="T387" s="257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8" t="s">
        <v>140</v>
      </c>
      <c r="AU387" s="258" t="s">
        <v>90</v>
      </c>
      <c r="AV387" s="15" t="s">
        <v>136</v>
      </c>
      <c r="AW387" s="15" t="s">
        <v>40</v>
      </c>
      <c r="AX387" s="15" t="s">
        <v>88</v>
      </c>
      <c r="AY387" s="258" t="s">
        <v>129</v>
      </c>
    </row>
    <row r="388" s="2" customFormat="1" ht="14.4" customHeight="1">
      <c r="A388" s="41"/>
      <c r="B388" s="42"/>
      <c r="C388" s="209" t="s">
        <v>456</v>
      </c>
      <c r="D388" s="209" t="s">
        <v>131</v>
      </c>
      <c r="E388" s="210" t="s">
        <v>457</v>
      </c>
      <c r="F388" s="211" t="s">
        <v>458</v>
      </c>
      <c r="G388" s="212" t="s">
        <v>164</v>
      </c>
      <c r="H388" s="213">
        <v>202.09999999999999</v>
      </c>
      <c r="I388" s="214"/>
      <c r="J388" s="215">
        <f>ROUND(I388*H388,2)</f>
        <v>0</v>
      </c>
      <c r="K388" s="211" t="s">
        <v>135</v>
      </c>
      <c r="L388" s="47"/>
      <c r="M388" s="216" t="s">
        <v>32</v>
      </c>
      <c r="N388" s="217" t="s">
        <v>51</v>
      </c>
      <c r="O388" s="87"/>
      <c r="P388" s="218">
        <f>O388*H388</f>
        <v>0</v>
      </c>
      <c r="Q388" s="218">
        <v>0</v>
      </c>
      <c r="R388" s="218">
        <f>Q388*H388</f>
        <v>0</v>
      </c>
      <c r="S388" s="218">
        <v>0</v>
      </c>
      <c r="T388" s="219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0" t="s">
        <v>136</v>
      </c>
      <c r="AT388" s="220" t="s">
        <v>131</v>
      </c>
      <c r="AU388" s="220" t="s">
        <v>90</v>
      </c>
      <c r="AY388" s="19" t="s">
        <v>129</v>
      </c>
      <c r="BE388" s="221">
        <f>IF(N388="základní",J388,0)</f>
        <v>0</v>
      </c>
      <c r="BF388" s="221">
        <f>IF(N388="snížená",J388,0)</f>
        <v>0</v>
      </c>
      <c r="BG388" s="221">
        <f>IF(N388="zákl. přenesená",J388,0)</f>
        <v>0</v>
      </c>
      <c r="BH388" s="221">
        <f>IF(N388="sníž. přenesená",J388,0)</f>
        <v>0</v>
      </c>
      <c r="BI388" s="221">
        <f>IF(N388="nulová",J388,0)</f>
        <v>0</v>
      </c>
      <c r="BJ388" s="19" t="s">
        <v>88</v>
      </c>
      <c r="BK388" s="221">
        <f>ROUND(I388*H388,2)</f>
        <v>0</v>
      </c>
      <c r="BL388" s="19" t="s">
        <v>136</v>
      </c>
      <c r="BM388" s="220" t="s">
        <v>459</v>
      </c>
    </row>
    <row r="389" s="2" customFormat="1">
      <c r="A389" s="41"/>
      <c r="B389" s="42"/>
      <c r="C389" s="43"/>
      <c r="D389" s="222" t="s">
        <v>138</v>
      </c>
      <c r="E389" s="43"/>
      <c r="F389" s="223" t="s">
        <v>460</v>
      </c>
      <c r="G389" s="43"/>
      <c r="H389" s="43"/>
      <c r="I389" s="224"/>
      <c r="J389" s="43"/>
      <c r="K389" s="43"/>
      <c r="L389" s="47"/>
      <c r="M389" s="225"/>
      <c r="N389" s="226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19" t="s">
        <v>138</v>
      </c>
      <c r="AU389" s="19" t="s">
        <v>90</v>
      </c>
    </row>
    <row r="390" s="13" customFormat="1">
      <c r="A390" s="13"/>
      <c r="B390" s="227"/>
      <c r="C390" s="228"/>
      <c r="D390" s="222" t="s">
        <v>140</v>
      </c>
      <c r="E390" s="229" t="s">
        <v>32</v>
      </c>
      <c r="F390" s="230" t="s">
        <v>420</v>
      </c>
      <c r="G390" s="228"/>
      <c r="H390" s="229" t="s">
        <v>32</v>
      </c>
      <c r="I390" s="231"/>
      <c r="J390" s="228"/>
      <c r="K390" s="228"/>
      <c r="L390" s="232"/>
      <c r="M390" s="233"/>
      <c r="N390" s="234"/>
      <c r="O390" s="234"/>
      <c r="P390" s="234"/>
      <c r="Q390" s="234"/>
      <c r="R390" s="234"/>
      <c r="S390" s="234"/>
      <c r="T390" s="23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6" t="s">
        <v>140</v>
      </c>
      <c r="AU390" s="236" t="s">
        <v>90</v>
      </c>
      <c r="AV390" s="13" t="s">
        <v>88</v>
      </c>
      <c r="AW390" s="13" t="s">
        <v>40</v>
      </c>
      <c r="AX390" s="13" t="s">
        <v>80</v>
      </c>
      <c r="AY390" s="236" t="s">
        <v>129</v>
      </c>
    </row>
    <row r="391" s="14" customFormat="1">
      <c r="A391" s="14"/>
      <c r="B391" s="237"/>
      <c r="C391" s="238"/>
      <c r="D391" s="222" t="s">
        <v>140</v>
      </c>
      <c r="E391" s="239" t="s">
        <v>32</v>
      </c>
      <c r="F391" s="240" t="s">
        <v>461</v>
      </c>
      <c r="G391" s="238"/>
      <c r="H391" s="241">
        <v>114.93000000000001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7" t="s">
        <v>140</v>
      </c>
      <c r="AU391" s="247" t="s">
        <v>90</v>
      </c>
      <c r="AV391" s="14" t="s">
        <v>90</v>
      </c>
      <c r="AW391" s="14" t="s">
        <v>40</v>
      </c>
      <c r="AX391" s="14" t="s">
        <v>80</v>
      </c>
      <c r="AY391" s="247" t="s">
        <v>129</v>
      </c>
    </row>
    <row r="392" s="16" customFormat="1">
      <c r="A392" s="16"/>
      <c r="B392" s="259"/>
      <c r="C392" s="260"/>
      <c r="D392" s="222" t="s">
        <v>140</v>
      </c>
      <c r="E392" s="261" t="s">
        <v>32</v>
      </c>
      <c r="F392" s="262" t="s">
        <v>243</v>
      </c>
      <c r="G392" s="260"/>
      <c r="H392" s="263">
        <v>114.93000000000001</v>
      </c>
      <c r="I392" s="264"/>
      <c r="J392" s="260"/>
      <c r="K392" s="260"/>
      <c r="L392" s="265"/>
      <c r="M392" s="266"/>
      <c r="N392" s="267"/>
      <c r="O392" s="267"/>
      <c r="P392" s="267"/>
      <c r="Q392" s="267"/>
      <c r="R392" s="267"/>
      <c r="S392" s="267"/>
      <c r="T392" s="268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T392" s="269" t="s">
        <v>140</v>
      </c>
      <c r="AU392" s="269" t="s">
        <v>90</v>
      </c>
      <c r="AV392" s="16" t="s">
        <v>148</v>
      </c>
      <c r="AW392" s="16" t="s">
        <v>40</v>
      </c>
      <c r="AX392" s="16" t="s">
        <v>80</v>
      </c>
      <c r="AY392" s="269" t="s">
        <v>129</v>
      </c>
    </row>
    <row r="393" s="13" customFormat="1">
      <c r="A393" s="13"/>
      <c r="B393" s="227"/>
      <c r="C393" s="228"/>
      <c r="D393" s="222" t="s">
        <v>140</v>
      </c>
      <c r="E393" s="229" t="s">
        <v>32</v>
      </c>
      <c r="F393" s="230" t="s">
        <v>422</v>
      </c>
      <c r="G393" s="228"/>
      <c r="H393" s="229" t="s">
        <v>32</v>
      </c>
      <c r="I393" s="231"/>
      <c r="J393" s="228"/>
      <c r="K393" s="228"/>
      <c r="L393" s="232"/>
      <c r="M393" s="233"/>
      <c r="N393" s="234"/>
      <c r="O393" s="234"/>
      <c r="P393" s="234"/>
      <c r="Q393" s="234"/>
      <c r="R393" s="234"/>
      <c r="S393" s="234"/>
      <c r="T393" s="23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6" t="s">
        <v>140</v>
      </c>
      <c r="AU393" s="236" t="s">
        <v>90</v>
      </c>
      <c r="AV393" s="13" t="s">
        <v>88</v>
      </c>
      <c r="AW393" s="13" t="s">
        <v>40</v>
      </c>
      <c r="AX393" s="13" t="s">
        <v>80</v>
      </c>
      <c r="AY393" s="236" t="s">
        <v>129</v>
      </c>
    </row>
    <row r="394" s="14" customFormat="1">
      <c r="A394" s="14"/>
      <c r="B394" s="237"/>
      <c r="C394" s="238"/>
      <c r="D394" s="222" t="s">
        <v>140</v>
      </c>
      <c r="E394" s="239" t="s">
        <v>32</v>
      </c>
      <c r="F394" s="240" t="s">
        <v>462</v>
      </c>
      <c r="G394" s="238"/>
      <c r="H394" s="241">
        <v>43.649999999999999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7" t="s">
        <v>140</v>
      </c>
      <c r="AU394" s="247" t="s">
        <v>90</v>
      </c>
      <c r="AV394" s="14" t="s">
        <v>90</v>
      </c>
      <c r="AW394" s="14" t="s">
        <v>40</v>
      </c>
      <c r="AX394" s="14" t="s">
        <v>80</v>
      </c>
      <c r="AY394" s="247" t="s">
        <v>129</v>
      </c>
    </row>
    <row r="395" s="16" customFormat="1">
      <c r="A395" s="16"/>
      <c r="B395" s="259"/>
      <c r="C395" s="260"/>
      <c r="D395" s="222" t="s">
        <v>140</v>
      </c>
      <c r="E395" s="261" t="s">
        <v>32</v>
      </c>
      <c r="F395" s="262" t="s">
        <v>243</v>
      </c>
      <c r="G395" s="260"/>
      <c r="H395" s="263">
        <v>43.649999999999999</v>
      </c>
      <c r="I395" s="264"/>
      <c r="J395" s="260"/>
      <c r="K395" s="260"/>
      <c r="L395" s="265"/>
      <c r="M395" s="266"/>
      <c r="N395" s="267"/>
      <c r="O395" s="267"/>
      <c r="P395" s="267"/>
      <c r="Q395" s="267"/>
      <c r="R395" s="267"/>
      <c r="S395" s="267"/>
      <c r="T395" s="268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T395" s="269" t="s">
        <v>140</v>
      </c>
      <c r="AU395" s="269" t="s">
        <v>90</v>
      </c>
      <c r="AV395" s="16" t="s">
        <v>148</v>
      </c>
      <c r="AW395" s="16" t="s">
        <v>40</v>
      </c>
      <c r="AX395" s="16" t="s">
        <v>80</v>
      </c>
      <c r="AY395" s="269" t="s">
        <v>129</v>
      </c>
    </row>
    <row r="396" s="13" customFormat="1">
      <c r="A396" s="13"/>
      <c r="B396" s="227"/>
      <c r="C396" s="228"/>
      <c r="D396" s="222" t="s">
        <v>140</v>
      </c>
      <c r="E396" s="229" t="s">
        <v>32</v>
      </c>
      <c r="F396" s="230" t="s">
        <v>424</v>
      </c>
      <c r="G396" s="228"/>
      <c r="H396" s="229" t="s">
        <v>32</v>
      </c>
      <c r="I396" s="231"/>
      <c r="J396" s="228"/>
      <c r="K396" s="228"/>
      <c r="L396" s="232"/>
      <c r="M396" s="233"/>
      <c r="N396" s="234"/>
      <c r="O396" s="234"/>
      <c r="P396" s="234"/>
      <c r="Q396" s="234"/>
      <c r="R396" s="234"/>
      <c r="S396" s="234"/>
      <c r="T396" s="23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6" t="s">
        <v>140</v>
      </c>
      <c r="AU396" s="236" t="s">
        <v>90</v>
      </c>
      <c r="AV396" s="13" t="s">
        <v>88</v>
      </c>
      <c r="AW396" s="13" t="s">
        <v>40</v>
      </c>
      <c r="AX396" s="13" t="s">
        <v>80</v>
      </c>
      <c r="AY396" s="236" t="s">
        <v>129</v>
      </c>
    </row>
    <row r="397" s="14" customFormat="1">
      <c r="A397" s="14"/>
      <c r="B397" s="237"/>
      <c r="C397" s="238"/>
      <c r="D397" s="222" t="s">
        <v>140</v>
      </c>
      <c r="E397" s="239" t="s">
        <v>32</v>
      </c>
      <c r="F397" s="240" t="s">
        <v>463</v>
      </c>
      <c r="G397" s="238"/>
      <c r="H397" s="241">
        <v>43.520000000000003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7" t="s">
        <v>140</v>
      </c>
      <c r="AU397" s="247" t="s">
        <v>90</v>
      </c>
      <c r="AV397" s="14" t="s">
        <v>90</v>
      </c>
      <c r="AW397" s="14" t="s">
        <v>40</v>
      </c>
      <c r="AX397" s="14" t="s">
        <v>80</v>
      </c>
      <c r="AY397" s="247" t="s">
        <v>129</v>
      </c>
    </row>
    <row r="398" s="16" customFormat="1">
      <c r="A398" s="16"/>
      <c r="B398" s="259"/>
      <c r="C398" s="260"/>
      <c r="D398" s="222" t="s">
        <v>140</v>
      </c>
      <c r="E398" s="261" t="s">
        <v>32</v>
      </c>
      <c r="F398" s="262" t="s">
        <v>243</v>
      </c>
      <c r="G398" s="260"/>
      <c r="H398" s="263">
        <v>43.520000000000003</v>
      </c>
      <c r="I398" s="264"/>
      <c r="J398" s="260"/>
      <c r="K398" s="260"/>
      <c r="L398" s="265"/>
      <c r="M398" s="266"/>
      <c r="N398" s="267"/>
      <c r="O398" s="267"/>
      <c r="P398" s="267"/>
      <c r="Q398" s="267"/>
      <c r="R398" s="267"/>
      <c r="S398" s="267"/>
      <c r="T398" s="268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T398" s="269" t="s">
        <v>140</v>
      </c>
      <c r="AU398" s="269" t="s">
        <v>90</v>
      </c>
      <c r="AV398" s="16" t="s">
        <v>148</v>
      </c>
      <c r="AW398" s="16" t="s">
        <v>40</v>
      </c>
      <c r="AX398" s="16" t="s">
        <v>80</v>
      </c>
      <c r="AY398" s="269" t="s">
        <v>129</v>
      </c>
    </row>
    <row r="399" s="15" customFormat="1">
      <c r="A399" s="15"/>
      <c r="B399" s="248"/>
      <c r="C399" s="249"/>
      <c r="D399" s="222" t="s">
        <v>140</v>
      </c>
      <c r="E399" s="250" t="s">
        <v>32</v>
      </c>
      <c r="F399" s="251" t="s">
        <v>143</v>
      </c>
      <c r="G399" s="249"/>
      <c r="H399" s="252">
        <v>202.10000000000002</v>
      </c>
      <c r="I399" s="253"/>
      <c r="J399" s="249"/>
      <c r="K399" s="249"/>
      <c r="L399" s="254"/>
      <c r="M399" s="255"/>
      <c r="N399" s="256"/>
      <c r="O399" s="256"/>
      <c r="P399" s="256"/>
      <c r="Q399" s="256"/>
      <c r="R399" s="256"/>
      <c r="S399" s="256"/>
      <c r="T399" s="257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8" t="s">
        <v>140</v>
      </c>
      <c r="AU399" s="258" t="s">
        <v>90</v>
      </c>
      <c r="AV399" s="15" t="s">
        <v>136</v>
      </c>
      <c r="AW399" s="15" t="s">
        <v>40</v>
      </c>
      <c r="AX399" s="15" t="s">
        <v>80</v>
      </c>
      <c r="AY399" s="258" t="s">
        <v>129</v>
      </c>
    </row>
    <row r="400" s="14" customFormat="1">
      <c r="A400" s="14"/>
      <c r="B400" s="237"/>
      <c r="C400" s="238"/>
      <c r="D400" s="222" t="s">
        <v>140</v>
      </c>
      <c r="E400" s="239" t="s">
        <v>32</v>
      </c>
      <c r="F400" s="240" t="s">
        <v>464</v>
      </c>
      <c r="G400" s="238"/>
      <c r="H400" s="241">
        <v>202.09999999999999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7" t="s">
        <v>140</v>
      </c>
      <c r="AU400" s="247" t="s">
        <v>90</v>
      </c>
      <c r="AV400" s="14" t="s">
        <v>90</v>
      </c>
      <c r="AW400" s="14" t="s">
        <v>40</v>
      </c>
      <c r="AX400" s="14" t="s">
        <v>88</v>
      </c>
      <c r="AY400" s="247" t="s">
        <v>129</v>
      </c>
    </row>
    <row r="401" s="12" customFormat="1" ht="22.8" customHeight="1">
      <c r="A401" s="12"/>
      <c r="B401" s="193"/>
      <c r="C401" s="194"/>
      <c r="D401" s="195" t="s">
        <v>79</v>
      </c>
      <c r="E401" s="207" t="s">
        <v>136</v>
      </c>
      <c r="F401" s="207" t="s">
        <v>465</v>
      </c>
      <c r="G401" s="194"/>
      <c r="H401" s="194"/>
      <c r="I401" s="197"/>
      <c r="J401" s="208">
        <f>BK401</f>
        <v>0</v>
      </c>
      <c r="K401" s="194"/>
      <c r="L401" s="199"/>
      <c r="M401" s="200"/>
      <c r="N401" s="201"/>
      <c r="O401" s="201"/>
      <c r="P401" s="202">
        <f>SUM(P402:P460)</f>
        <v>0</v>
      </c>
      <c r="Q401" s="201"/>
      <c r="R401" s="202">
        <f>SUM(R402:R460)</f>
        <v>2.1066705799999998</v>
      </c>
      <c r="S401" s="201"/>
      <c r="T401" s="203">
        <f>SUM(T402:T460)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4" t="s">
        <v>88</v>
      </c>
      <c r="AT401" s="205" t="s">
        <v>79</v>
      </c>
      <c r="AU401" s="205" t="s">
        <v>88</v>
      </c>
      <c r="AY401" s="204" t="s">
        <v>129</v>
      </c>
      <c r="BK401" s="206">
        <f>SUM(BK402:BK460)</f>
        <v>0</v>
      </c>
    </row>
    <row r="402" s="2" customFormat="1" ht="14.4" customHeight="1">
      <c r="A402" s="41"/>
      <c r="B402" s="42"/>
      <c r="C402" s="209" t="s">
        <v>466</v>
      </c>
      <c r="D402" s="209" t="s">
        <v>131</v>
      </c>
      <c r="E402" s="210" t="s">
        <v>467</v>
      </c>
      <c r="F402" s="211" t="s">
        <v>468</v>
      </c>
      <c r="G402" s="212" t="s">
        <v>134</v>
      </c>
      <c r="H402" s="213">
        <v>2.27</v>
      </c>
      <c r="I402" s="214"/>
      <c r="J402" s="215">
        <f>ROUND(I402*H402,2)</f>
        <v>0</v>
      </c>
      <c r="K402" s="211" t="s">
        <v>135</v>
      </c>
      <c r="L402" s="47"/>
      <c r="M402" s="216" t="s">
        <v>32</v>
      </c>
      <c r="N402" s="217" t="s">
        <v>51</v>
      </c>
      <c r="O402" s="87"/>
      <c r="P402" s="218">
        <f>O402*H402</f>
        <v>0</v>
      </c>
      <c r="Q402" s="218">
        <v>0</v>
      </c>
      <c r="R402" s="218">
        <f>Q402*H402</f>
        <v>0</v>
      </c>
      <c r="S402" s="218">
        <v>0</v>
      </c>
      <c r="T402" s="219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20" t="s">
        <v>136</v>
      </c>
      <c r="AT402" s="220" t="s">
        <v>131</v>
      </c>
      <c r="AU402" s="220" t="s">
        <v>90</v>
      </c>
      <c r="AY402" s="19" t="s">
        <v>129</v>
      </c>
      <c r="BE402" s="221">
        <f>IF(N402="základní",J402,0)</f>
        <v>0</v>
      </c>
      <c r="BF402" s="221">
        <f>IF(N402="snížená",J402,0)</f>
        <v>0</v>
      </c>
      <c r="BG402" s="221">
        <f>IF(N402="zákl. přenesená",J402,0)</f>
        <v>0</v>
      </c>
      <c r="BH402" s="221">
        <f>IF(N402="sníž. přenesená",J402,0)</f>
        <v>0</v>
      </c>
      <c r="BI402" s="221">
        <f>IF(N402="nulová",J402,0)</f>
        <v>0</v>
      </c>
      <c r="BJ402" s="19" t="s">
        <v>88</v>
      </c>
      <c r="BK402" s="221">
        <f>ROUND(I402*H402,2)</f>
        <v>0</v>
      </c>
      <c r="BL402" s="19" t="s">
        <v>136</v>
      </c>
      <c r="BM402" s="220" t="s">
        <v>469</v>
      </c>
    </row>
    <row r="403" s="2" customFormat="1">
      <c r="A403" s="41"/>
      <c r="B403" s="42"/>
      <c r="C403" s="43"/>
      <c r="D403" s="222" t="s">
        <v>138</v>
      </c>
      <c r="E403" s="43"/>
      <c r="F403" s="223" t="s">
        <v>470</v>
      </c>
      <c r="G403" s="43"/>
      <c r="H403" s="43"/>
      <c r="I403" s="224"/>
      <c r="J403" s="43"/>
      <c r="K403" s="43"/>
      <c r="L403" s="47"/>
      <c r="M403" s="225"/>
      <c r="N403" s="226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19" t="s">
        <v>138</v>
      </c>
      <c r="AU403" s="19" t="s">
        <v>90</v>
      </c>
    </row>
    <row r="404" s="13" customFormat="1">
      <c r="A404" s="13"/>
      <c r="B404" s="227"/>
      <c r="C404" s="228"/>
      <c r="D404" s="222" t="s">
        <v>140</v>
      </c>
      <c r="E404" s="229" t="s">
        <v>32</v>
      </c>
      <c r="F404" s="230" t="s">
        <v>232</v>
      </c>
      <c r="G404" s="228"/>
      <c r="H404" s="229" t="s">
        <v>32</v>
      </c>
      <c r="I404" s="231"/>
      <c r="J404" s="228"/>
      <c r="K404" s="228"/>
      <c r="L404" s="232"/>
      <c r="M404" s="233"/>
      <c r="N404" s="234"/>
      <c r="O404" s="234"/>
      <c r="P404" s="234"/>
      <c r="Q404" s="234"/>
      <c r="R404" s="234"/>
      <c r="S404" s="234"/>
      <c r="T404" s="23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6" t="s">
        <v>140</v>
      </c>
      <c r="AU404" s="236" t="s">
        <v>90</v>
      </c>
      <c r="AV404" s="13" t="s">
        <v>88</v>
      </c>
      <c r="AW404" s="13" t="s">
        <v>40</v>
      </c>
      <c r="AX404" s="13" t="s">
        <v>80</v>
      </c>
      <c r="AY404" s="236" t="s">
        <v>129</v>
      </c>
    </row>
    <row r="405" s="14" customFormat="1">
      <c r="A405" s="14"/>
      <c r="B405" s="237"/>
      <c r="C405" s="238"/>
      <c r="D405" s="222" t="s">
        <v>140</v>
      </c>
      <c r="E405" s="239" t="s">
        <v>32</v>
      </c>
      <c r="F405" s="240" t="s">
        <v>471</v>
      </c>
      <c r="G405" s="238"/>
      <c r="H405" s="241">
        <v>2.27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7" t="s">
        <v>140</v>
      </c>
      <c r="AU405" s="247" t="s">
        <v>90</v>
      </c>
      <c r="AV405" s="14" t="s">
        <v>90</v>
      </c>
      <c r="AW405" s="14" t="s">
        <v>40</v>
      </c>
      <c r="AX405" s="14" t="s">
        <v>80</v>
      </c>
      <c r="AY405" s="247" t="s">
        <v>129</v>
      </c>
    </row>
    <row r="406" s="15" customFormat="1">
      <c r="A406" s="15"/>
      <c r="B406" s="248"/>
      <c r="C406" s="249"/>
      <c r="D406" s="222" t="s">
        <v>140</v>
      </c>
      <c r="E406" s="250" t="s">
        <v>32</v>
      </c>
      <c r="F406" s="251" t="s">
        <v>143</v>
      </c>
      <c r="G406" s="249"/>
      <c r="H406" s="252">
        <v>2.27</v>
      </c>
      <c r="I406" s="253"/>
      <c r="J406" s="249"/>
      <c r="K406" s="249"/>
      <c r="L406" s="254"/>
      <c r="M406" s="255"/>
      <c r="N406" s="256"/>
      <c r="O406" s="256"/>
      <c r="P406" s="256"/>
      <c r="Q406" s="256"/>
      <c r="R406" s="256"/>
      <c r="S406" s="256"/>
      <c r="T406" s="257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8" t="s">
        <v>140</v>
      </c>
      <c r="AU406" s="258" t="s">
        <v>90</v>
      </c>
      <c r="AV406" s="15" t="s">
        <v>136</v>
      </c>
      <c r="AW406" s="15" t="s">
        <v>40</v>
      </c>
      <c r="AX406" s="15" t="s">
        <v>88</v>
      </c>
      <c r="AY406" s="258" t="s">
        <v>129</v>
      </c>
    </row>
    <row r="407" s="2" customFormat="1" ht="14.4" customHeight="1">
      <c r="A407" s="41"/>
      <c r="B407" s="42"/>
      <c r="C407" s="209" t="s">
        <v>472</v>
      </c>
      <c r="D407" s="209" t="s">
        <v>131</v>
      </c>
      <c r="E407" s="210" t="s">
        <v>473</v>
      </c>
      <c r="F407" s="211" t="s">
        <v>474</v>
      </c>
      <c r="G407" s="212" t="s">
        <v>134</v>
      </c>
      <c r="H407" s="213">
        <v>28.100000000000001</v>
      </c>
      <c r="I407" s="214"/>
      <c r="J407" s="215">
        <f>ROUND(I407*H407,2)</f>
        <v>0</v>
      </c>
      <c r="K407" s="211" t="s">
        <v>135</v>
      </c>
      <c r="L407" s="47"/>
      <c r="M407" s="216" t="s">
        <v>32</v>
      </c>
      <c r="N407" s="217" t="s">
        <v>51</v>
      </c>
      <c r="O407" s="87"/>
      <c r="P407" s="218">
        <f>O407*H407</f>
        <v>0</v>
      </c>
      <c r="Q407" s="218">
        <v>0</v>
      </c>
      <c r="R407" s="218">
        <f>Q407*H407</f>
        <v>0</v>
      </c>
      <c r="S407" s="218">
        <v>0</v>
      </c>
      <c r="T407" s="219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0" t="s">
        <v>136</v>
      </c>
      <c r="AT407" s="220" t="s">
        <v>131</v>
      </c>
      <c r="AU407" s="220" t="s">
        <v>90</v>
      </c>
      <c r="AY407" s="19" t="s">
        <v>129</v>
      </c>
      <c r="BE407" s="221">
        <f>IF(N407="základní",J407,0)</f>
        <v>0</v>
      </c>
      <c r="BF407" s="221">
        <f>IF(N407="snížená",J407,0)</f>
        <v>0</v>
      </c>
      <c r="BG407" s="221">
        <f>IF(N407="zákl. přenesená",J407,0)</f>
        <v>0</v>
      </c>
      <c r="BH407" s="221">
        <f>IF(N407="sníž. přenesená",J407,0)</f>
        <v>0</v>
      </c>
      <c r="BI407" s="221">
        <f>IF(N407="nulová",J407,0)</f>
        <v>0</v>
      </c>
      <c r="BJ407" s="19" t="s">
        <v>88</v>
      </c>
      <c r="BK407" s="221">
        <f>ROUND(I407*H407,2)</f>
        <v>0</v>
      </c>
      <c r="BL407" s="19" t="s">
        <v>136</v>
      </c>
      <c r="BM407" s="220" t="s">
        <v>475</v>
      </c>
    </row>
    <row r="408" s="2" customFormat="1">
      <c r="A408" s="41"/>
      <c r="B408" s="42"/>
      <c r="C408" s="43"/>
      <c r="D408" s="222" t="s">
        <v>138</v>
      </c>
      <c r="E408" s="43"/>
      <c r="F408" s="223" t="s">
        <v>476</v>
      </c>
      <c r="G408" s="43"/>
      <c r="H408" s="43"/>
      <c r="I408" s="224"/>
      <c r="J408" s="43"/>
      <c r="K408" s="43"/>
      <c r="L408" s="47"/>
      <c r="M408" s="225"/>
      <c r="N408" s="226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19" t="s">
        <v>138</v>
      </c>
      <c r="AU408" s="19" t="s">
        <v>90</v>
      </c>
    </row>
    <row r="409" s="13" customFormat="1">
      <c r="A409" s="13"/>
      <c r="B409" s="227"/>
      <c r="C409" s="228"/>
      <c r="D409" s="222" t="s">
        <v>140</v>
      </c>
      <c r="E409" s="229" t="s">
        <v>32</v>
      </c>
      <c r="F409" s="230" t="s">
        <v>397</v>
      </c>
      <c r="G409" s="228"/>
      <c r="H409" s="229" t="s">
        <v>32</v>
      </c>
      <c r="I409" s="231"/>
      <c r="J409" s="228"/>
      <c r="K409" s="228"/>
      <c r="L409" s="232"/>
      <c r="M409" s="233"/>
      <c r="N409" s="234"/>
      <c r="O409" s="234"/>
      <c r="P409" s="234"/>
      <c r="Q409" s="234"/>
      <c r="R409" s="234"/>
      <c r="S409" s="234"/>
      <c r="T409" s="23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6" t="s">
        <v>140</v>
      </c>
      <c r="AU409" s="236" t="s">
        <v>90</v>
      </c>
      <c r="AV409" s="13" t="s">
        <v>88</v>
      </c>
      <c r="AW409" s="13" t="s">
        <v>40</v>
      </c>
      <c r="AX409" s="13" t="s">
        <v>80</v>
      </c>
      <c r="AY409" s="236" t="s">
        <v>129</v>
      </c>
    </row>
    <row r="410" s="14" customFormat="1">
      <c r="A410" s="14"/>
      <c r="B410" s="237"/>
      <c r="C410" s="238"/>
      <c r="D410" s="222" t="s">
        <v>140</v>
      </c>
      <c r="E410" s="239" t="s">
        <v>32</v>
      </c>
      <c r="F410" s="240" t="s">
        <v>477</v>
      </c>
      <c r="G410" s="238"/>
      <c r="H410" s="241">
        <v>14.276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7" t="s">
        <v>140</v>
      </c>
      <c r="AU410" s="247" t="s">
        <v>90</v>
      </c>
      <c r="AV410" s="14" t="s">
        <v>90</v>
      </c>
      <c r="AW410" s="14" t="s">
        <v>40</v>
      </c>
      <c r="AX410" s="14" t="s">
        <v>80</v>
      </c>
      <c r="AY410" s="247" t="s">
        <v>129</v>
      </c>
    </row>
    <row r="411" s="16" customFormat="1">
      <c r="A411" s="16"/>
      <c r="B411" s="259"/>
      <c r="C411" s="260"/>
      <c r="D411" s="222" t="s">
        <v>140</v>
      </c>
      <c r="E411" s="261" t="s">
        <v>32</v>
      </c>
      <c r="F411" s="262" t="s">
        <v>243</v>
      </c>
      <c r="G411" s="260"/>
      <c r="H411" s="263">
        <v>14.276</v>
      </c>
      <c r="I411" s="264"/>
      <c r="J411" s="260"/>
      <c r="K411" s="260"/>
      <c r="L411" s="265"/>
      <c r="M411" s="266"/>
      <c r="N411" s="267"/>
      <c r="O411" s="267"/>
      <c r="P411" s="267"/>
      <c r="Q411" s="267"/>
      <c r="R411" s="267"/>
      <c r="S411" s="267"/>
      <c r="T411" s="268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269" t="s">
        <v>140</v>
      </c>
      <c r="AU411" s="269" t="s">
        <v>90</v>
      </c>
      <c r="AV411" s="16" t="s">
        <v>148</v>
      </c>
      <c r="AW411" s="16" t="s">
        <v>40</v>
      </c>
      <c r="AX411" s="16" t="s">
        <v>80</v>
      </c>
      <c r="AY411" s="269" t="s">
        <v>129</v>
      </c>
    </row>
    <row r="412" s="14" customFormat="1">
      <c r="A412" s="14"/>
      <c r="B412" s="237"/>
      <c r="C412" s="238"/>
      <c r="D412" s="222" t="s">
        <v>140</v>
      </c>
      <c r="E412" s="239" t="s">
        <v>32</v>
      </c>
      <c r="F412" s="240" t="s">
        <v>478</v>
      </c>
      <c r="G412" s="238"/>
      <c r="H412" s="241">
        <v>4.3650000000000002</v>
      </c>
      <c r="I412" s="242"/>
      <c r="J412" s="238"/>
      <c r="K412" s="238"/>
      <c r="L412" s="243"/>
      <c r="M412" s="244"/>
      <c r="N412" s="245"/>
      <c r="O412" s="245"/>
      <c r="P412" s="245"/>
      <c r="Q412" s="245"/>
      <c r="R412" s="245"/>
      <c r="S412" s="245"/>
      <c r="T412" s="24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7" t="s">
        <v>140</v>
      </c>
      <c r="AU412" s="247" t="s">
        <v>90</v>
      </c>
      <c r="AV412" s="14" t="s">
        <v>90</v>
      </c>
      <c r="AW412" s="14" t="s">
        <v>40</v>
      </c>
      <c r="AX412" s="14" t="s">
        <v>80</v>
      </c>
      <c r="AY412" s="247" t="s">
        <v>129</v>
      </c>
    </row>
    <row r="413" s="16" customFormat="1">
      <c r="A413" s="16"/>
      <c r="B413" s="259"/>
      <c r="C413" s="260"/>
      <c r="D413" s="222" t="s">
        <v>140</v>
      </c>
      <c r="E413" s="261" t="s">
        <v>32</v>
      </c>
      <c r="F413" s="262" t="s">
        <v>243</v>
      </c>
      <c r="G413" s="260"/>
      <c r="H413" s="263">
        <v>4.3650000000000002</v>
      </c>
      <c r="I413" s="264"/>
      <c r="J413" s="260"/>
      <c r="K413" s="260"/>
      <c r="L413" s="265"/>
      <c r="M413" s="266"/>
      <c r="N413" s="267"/>
      <c r="O413" s="267"/>
      <c r="P413" s="267"/>
      <c r="Q413" s="267"/>
      <c r="R413" s="267"/>
      <c r="S413" s="267"/>
      <c r="T413" s="268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T413" s="269" t="s">
        <v>140</v>
      </c>
      <c r="AU413" s="269" t="s">
        <v>90</v>
      </c>
      <c r="AV413" s="16" t="s">
        <v>148</v>
      </c>
      <c r="AW413" s="16" t="s">
        <v>40</v>
      </c>
      <c r="AX413" s="16" t="s">
        <v>80</v>
      </c>
      <c r="AY413" s="269" t="s">
        <v>129</v>
      </c>
    </row>
    <row r="414" s="14" customFormat="1">
      <c r="A414" s="14"/>
      <c r="B414" s="237"/>
      <c r="C414" s="238"/>
      <c r="D414" s="222" t="s">
        <v>140</v>
      </c>
      <c r="E414" s="239" t="s">
        <v>32</v>
      </c>
      <c r="F414" s="240" t="s">
        <v>479</v>
      </c>
      <c r="G414" s="238"/>
      <c r="H414" s="241">
        <v>9.4659999999999993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7" t="s">
        <v>140</v>
      </c>
      <c r="AU414" s="247" t="s">
        <v>90</v>
      </c>
      <c r="AV414" s="14" t="s">
        <v>90</v>
      </c>
      <c r="AW414" s="14" t="s">
        <v>40</v>
      </c>
      <c r="AX414" s="14" t="s">
        <v>80</v>
      </c>
      <c r="AY414" s="247" t="s">
        <v>129</v>
      </c>
    </row>
    <row r="415" s="16" customFormat="1">
      <c r="A415" s="16"/>
      <c r="B415" s="259"/>
      <c r="C415" s="260"/>
      <c r="D415" s="222" t="s">
        <v>140</v>
      </c>
      <c r="E415" s="261" t="s">
        <v>32</v>
      </c>
      <c r="F415" s="262" t="s">
        <v>243</v>
      </c>
      <c r="G415" s="260"/>
      <c r="H415" s="263">
        <v>9.4659999999999993</v>
      </c>
      <c r="I415" s="264"/>
      <c r="J415" s="260"/>
      <c r="K415" s="260"/>
      <c r="L415" s="265"/>
      <c r="M415" s="266"/>
      <c r="N415" s="267"/>
      <c r="O415" s="267"/>
      <c r="P415" s="267"/>
      <c r="Q415" s="267"/>
      <c r="R415" s="267"/>
      <c r="S415" s="267"/>
      <c r="T415" s="268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69" t="s">
        <v>140</v>
      </c>
      <c r="AU415" s="269" t="s">
        <v>90</v>
      </c>
      <c r="AV415" s="16" t="s">
        <v>148</v>
      </c>
      <c r="AW415" s="16" t="s">
        <v>40</v>
      </c>
      <c r="AX415" s="16" t="s">
        <v>80</v>
      </c>
      <c r="AY415" s="269" t="s">
        <v>129</v>
      </c>
    </row>
    <row r="416" s="15" customFormat="1">
      <c r="A416" s="15"/>
      <c r="B416" s="248"/>
      <c r="C416" s="249"/>
      <c r="D416" s="222" t="s">
        <v>140</v>
      </c>
      <c r="E416" s="250" t="s">
        <v>32</v>
      </c>
      <c r="F416" s="251" t="s">
        <v>143</v>
      </c>
      <c r="G416" s="249"/>
      <c r="H416" s="252">
        <v>28.106999999999999</v>
      </c>
      <c r="I416" s="253"/>
      <c r="J416" s="249"/>
      <c r="K416" s="249"/>
      <c r="L416" s="254"/>
      <c r="M416" s="255"/>
      <c r="N416" s="256"/>
      <c r="O416" s="256"/>
      <c r="P416" s="256"/>
      <c r="Q416" s="256"/>
      <c r="R416" s="256"/>
      <c r="S416" s="256"/>
      <c r="T416" s="257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8" t="s">
        <v>140</v>
      </c>
      <c r="AU416" s="258" t="s">
        <v>90</v>
      </c>
      <c r="AV416" s="15" t="s">
        <v>136</v>
      </c>
      <c r="AW416" s="15" t="s">
        <v>40</v>
      </c>
      <c r="AX416" s="15" t="s">
        <v>80</v>
      </c>
      <c r="AY416" s="258" t="s">
        <v>129</v>
      </c>
    </row>
    <row r="417" s="14" customFormat="1">
      <c r="A417" s="14"/>
      <c r="B417" s="237"/>
      <c r="C417" s="238"/>
      <c r="D417" s="222" t="s">
        <v>140</v>
      </c>
      <c r="E417" s="239" t="s">
        <v>32</v>
      </c>
      <c r="F417" s="240" t="s">
        <v>480</v>
      </c>
      <c r="G417" s="238"/>
      <c r="H417" s="241">
        <v>28.100000000000001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7" t="s">
        <v>140</v>
      </c>
      <c r="AU417" s="247" t="s">
        <v>90</v>
      </c>
      <c r="AV417" s="14" t="s">
        <v>90</v>
      </c>
      <c r="AW417" s="14" t="s">
        <v>40</v>
      </c>
      <c r="AX417" s="14" t="s">
        <v>88</v>
      </c>
      <c r="AY417" s="247" t="s">
        <v>129</v>
      </c>
    </row>
    <row r="418" s="2" customFormat="1" ht="14.4" customHeight="1">
      <c r="A418" s="41"/>
      <c r="B418" s="42"/>
      <c r="C418" s="209" t="s">
        <v>481</v>
      </c>
      <c r="D418" s="209" t="s">
        <v>131</v>
      </c>
      <c r="E418" s="210" t="s">
        <v>482</v>
      </c>
      <c r="F418" s="211" t="s">
        <v>483</v>
      </c>
      <c r="G418" s="212" t="s">
        <v>189</v>
      </c>
      <c r="H418" s="213">
        <v>18</v>
      </c>
      <c r="I418" s="214"/>
      <c r="J418" s="215">
        <f>ROUND(I418*H418,2)</f>
        <v>0</v>
      </c>
      <c r="K418" s="211" t="s">
        <v>135</v>
      </c>
      <c r="L418" s="47"/>
      <c r="M418" s="216" t="s">
        <v>32</v>
      </c>
      <c r="N418" s="217" t="s">
        <v>51</v>
      </c>
      <c r="O418" s="87"/>
      <c r="P418" s="218">
        <f>O418*H418</f>
        <v>0</v>
      </c>
      <c r="Q418" s="218">
        <v>0.0066</v>
      </c>
      <c r="R418" s="218">
        <f>Q418*H418</f>
        <v>0.1188</v>
      </c>
      <c r="S418" s="218">
        <v>0</v>
      </c>
      <c r="T418" s="219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20" t="s">
        <v>136</v>
      </c>
      <c r="AT418" s="220" t="s">
        <v>131</v>
      </c>
      <c r="AU418" s="220" t="s">
        <v>90</v>
      </c>
      <c r="AY418" s="19" t="s">
        <v>129</v>
      </c>
      <c r="BE418" s="221">
        <f>IF(N418="základní",J418,0)</f>
        <v>0</v>
      </c>
      <c r="BF418" s="221">
        <f>IF(N418="snížená",J418,0)</f>
        <v>0</v>
      </c>
      <c r="BG418" s="221">
        <f>IF(N418="zákl. přenesená",J418,0)</f>
        <v>0</v>
      </c>
      <c r="BH418" s="221">
        <f>IF(N418="sníž. přenesená",J418,0)</f>
        <v>0</v>
      </c>
      <c r="BI418" s="221">
        <f>IF(N418="nulová",J418,0)</f>
        <v>0</v>
      </c>
      <c r="BJ418" s="19" t="s">
        <v>88</v>
      </c>
      <c r="BK418" s="221">
        <f>ROUND(I418*H418,2)</f>
        <v>0</v>
      </c>
      <c r="BL418" s="19" t="s">
        <v>136</v>
      </c>
      <c r="BM418" s="220" t="s">
        <v>484</v>
      </c>
    </row>
    <row r="419" s="2" customFormat="1">
      <c r="A419" s="41"/>
      <c r="B419" s="42"/>
      <c r="C419" s="43"/>
      <c r="D419" s="222" t="s">
        <v>138</v>
      </c>
      <c r="E419" s="43"/>
      <c r="F419" s="223" t="s">
        <v>485</v>
      </c>
      <c r="G419" s="43"/>
      <c r="H419" s="43"/>
      <c r="I419" s="224"/>
      <c r="J419" s="43"/>
      <c r="K419" s="43"/>
      <c r="L419" s="47"/>
      <c r="M419" s="225"/>
      <c r="N419" s="226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19" t="s">
        <v>138</v>
      </c>
      <c r="AU419" s="19" t="s">
        <v>90</v>
      </c>
    </row>
    <row r="420" s="13" customFormat="1">
      <c r="A420" s="13"/>
      <c r="B420" s="227"/>
      <c r="C420" s="228"/>
      <c r="D420" s="222" t="s">
        <v>140</v>
      </c>
      <c r="E420" s="229" t="s">
        <v>32</v>
      </c>
      <c r="F420" s="230" t="s">
        <v>486</v>
      </c>
      <c r="G420" s="228"/>
      <c r="H420" s="229" t="s">
        <v>32</v>
      </c>
      <c r="I420" s="231"/>
      <c r="J420" s="228"/>
      <c r="K420" s="228"/>
      <c r="L420" s="232"/>
      <c r="M420" s="233"/>
      <c r="N420" s="234"/>
      <c r="O420" s="234"/>
      <c r="P420" s="234"/>
      <c r="Q420" s="234"/>
      <c r="R420" s="234"/>
      <c r="S420" s="234"/>
      <c r="T420" s="23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6" t="s">
        <v>140</v>
      </c>
      <c r="AU420" s="236" t="s">
        <v>90</v>
      </c>
      <c r="AV420" s="13" t="s">
        <v>88</v>
      </c>
      <c r="AW420" s="13" t="s">
        <v>40</v>
      </c>
      <c r="AX420" s="13" t="s">
        <v>80</v>
      </c>
      <c r="AY420" s="236" t="s">
        <v>129</v>
      </c>
    </row>
    <row r="421" s="14" customFormat="1">
      <c r="A421" s="14"/>
      <c r="B421" s="237"/>
      <c r="C421" s="238"/>
      <c r="D421" s="222" t="s">
        <v>140</v>
      </c>
      <c r="E421" s="239" t="s">
        <v>32</v>
      </c>
      <c r="F421" s="240" t="s">
        <v>487</v>
      </c>
      <c r="G421" s="238"/>
      <c r="H421" s="241">
        <v>2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7" t="s">
        <v>140</v>
      </c>
      <c r="AU421" s="247" t="s">
        <v>90</v>
      </c>
      <c r="AV421" s="14" t="s">
        <v>90</v>
      </c>
      <c r="AW421" s="14" t="s">
        <v>40</v>
      </c>
      <c r="AX421" s="14" t="s">
        <v>80</v>
      </c>
      <c r="AY421" s="247" t="s">
        <v>129</v>
      </c>
    </row>
    <row r="422" s="14" customFormat="1">
      <c r="A422" s="14"/>
      <c r="B422" s="237"/>
      <c r="C422" s="238"/>
      <c r="D422" s="222" t="s">
        <v>140</v>
      </c>
      <c r="E422" s="239" t="s">
        <v>32</v>
      </c>
      <c r="F422" s="240" t="s">
        <v>488</v>
      </c>
      <c r="G422" s="238"/>
      <c r="H422" s="241">
        <v>1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7" t="s">
        <v>140</v>
      </c>
      <c r="AU422" s="247" t="s">
        <v>90</v>
      </c>
      <c r="AV422" s="14" t="s">
        <v>90</v>
      </c>
      <c r="AW422" s="14" t="s">
        <v>40</v>
      </c>
      <c r="AX422" s="14" t="s">
        <v>80</v>
      </c>
      <c r="AY422" s="247" t="s">
        <v>129</v>
      </c>
    </row>
    <row r="423" s="14" customFormat="1">
      <c r="A423" s="14"/>
      <c r="B423" s="237"/>
      <c r="C423" s="238"/>
      <c r="D423" s="222" t="s">
        <v>140</v>
      </c>
      <c r="E423" s="239" t="s">
        <v>32</v>
      </c>
      <c r="F423" s="240" t="s">
        <v>489</v>
      </c>
      <c r="G423" s="238"/>
      <c r="H423" s="241">
        <v>4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7" t="s">
        <v>140</v>
      </c>
      <c r="AU423" s="247" t="s">
        <v>90</v>
      </c>
      <c r="AV423" s="14" t="s">
        <v>90</v>
      </c>
      <c r="AW423" s="14" t="s">
        <v>40</v>
      </c>
      <c r="AX423" s="14" t="s">
        <v>80</v>
      </c>
      <c r="AY423" s="247" t="s">
        <v>129</v>
      </c>
    </row>
    <row r="424" s="14" customFormat="1">
      <c r="A424" s="14"/>
      <c r="B424" s="237"/>
      <c r="C424" s="238"/>
      <c r="D424" s="222" t="s">
        <v>140</v>
      </c>
      <c r="E424" s="239" t="s">
        <v>32</v>
      </c>
      <c r="F424" s="240" t="s">
        <v>490</v>
      </c>
      <c r="G424" s="238"/>
      <c r="H424" s="241">
        <v>11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7" t="s">
        <v>140</v>
      </c>
      <c r="AU424" s="247" t="s">
        <v>90</v>
      </c>
      <c r="AV424" s="14" t="s">
        <v>90</v>
      </c>
      <c r="AW424" s="14" t="s">
        <v>40</v>
      </c>
      <c r="AX424" s="14" t="s">
        <v>80</v>
      </c>
      <c r="AY424" s="247" t="s">
        <v>129</v>
      </c>
    </row>
    <row r="425" s="15" customFormat="1">
      <c r="A425" s="15"/>
      <c r="B425" s="248"/>
      <c r="C425" s="249"/>
      <c r="D425" s="222" t="s">
        <v>140</v>
      </c>
      <c r="E425" s="250" t="s">
        <v>32</v>
      </c>
      <c r="F425" s="251" t="s">
        <v>143</v>
      </c>
      <c r="G425" s="249"/>
      <c r="H425" s="252">
        <v>18</v>
      </c>
      <c r="I425" s="253"/>
      <c r="J425" s="249"/>
      <c r="K425" s="249"/>
      <c r="L425" s="254"/>
      <c r="M425" s="255"/>
      <c r="N425" s="256"/>
      <c r="O425" s="256"/>
      <c r="P425" s="256"/>
      <c r="Q425" s="256"/>
      <c r="R425" s="256"/>
      <c r="S425" s="256"/>
      <c r="T425" s="257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8" t="s">
        <v>140</v>
      </c>
      <c r="AU425" s="258" t="s">
        <v>90</v>
      </c>
      <c r="AV425" s="15" t="s">
        <v>136</v>
      </c>
      <c r="AW425" s="15" t="s">
        <v>40</v>
      </c>
      <c r="AX425" s="15" t="s">
        <v>88</v>
      </c>
      <c r="AY425" s="258" t="s">
        <v>129</v>
      </c>
    </row>
    <row r="426" s="2" customFormat="1" ht="24.15" customHeight="1">
      <c r="A426" s="41"/>
      <c r="B426" s="42"/>
      <c r="C426" s="270" t="s">
        <v>491</v>
      </c>
      <c r="D426" s="270" t="s">
        <v>387</v>
      </c>
      <c r="E426" s="271" t="s">
        <v>492</v>
      </c>
      <c r="F426" s="272" t="s">
        <v>493</v>
      </c>
      <c r="G426" s="273" t="s">
        <v>189</v>
      </c>
      <c r="H426" s="274">
        <v>2</v>
      </c>
      <c r="I426" s="275"/>
      <c r="J426" s="276">
        <f>ROUND(I426*H426,2)</f>
        <v>0</v>
      </c>
      <c r="K426" s="272" t="s">
        <v>135</v>
      </c>
      <c r="L426" s="277"/>
      <c r="M426" s="278" t="s">
        <v>32</v>
      </c>
      <c r="N426" s="279" t="s">
        <v>51</v>
      </c>
      <c r="O426" s="87"/>
      <c r="P426" s="218">
        <f>O426*H426</f>
        <v>0</v>
      </c>
      <c r="Q426" s="218">
        <v>0.028000000000000001</v>
      </c>
      <c r="R426" s="218">
        <f>Q426*H426</f>
        <v>0.056000000000000001</v>
      </c>
      <c r="S426" s="218">
        <v>0</v>
      </c>
      <c r="T426" s="219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20" t="s">
        <v>186</v>
      </c>
      <c r="AT426" s="220" t="s">
        <v>387</v>
      </c>
      <c r="AU426" s="220" t="s">
        <v>90</v>
      </c>
      <c r="AY426" s="19" t="s">
        <v>129</v>
      </c>
      <c r="BE426" s="221">
        <f>IF(N426="základní",J426,0)</f>
        <v>0</v>
      </c>
      <c r="BF426" s="221">
        <f>IF(N426="snížená",J426,0)</f>
        <v>0</v>
      </c>
      <c r="BG426" s="221">
        <f>IF(N426="zákl. přenesená",J426,0)</f>
        <v>0</v>
      </c>
      <c r="BH426" s="221">
        <f>IF(N426="sníž. přenesená",J426,0)</f>
        <v>0</v>
      </c>
      <c r="BI426" s="221">
        <f>IF(N426="nulová",J426,0)</f>
        <v>0</v>
      </c>
      <c r="BJ426" s="19" t="s">
        <v>88</v>
      </c>
      <c r="BK426" s="221">
        <f>ROUND(I426*H426,2)</f>
        <v>0</v>
      </c>
      <c r="BL426" s="19" t="s">
        <v>136</v>
      </c>
      <c r="BM426" s="220" t="s">
        <v>494</v>
      </c>
    </row>
    <row r="427" s="2" customFormat="1">
      <c r="A427" s="41"/>
      <c r="B427" s="42"/>
      <c r="C427" s="43"/>
      <c r="D427" s="222" t="s">
        <v>138</v>
      </c>
      <c r="E427" s="43"/>
      <c r="F427" s="223" t="s">
        <v>493</v>
      </c>
      <c r="G427" s="43"/>
      <c r="H427" s="43"/>
      <c r="I427" s="224"/>
      <c r="J427" s="43"/>
      <c r="K427" s="43"/>
      <c r="L427" s="47"/>
      <c r="M427" s="225"/>
      <c r="N427" s="226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19" t="s">
        <v>138</v>
      </c>
      <c r="AU427" s="19" t="s">
        <v>90</v>
      </c>
    </row>
    <row r="428" s="13" customFormat="1">
      <c r="A428" s="13"/>
      <c r="B428" s="227"/>
      <c r="C428" s="228"/>
      <c r="D428" s="222" t="s">
        <v>140</v>
      </c>
      <c r="E428" s="229" t="s">
        <v>32</v>
      </c>
      <c r="F428" s="230" t="s">
        <v>486</v>
      </c>
      <c r="G428" s="228"/>
      <c r="H428" s="229" t="s">
        <v>32</v>
      </c>
      <c r="I428" s="231"/>
      <c r="J428" s="228"/>
      <c r="K428" s="228"/>
      <c r="L428" s="232"/>
      <c r="M428" s="233"/>
      <c r="N428" s="234"/>
      <c r="O428" s="234"/>
      <c r="P428" s="234"/>
      <c r="Q428" s="234"/>
      <c r="R428" s="234"/>
      <c r="S428" s="234"/>
      <c r="T428" s="23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6" t="s">
        <v>140</v>
      </c>
      <c r="AU428" s="236" t="s">
        <v>90</v>
      </c>
      <c r="AV428" s="13" t="s">
        <v>88</v>
      </c>
      <c r="AW428" s="13" t="s">
        <v>40</v>
      </c>
      <c r="AX428" s="13" t="s">
        <v>80</v>
      </c>
      <c r="AY428" s="236" t="s">
        <v>129</v>
      </c>
    </row>
    <row r="429" s="14" customFormat="1">
      <c r="A429" s="14"/>
      <c r="B429" s="237"/>
      <c r="C429" s="238"/>
      <c r="D429" s="222" t="s">
        <v>140</v>
      </c>
      <c r="E429" s="239" t="s">
        <v>32</v>
      </c>
      <c r="F429" s="240" t="s">
        <v>495</v>
      </c>
      <c r="G429" s="238"/>
      <c r="H429" s="241">
        <v>2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7" t="s">
        <v>140</v>
      </c>
      <c r="AU429" s="247" t="s">
        <v>90</v>
      </c>
      <c r="AV429" s="14" t="s">
        <v>90</v>
      </c>
      <c r="AW429" s="14" t="s">
        <v>40</v>
      </c>
      <c r="AX429" s="14" t="s">
        <v>80</v>
      </c>
      <c r="AY429" s="247" t="s">
        <v>129</v>
      </c>
    </row>
    <row r="430" s="15" customFormat="1">
      <c r="A430" s="15"/>
      <c r="B430" s="248"/>
      <c r="C430" s="249"/>
      <c r="D430" s="222" t="s">
        <v>140</v>
      </c>
      <c r="E430" s="250" t="s">
        <v>32</v>
      </c>
      <c r="F430" s="251" t="s">
        <v>143</v>
      </c>
      <c r="G430" s="249"/>
      <c r="H430" s="252">
        <v>2</v>
      </c>
      <c r="I430" s="253"/>
      <c r="J430" s="249"/>
      <c r="K430" s="249"/>
      <c r="L430" s="254"/>
      <c r="M430" s="255"/>
      <c r="N430" s="256"/>
      <c r="O430" s="256"/>
      <c r="P430" s="256"/>
      <c r="Q430" s="256"/>
      <c r="R430" s="256"/>
      <c r="S430" s="256"/>
      <c r="T430" s="257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8" t="s">
        <v>140</v>
      </c>
      <c r="AU430" s="258" t="s">
        <v>90</v>
      </c>
      <c r="AV430" s="15" t="s">
        <v>136</v>
      </c>
      <c r="AW430" s="15" t="s">
        <v>40</v>
      </c>
      <c r="AX430" s="15" t="s">
        <v>88</v>
      </c>
      <c r="AY430" s="258" t="s">
        <v>129</v>
      </c>
    </row>
    <row r="431" s="2" customFormat="1" ht="24.15" customHeight="1">
      <c r="A431" s="41"/>
      <c r="B431" s="42"/>
      <c r="C431" s="270" t="s">
        <v>496</v>
      </c>
      <c r="D431" s="270" t="s">
        <v>387</v>
      </c>
      <c r="E431" s="271" t="s">
        <v>497</v>
      </c>
      <c r="F431" s="272" t="s">
        <v>498</v>
      </c>
      <c r="G431" s="273" t="s">
        <v>189</v>
      </c>
      <c r="H431" s="274">
        <v>1</v>
      </c>
      <c r="I431" s="275"/>
      <c r="J431" s="276">
        <f>ROUND(I431*H431,2)</f>
        <v>0</v>
      </c>
      <c r="K431" s="272" t="s">
        <v>135</v>
      </c>
      <c r="L431" s="277"/>
      <c r="M431" s="278" t="s">
        <v>32</v>
      </c>
      <c r="N431" s="279" t="s">
        <v>51</v>
      </c>
      <c r="O431" s="87"/>
      <c r="P431" s="218">
        <f>O431*H431</f>
        <v>0</v>
      </c>
      <c r="Q431" s="218">
        <v>0.040000000000000001</v>
      </c>
      <c r="R431" s="218">
        <f>Q431*H431</f>
        <v>0.040000000000000001</v>
      </c>
      <c r="S431" s="218">
        <v>0</v>
      </c>
      <c r="T431" s="219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20" t="s">
        <v>186</v>
      </c>
      <c r="AT431" s="220" t="s">
        <v>387</v>
      </c>
      <c r="AU431" s="220" t="s">
        <v>90</v>
      </c>
      <c r="AY431" s="19" t="s">
        <v>129</v>
      </c>
      <c r="BE431" s="221">
        <f>IF(N431="základní",J431,0)</f>
        <v>0</v>
      </c>
      <c r="BF431" s="221">
        <f>IF(N431="snížená",J431,0)</f>
        <v>0</v>
      </c>
      <c r="BG431" s="221">
        <f>IF(N431="zákl. přenesená",J431,0)</f>
        <v>0</v>
      </c>
      <c r="BH431" s="221">
        <f>IF(N431="sníž. přenesená",J431,0)</f>
        <v>0</v>
      </c>
      <c r="BI431" s="221">
        <f>IF(N431="nulová",J431,0)</f>
        <v>0</v>
      </c>
      <c r="BJ431" s="19" t="s">
        <v>88</v>
      </c>
      <c r="BK431" s="221">
        <f>ROUND(I431*H431,2)</f>
        <v>0</v>
      </c>
      <c r="BL431" s="19" t="s">
        <v>136</v>
      </c>
      <c r="BM431" s="220" t="s">
        <v>499</v>
      </c>
    </row>
    <row r="432" s="2" customFormat="1">
      <c r="A432" s="41"/>
      <c r="B432" s="42"/>
      <c r="C432" s="43"/>
      <c r="D432" s="222" t="s">
        <v>138</v>
      </c>
      <c r="E432" s="43"/>
      <c r="F432" s="223" t="s">
        <v>498</v>
      </c>
      <c r="G432" s="43"/>
      <c r="H432" s="43"/>
      <c r="I432" s="224"/>
      <c r="J432" s="43"/>
      <c r="K432" s="43"/>
      <c r="L432" s="47"/>
      <c r="M432" s="225"/>
      <c r="N432" s="226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19" t="s">
        <v>138</v>
      </c>
      <c r="AU432" s="19" t="s">
        <v>90</v>
      </c>
    </row>
    <row r="433" s="13" customFormat="1">
      <c r="A433" s="13"/>
      <c r="B433" s="227"/>
      <c r="C433" s="228"/>
      <c r="D433" s="222" t="s">
        <v>140</v>
      </c>
      <c r="E433" s="229" t="s">
        <v>32</v>
      </c>
      <c r="F433" s="230" t="s">
        <v>486</v>
      </c>
      <c r="G433" s="228"/>
      <c r="H433" s="229" t="s">
        <v>32</v>
      </c>
      <c r="I433" s="231"/>
      <c r="J433" s="228"/>
      <c r="K433" s="228"/>
      <c r="L433" s="232"/>
      <c r="M433" s="233"/>
      <c r="N433" s="234"/>
      <c r="O433" s="234"/>
      <c r="P433" s="234"/>
      <c r="Q433" s="234"/>
      <c r="R433" s="234"/>
      <c r="S433" s="234"/>
      <c r="T433" s="23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6" t="s">
        <v>140</v>
      </c>
      <c r="AU433" s="236" t="s">
        <v>90</v>
      </c>
      <c r="AV433" s="13" t="s">
        <v>88</v>
      </c>
      <c r="AW433" s="13" t="s">
        <v>40</v>
      </c>
      <c r="AX433" s="13" t="s">
        <v>80</v>
      </c>
      <c r="AY433" s="236" t="s">
        <v>129</v>
      </c>
    </row>
    <row r="434" s="14" customFormat="1">
      <c r="A434" s="14"/>
      <c r="B434" s="237"/>
      <c r="C434" s="238"/>
      <c r="D434" s="222" t="s">
        <v>140</v>
      </c>
      <c r="E434" s="239" t="s">
        <v>32</v>
      </c>
      <c r="F434" s="240" t="s">
        <v>500</v>
      </c>
      <c r="G434" s="238"/>
      <c r="H434" s="241">
        <v>1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7" t="s">
        <v>140</v>
      </c>
      <c r="AU434" s="247" t="s">
        <v>90</v>
      </c>
      <c r="AV434" s="14" t="s">
        <v>90</v>
      </c>
      <c r="AW434" s="14" t="s">
        <v>40</v>
      </c>
      <c r="AX434" s="14" t="s">
        <v>80</v>
      </c>
      <c r="AY434" s="247" t="s">
        <v>129</v>
      </c>
    </row>
    <row r="435" s="15" customFormat="1">
      <c r="A435" s="15"/>
      <c r="B435" s="248"/>
      <c r="C435" s="249"/>
      <c r="D435" s="222" t="s">
        <v>140</v>
      </c>
      <c r="E435" s="250" t="s">
        <v>32</v>
      </c>
      <c r="F435" s="251" t="s">
        <v>143</v>
      </c>
      <c r="G435" s="249"/>
      <c r="H435" s="252">
        <v>1</v>
      </c>
      <c r="I435" s="253"/>
      <c r="J435" s="249"/>
      <c r="K435" s="249"/>
      <c r="L435" s="254"/>
      <c r="M435" s="255"/>
      <c r="N435" s="256"/>
      <c r="O435" s="256"/>
      <c r="P435" s="256"/>
      <c r="Q435" s="256"/>
      <c r="R435" s="256"/>
      <c r="S435" s="256"/>
      <c r="T435" s="257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58" t="s">
        <v>140</v>
      </c>
      <c r="AU435" s="258" t="s">
        <v>90</v>
      </c>
      <c r="AV435" s="15" t="s">
        <v>136</v>
      </c>
      <c r="AW435" s="15" t="s">
        <v>40</v>
      </c>
      <c r="AX435" s="15" t="s">
        <v>88</v>
      </c>
      <c r="AY435" s="258" t="s">
        <v>129</v>
      </c>
    </row>
    <row r="436" s="2" customFormat="1" ht="24.15" customHeight="1">
      <c r="A436" s="41"/>
      <c r="B436" s="42"/>
      <c r="C436" s="270" t="s">
        <v>501</v>
      </c>
      <c r="D436" s="270" t="s">
        <v>387</v>
      </c>
      <c r="E436" s="271" t="s">
        <v>502</v>
      </c>
      <c r="F436" s="272" t="s">
        <v>503</v>
      </c>
      <c r="G436" s="273" t="s">
        <v>189</v>
      </c>
      <c r="H436" s="274">
        <v>4</v>
      </c>
      <c r="I436" s="275"/>
      <c r="J436" s="276">
        <f>ROUND(I436*H436,2)</f>
        <v>0</v>
      </c>
      <c r="K436" s="272" t="s">
        <v>135</v>
      </c>
      <c r="L436" s="277"/>
      <c r="M436" s="278" t="s">
        <v>32</v>
      </c>
      <c r="N436" s="279" t="s">
        <v>51</v>
      </c>
      <c r="O436" s="87"/>
      <c r="P436" s="218">
        <f>O436*H436</f>
        <v>0</v>
      </c>
      <c r="Q436" s="218">
        <v>0.050999999999999997</v>
      </c>
      <c r="R436" s="218">
        <f>Q436*H436</f>
        <v>0.20399999999999999</v>
      </c>
      <c r="S436" s="218">
        <v>0</v>
      </c>
      <c r="T436" s="219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20" t="s">
        <v>186</v>
      </c>
      <c r="AT436" s="220" t="s">
        <v>387</v>
      </c>
      <c r="AU436" s="220" t="s">
        <v>90</v>
      </c>
      <c r="AY436" s="19" t="s">
        <v>129</v>
      </c>
      <c r="BE436" s="221">
        <f>IF(N436="základní",J436,0)</f>
        <v>0</v>
      </c>
      <c r="BF436" s="221">
        <f>IF(N436="snížená",J436,0)</f>
        <v>0</v>
      </c>
      <c r="BG436" s="221">
        <f>IF(N436="zákl. přenesená",J436,0)</f>
        <v>0</v>
      </c>
      <c r="BH436" s="221">
        <f>IF(N436="sníž. přenesená",J436,0)</f>
        <v>0</v>
      </c>
      <c r="BI436" s="221">
        <f>IF(N436="nulová",J436,0)</f>
        <v>0</v>
      </c>
      <c r="BJ436" s="19" t="s">
        <v>88</v>
      </c>
      <c r="BK436" s="221">
        <f>ROUND(I436*H436,2)</f>
        <v>0</v>
      </c>
      <c r="BL436" s="19" t="s">
        <v>136</v>
      </c>
      <c r="BM436" s="220" t="s">
        <v>504</v>
      </c>
    </row>
    <row r="437" s="2" customFormat="1">
      <c r="A437" s="41"/>
      <c r="B437" s="42"/>
      <c r="C437" s="43"/>
      <c r="D437" s="222" t="s">
        <v>138</v>
      </c>
      <c r="E437" s="43"/>
      <c r="F437" s="223" t="s">
        <v>503</v>
      </c>
      <c r="G437" s="43"/>
      <c r="H437" s="43"/>
      <c r="I437" s="224"/>
      <c r="J437" s="43"/>
      <c r="K437" s="43"/>
      <c r="L437" s="47"/>
      <c r="M437" s="225"/>
      <c r="N437" s="226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19" t="s">
        <v>138</v>
      </c>
      <c r="AU437" s="19" t="s">
        <v>90</v>
      </c>
    </row>
    <row r="438" s="13" customFormat="1">
      <c r="A438" s="13"/>
      <c r="B438" s="227"/>
      <c r="C438" s="228"/>
      <c r="D438" s="222" t="s">
        <v>140</v>
      </c>
      <c r="E438" s="229" t="s">
        <v>32</v>
      </c>
      <c r="F438" s="230" t="s">
        <v>486</v>
      </c>
      <c r="G438" s="228"/>
      <c r="H438" s="229" t="s">
        <v>32</v>
      </c>
      <c r="I438" s="231"/>
      <c r="J438" s="228"/>
      <c r="K438" s="228"/>
      <c r="L438" s="232"/>
      <c r="M438" s="233"/>
      <c r="N438" s="234"/>
      <c r="O438" s="234"/>
      <c r="P438" s="234"/>
      <c r="Q438" s="234"/>
      <c r="R438" s="234"/>
      <c r="S438" s="234"/>
      <c r="T438" s="23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6" t="s">
        <v>140</v>
      </c>
      <c r="AU438" s="236" t="s">
        <v>90</v>
      </c>
      <c r="AV438" s="13" t="s">
        <v>88</v>
      </c>
      <c r="AW438" s="13" t="s">
        <v>40</v>
      </c>
      <c r="AX438" s="13" t="s">
        <v>80</v>
      </c>
      <c r="AY438" s="236" t="s">
        <v>129</v>
      </c>
    </row>
    <row r="439" s="14" customFormat="1">
      <c r="A439" s="14"/>
      <c r="B439" s="237"/>
      <c r="C439" s="238"/>
      <c r="D439" s="222" t="s">
        <v>140</v>
      </c>
      <c r="E439" s="239" t="s">
        <v>32</v>
      </c>
      <c r="F439" s="240" t="s">
        <v>505</v>
      </c>
      <c r="G439" s="238"/>
      <c r="H439" s="241">
        <v>4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7" t="s">
        <v>140</v>
      </c>
      <c r="AU439" s="247" t="s">
        <v>90</v>
      </c>
      <c r="AV439" s="14" t="s">
        <v>90</v>
      </c>
      <c r="AW439" s="14" t="s">
        <v>40</v>
      </c>
      <c r="AX439" s="14" t="s">
        <v>80</v>
      </c>
      <c r="AY439" s="247" t="s">
        <v>129</v>
      </c>
    </row>
    <row r="440" s="15" customFormat="1">
      <c r="A440" s="15"/>
      <c r="B440" s="248"/>
      <c r="C440" s="249"/>
      <c r="D440" s="222" t="s">
        <v>140</v>
      </c>
      <c r="E440" s="250" t="s">
        <v>32</v>
      </c>
      <c r="F440" s="251" t="s">
        <v>143</v>
      </c>
      <c r="G440" s="249"/>
      <c r="H440" s="252">
        <v>4</v>
      </c>
      <c r="I440" s="253"/>
      <c r="J440" s="249"/>
      <c r="K440" s="249"/>
      <c r="L440" s="254"/>
      <c r="M440" s="255"/>
      <c r="N440" s="256"/>
      <c r="O440" s="256"/>
      <c r="P440" s="256"/>
      <c r="Q440" s="256"/>
      <c r="R440" s="256"/>
      <c r="S440" s="256"/>
      <c r="T440" s="257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58" t="s">
        <v>140</v>
      </c>
      <c r="AU440" s="258" t="s">
        <v>90</v>
      </c>
      <c r="AV440" s="15" t="s">
        <v>136</v>
      </c>
      <c r="AW440" s="15" t="s">
        <v>40</v>
      </c>
      <c r="AX440" s="15" t="s">
        <v>88</v>
      </c>
      <c r="AY440" s="258" t="s">
        <v>129</v>
      </c>
    </row>
    <row r="441" s="2" customFormat="1" ht="24.15" customHeight="1">
      <c r="A441" s="41"/>
      <c r="B441" s="42"/>
      <c r="C441" s="270" t="s">
        <v>506</v>
      </c>
      <c r="D441" s="270" t="s">
        <v>387</v>
      </c>
      <c r="E441" s="271" t="s">
        <v>507</v>
      </c>
      <c r="F441" s="272" t="s">
        <v>508</v>
      </c>
      <c r="G441" s="273" t="s">
        <v>189</v>
      </c>
      <c r="H441" s="274">
        <v>11</v>
      </c>
      <c r="I441" s="275"/>
      <c r="J441" s="276">
        <f>ROUND(I441*H441,2)</f>
        <v>0</v>
      </c>
      <c r="K441" s="272" t="s">
        <v>135</v>
      </c>
      <c r="L441" s="277"/>
      <c r="M441" s="278" t="s">
        <v>32</v>
      </c>
      <c r="N441" s="279" t="s">
        <v>51</v>
      </c>
      <c r="O441" s="87"/>
      <c r="P441" s="218">
        <f>O441*H441</f>
        <v>0</v>
      </c>
      <c r="Q441" s="218">
        <v>0.068000000000000005</v>
      </c>
      <c r="R441" s="218">
        <f>Q441*H441</f>
        <v>0.748</v>
      </c>
      <c r="S441" s="218">
        <v>0</v>
      </c>
      <c r="T441" s="219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20" t="s">
        <v>186</v>
      </c>
      <c r="AT441" s="220" t="s">
        <v>387</v>
      </c>
      <c r="AU441" s="220" t="s">
        <v>90</v>
      </c>
      <c r="AY441" s="19" t="s">
        <v>129</v>
      </c>
      <c r="BE441" s="221">
        <f>IF(N441="základní",J441,0)</f>
        <v>0</v>
      </c>
      <c r="BF441" s="221">
        <f>IF(N441="snížená",J441,0)</f>
        <v>0</v>
      </c>
      <c r="BG441" s="221">
        <f>IF(N441="zákl. přenesená",J441,0)</f>
        <v>0</v>
      </c>
      <c r="BH441" s="221">
        <f>IF(N441="sníž. přenesená",J441,0)</f>
        <v>0</v>
      </c>
      <c r="BI441" s="221">
        <f>IF(N441="nulová",J441,0)</f>
        <v>0</v>
      </c>
      <c r="BJ441" s="19" t="s">
        <v>88</v>
      </c>
      <c r="BK441" s="221">
        <f>ROUND(I441*H441,2)</f>
        <v>0</v>
      </c>
      <c r="BL441" s="19" t="s">
        <v>136</v>
      </c>
      <c r="BM441" s="220" t="s">
        <v>509</v>
      </c>
    </row>
    <row r="442" s="2" customFormat="1">
      <c r="A442" s="41"/>
      <c r="B442" s="42"/>
      <c r="C442" s="43"/>
      <c r="D442" s="222" t="s">
        <v>138</v>
      </c>
      <c r="E442" s="43"/>
      <c r="F442" s="223" t="s">
        <v>508</v>
      </c>
      <c r="G442" s="43"/>
      <c r="H442" s="43"/>
      <c r="I442" s="224"/>
      <c r="J442" s="43"/>
      <c r="K442" s="43"/>
      <c r="L442" s="47"/>
      <c r="M442" s="225"/>
      <c r="N442" s="226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19" t="s">
        <v>138</v>
      </c>
      <c r="AU442" s="19" t="s">
        <v>90</v>
      </c>
    </row>
    <row r="443" s="13" customFormat="1">
      <c r="A443" s="13"/>
      <c r="B443" s="227"/>
      <c r="C443" s="228"/>
      <c r="D443" s="222" t="s">
        <v>140</v>
      </c>
      <c r="E443" s="229" t="s">
        <v>32</v>
      </c>
      <c r="F443" s="230" t="s">
        <v>486</v>
      </c>
      <c r="G443" s="228"/>
      <c r="H443" s="229" t="s">
        <v>32</v>
      </c>
      <c r="I443" s="231"/>
      <c r="J443" s="228"/>
      <c r="K443" s="228"/>
      <c r="L443" s="232"/>
      <c r="M443" s="233"/>
      <c r="N443" s="234"/>
      <c r="O443" s="234"/>
      <c r="P443" s="234"/>
      <c r="Q443" s="234"/>
      <c r="R443" s="234"/>
      <c r="S443" s="234"/>
      <c r="T443" s="23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6" t="s">
        <v>140</v>
      </c>
      <c r="AU443" s="236" t="s">
        <v>90</v>
      </c>
      <c r="AV443" s="13" t="s">
        <v>88</v>
      </c>
      <c r="AW443" s="13" t="s">
        <v>40</v>
      </c>
      <c r="AX443" s="13" t="s">
        <v>80</v>
      </c>
      <c r="AY443" s="236" t="s">
        <v>129</v>
      </c>
    </row>
    <row r="444" s="14" customFormat="1">
      <c r="A444" s="14"/>
      <c r="B444" s="237"/>
      <c r="C444" s="238"/>
      <c r="D444" s="222" t="s">
        <v>140</v>
      </c>
      <c r="E444" s="239" t="s">
        <v>32</v>
      </c>
      <c r="F444" s="240" t="s">
        <v>510</v>
      </c>
      <c r="G444" s="238"/>
      <c r="H444" s="241">
        <v>11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7" t="s">
        <v>140</v>
      </c>
      <c r="AU444" s="247" t="s">
        <v>90</v>
      </c>
      <c r="AV444" s="14" t="s">
        <v>90</v>
      </c>
      <c r="AW444" s="14" t="s">
        <v>40</v>
      </c>
      <c r="AX444" s="14" t="s">
        <v>80</v>
      </c>
      <c r="AY444" s="247" t="s">
        <v>129</v>
      </c>
    </row>
    <row r="445" s="15" customFormat="1">
      <c r="A445" s="15"/>
      <c r="B445" s="248"/>
      <c r="C445" s="249"/>
      <c r="D445" s="222" t="s">
        <v>140</v>
      </c>
      <c r="E445" s="250" t="s">
        <v>32</v>
      </c>
      <c r="F445" s="251" t="s">
        <v>143</v>
      </c>
      <c r="G445" s="249"/>
      <c r="H445" s="252">
        <v>11</v>
      </c>
      <c r="I445" s="253"/>
      <c r="J445" s="249"/>
      <c r="K445" s="249"/>
      <c r="L445" s="254"/>
      <c r="M445" s="255"/>
      <c r="N445" s="256"/>
      <c r="O445" s="256"/>
      <c r="P445" s="256"/>
      <c r="Q445" s="256"/>
      <c r="R445" s="256"/>
      <c r="S445" s="256"/>
      <c r="T445" s="257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58" t="s">
        <v>140</v>
      </c>
      <c r="AU445" s="258" t="s">
        <v>90</v>
      </c>
      <c r="AV445" s="15" t="s">
        <v>136</v>
      </c>
      <c r="AW445" s="15" t="s">
        <v>40</v>
      </c>
      <c r="AX445" s="15" t="s">
        <v>88</v>
      </c>
      <c r="AY445" s="258" t="s">
        <v>129</v>
      </c>
    </row>
    <row r="446" s="2" customFormat="1" ht="24.15" customHeight="1">
      <c r="A446" s="41"/>
      <c r="B446" s="42"/>
      <c r="C446" s="209" t="s">
        <v>511</v>
      </c>
      <c r="D446" s="209" t="s">
        <v>131</v>
      </c>
      <c r="E446" s="210" t="s">
        <v>512</v>
      </c>
      <c r="F446" s="211" t="s">
        <v>513</v>
      </c>
      <c r="G446" s="212" t="s">
        <v>134</v>
      </c>
      <c r="H446" s="213">
        <v>2.4500000000000002</v>
      </c>
      <c r="I446" s="214"/>
      <c r="J446" s="215">
        <f>ROUND(I446*H446,2)</f>
        <v>0</v>
      </c>
      <c r="K446" s="211" t="s">
        <v>135</v>
      </c>
      <c r="L446" s="47"/>
      <c r="M446" s="216" t="s">
        <v>32</v>
      </c>
      <c r="N446" s="217" t="s">
        <v>51</v>
      </c>
      <c r="O446" s="87"/>
      <c r="P446" s="218">
        <f>O446*H446</f>
        <v>0</v>
      </c>
      <c r="Q446" s="218">
        <v>0</v>
      </c>
      <c r="R446" s="218">
        <f>Q446*H446</f>
        <v>0</v>
      </c>
      <c r="S446" s="218">
        <v>0</v>
      </c>
      <c r="T446" s="219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20" t="s">
        <v>136</v>
      </c>
      <c r="AT446" s="220" t="s">
        <v>131</v>
      </c>
      <c r="AU446" s="220" t="s">
        <v>90</v>
      </c>
      <c r="AY446" s="19" t="s">
        <v>129</v>
      </c>
      <c r="BE446" s="221">
        <f>IF(N446="základní",J446,0)</f>
        <v>0</v>
      </c>
      <c r="BF446" s="221">
        <f>IF(N446="snížená",J446,0)</f>
        <v>0</v>
      </c>
      <c r="BG446" s="221">
        <f>IF(N446="zákl. přenesená",J446,0)</f>
        <v>0</v>
      </c>
      <c r="BH446" s="221">
        <f>IF(N446="sníž. přenesená",J446,0)</f>
        <v>0</v>
      </c>
      <c r="BI446" s="221">
        <f>IF(N446="nulová",J446,0)</f>
        <v>0</v>
      </c>
      <c r="BJ446" s="19" t="s">
        <v>88</v>
      </c>
      <c r="BK446" s="221">
        <f>ROUND(I446*H446,2)</f>
        <v>0</v>
      </c>
      <c r="BL446" s="19" t="s">
        <v>136</v>
      </c>
      <c r="BM446" s="220" t="s">
        <v>514</v>
      </c>
    </row>
    <row r="447" s="2" customFormat="1">
      <c r="A447" s="41"/>
      <c r="B447" s="42"/>
      <c r="C447" s="43"/>
      <c r="D447" s="222" t="s">
        <v>138</v>
      </c>
      <c r="E447" s="43"/>
      <c r="F447" s="223" t="s">
        <v>515</v>
      </c>
      <c r="G447" s="43"/>
      <c r="H447" s="43"/>
      <c r="I447" s="224"/>
      <c r="J447" s="43"/>
      <c r="K447" s="43"/>
      <c r="L447" s="47"/>
      <c r="M447" s="225"/>
      <c r="N447" s="226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19" t="s">
        <v>138</v>
      </c>
      <c r="AU447" s="19" t="s">
        <v>90</v>
      </c>
    </row>
    <row r="448" s="13" customFormat="1">
      <c r="A448" s="13"/>
      <c r="B448" s="227"/>
      <c r="C448" s="228"/>
      <c r="D448" s="222" t="s">
        <v>140</v>
      </c>
      <c r="E448" s="229" t="s">
        <v>32</v>
      </c>
      <c r="F448" s="230" t="s">
        <v>516</v>
      </c>
      <c r="G448" s="228"/>
      <c r="H448" s="229" t="s">
        <v>32</v>
      </c>
      <c r="I448" s="231"/>
      <c r="J448" s="228"/>
      <c r="K448" s="228"/>
      <c r="L448" s="232"/>
      <c r="M448" s="233"/>
      <c r="N448" s="234"/>
      <c r="O448" s="234"/>
      <c r="P448" s="234"/>
      <c r="Q448" s="234"/>
      <c r="R448" s="234"/>
      <c r="S448" s="234"/>
      <c r="T448" s="23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6" t="s">
        <v>140</v>
      </c>
      <c r="AU448" s="236" t="s">
        <v>90</v>
      </c>
      <c r="AV448" s="13" t="s">
        <v>88</v>
      </c>
      <c r="AW448" s="13" t="s">
        <v>40</v>
      </c>
      <c r="AX448" s="13" t="s">
        <v>80</v>
      </c>
      <c r="AY448" s="236" t="s">
        <v>129</v>
      </c>
    </row>
    <row r="449" s="14" customFormat="1">
      <c r="A449" s="14"/>
      <c r="B449" s="237"/>
      <c r="C449" s="238"/>
      <c r="D449" s="222" t="s">
        <v>140</v>
      </c>
      <c r="E449" s="239" t="s">
        <v>32</v>
      </c>
      <c r="F449" s="240" t="s">
        <v>517</v>
      </c>
      <c r="G449" s="238"/>
      <c r="H449" s="241">
        <v>2.4500000000000002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7" t="s">
        <v>140</v>
      </c>
      <c r="AU449" s="247" t="s">
        <v>90</v>
      </c>
      <c r="AV449" s="14" t="s">
        <v>90</v>
      </c>
      <c r="AW449" s="14" t="s">
        <v>40</v>
      </c>
      <c r="AX449" s="14" t="s">
        <v>80</v>
      </c>
      <c r="AY449" s="247" t="s">
        <v>129</v>
      </c>
    </row>
    <row r="450" s="15" customFormat="1">
      <c r="A450" s="15"/>
      <c r="B450" s="248"/>
      <c r="C450" s="249"/>
      <c r="D450" s="222" t="s">
        <v>140</v>
      </c>
      <c r="E450" s="250" t="s">
        <v>32</v>
      </c>
      <c r="F450" s="251" t="s">
        <v>143</v>
      </c>
      <c r="G450" s="249"/>
      <c r="H450" s="252">
        <v>2.4500000000000002</v>
      </c>
      <c r="I450" s="253"/>
      <c r="J450" s="249"/>
      <c r="K450" s="249"/>
      <c r="L450" s="254"/>
      <c r="M450" s="255"/>
      <c r="N450" s="256"/>
      <c r="O450" s="256"/>
      <c r="P450" s="256"/>
      <c r="Q450" s="256"/>
      <c r="R450" s="256"/>
      <c r="S450" s="256"/>
      <c r="T450" s="257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58" t="s">
        <v>140</v>
      </c>
      <c r="AU450" s="258" t="s">
        <v>90</v>
      </c>
      <c r="AV450" s="15" t="s">
        <v>136</v>
      </c>
      <c r="AW450" s="15" t="s">
        <v>40</v>
      </c>
      <c r="AX450" s="15" t="s">
        <v>88</v>
      </c>
      <c r="AY450" s="258" t="s">
        <v>129</v>
      </c>
    </row>
    <row r="451" s="2" customFormat="1" ht="24.15" customHeight="1">
      <c r="A451" s="41"/>
      <c r="B451" s="42"/>
      <c r="C451" s="209" t="s">
        <v>518</v>
      </c>
      <c r="D451" s="209" t="s">
        <v>131</v>
      </c>
      <c r="E451" s="210" t="s">
        <v>519</v>
      </c>
      <c r="F451" s="211" t="s">
        <v>520</v>
      </c>
      <c r="G451" s="212" t="s">
        <v>223</v>
      </c>
      <c r="H451" s="213">
        <v>5.9400000000000004</v>
      </c>
      <c r="I451" s="214"/>
      <c r="J451" s="215">
        <f>ROUND(I451*H451,2)</f>
        <v>0</v>
      </c>
      <c r="K451" s="211" t="s">
        <v>135</v>
      </c>
      <c r="L451" s="47"/>
      <c r="M451" s="216" t="s">
        <v>32</v>
      </c>
      <c r="N451" s="217" t="s">
        <v>51</v>
      </c>
      <c r="O451" s="87"/>
      <c r="P451" s="218">
        <f>O451*H451</f>
        <v>0</v>
      </c>
      <c r="Q451" s="218">
        <v>0.0063200000000000001</v>
      </c>
      <c r="R451" s="218">
        <f>Q451*H451</f>
        <v>0.037540800000000006</v>
      </c>
      <c r="S451" s="218">
        <v>0</v>
      </c>
      <c r="T451" s="219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20" t="s">
        <v>136</v>
      </c>
      <c r="AT451" s="220" t="s">
        <v>131</v>
      </c>
      <c r="AU451" s="220" t="s">
        <v>90</v>
      </c>
      <c r="AY451" s="19" t="s">
        <v>129</v>
      </c>
      <c r="BE451" s="221">
        <f>IF(N451="základní",J451,0)</f>
        <v>0</v>
      </c>
      <c r="BF451" s="221">
        <f>IF(N451="snížená",J451,0)</f>
        <v>0</v>
      </c>
      <c r="BG451" s="221">
        <f>IF(N451="zákl. přenesená",J451,0)</f>
        <v>0</v>
      </c>
      <c r="BH451" s="221">
        <f>IF(N451="sníž. přenesená",J451,0)</f>
        <v>0</v>
      </c>
      <c r="BI451" s="221">
        <f>IF(N451="nulová",J451,0)</f>
        <v>0</v>
      </c>
      <c r="BJ451" s="19" t="s">
        <v>88</v>
      </c>
      <c r="BK451" s="221">
        <f>ROUND(I451*H451,2)</f>
        <v>0</v>
      </c>
      <c r="BL451" s="19" t="s">
        <v>136</v>
      </c>
      <c r="BM451" s="220" t="s">
        <v>521</v>
      </c>
    </row>
    <row r="452" s="2" customFormat="1">
      <c r="A452" s="41"/>
      <c r="B452" s="42"/>
      <c r="C452" s="43"/>
      <c r="D452" s="222" t="s">
        <v>138</v>
      </c>
      <c r="E452" s="43"/>
      <c r="F452" s="223" t="s">
        <v>522</v>
      </c>
      <c r="G452" s="43"/>
      <c r="H452" s="43"/>
      <c r="I452" s="224"/>
      <c r="J452" s="43"/>
      <c r="K452" s="43"/>
      <c r="L452" s="47"/>
      <c r="M452" s="225"/>
      <c r="N452" s="226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19" t="s">
        <v>138</v>
      </c>
      <c r="AU452" s="19" t="s">
        <v>90</v>
      </c>
    </row>
    <row r="453" s="13" customFormat="1">
      <c r="A453" s="13"/>
      <c r="B453" s="227"/>
      <c r="C453" s="228"/>
      <c r="D453" s="222" t="s">
        <v>140</v>
      </c>
      <c r="E453" s="229" t="s">
        <v>32</v>
      </c>
      <c r="F453" s="230" t="s">
        <v>516</v>
      </c>
      <c r="G453" s="228"/>
      <c r="H453" s="229" t="s">
        <v>32</v>
      </c>
      <c r="I453" s="231"/>
      <c r="J453" s="228"/>
      <c r="K453" s="228"/>
      <c r="L453" s="232"/>
      <c r="M453" s="233"/>
      <c r="N453" s="234"/>
      <c r="O453" s="234"/>
      <c r="P453" s="234"/>
      <c r="Q453" s="234"/>
      <c r="R453" s="234"/>
      <c r="S453" s="234"/>
      <c r="T453" s="23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6" t="s">
        <v>140</v>
      </c>
      <c r="AU453" s="236" t="s">
        <v>90</v>
      </c>
      <c r="AV453" s="13" t="s">
        <v>88</v>
      </c>
      <c r="AW453" s="13" t="s">
        <v>40</v>
      </c>
      <c r="AX453" s="13" t="s">
        <v>80</v>
      </c>
      <c r="AY453" s="236" t="s">
        <v>129</v>
      </c>
    </row>
    <row r="454" s="14" customFormat="1">
      <c r="A454" s="14"/>
      <c r="B454" s="237"/>
      <c r="C454" s="238"/>
      <c r="D454" s="222" t="s">
        <v>140</v>
      </c>
      <c r="E454" s="239" t="s">
        <v>32</v>
      </c>
      <c r="F454" s="240" t="s">
        <v>523</v>
      </c>
      <c r="G454" s="238"/>
      <c r="H454" s="241">
        <v>5.9400000000000004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7" t="s">
        <v>140</v>
      </c>
      <c r="AU454" s="247" t="s">
        <v>90</v>
      </c>
      <c r="AV454" s="14" t="s">
        <v>90</v>
      </c>
      <c r="AW454" s="14" t="s">
        <v>40</v>
      </c>
      <c r="AX454" s="14" t="s">
        <v>80</v>
      </c>
      <c r="AY454" s="247" t="s">
        <v>129</v>
      </c>
    </row>
    <row r="455" s="15" customFormat="1">
      <c r="A455" s="15"/>
      <c r="B455" s="248"/>
      <c r="C455" s="249"/>
      <c r="D455" s="222" t="s">
        <v>140</v>
      </c>
      <c r="E455" s="250" t="s">
        <v>32</v>
      </c>
      <c r="F455" s="251" t="s">
        <v>143</v>
      </c>
      <c r="G455" s="249"/>
      <c r="H455" s="252">
        <v>5.9400000000000004</v>
      </c>
      <c r="I455" s="253"/>
      <c r="J455" s="249"/>
      <c r="K455" s="249"/>
      <c r="L455" s="254"/>
      <c r="M455" s="255"/>
      <c r="N455" s="256"/>
      <c r="O455" s="256"/>
      <c r="P455" s="256"/>
      <c r="Q455" s="256"/>
      <c r="R455" s="256"/>
      <c r="S455" s="256"/>
      <c r="T455" s="257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8" t="s">
        <v>140</v>
      </c>
      <c r="AU455" s="258" t="s">
        <v>90</v>
      </c>
      <c r="AV455" s="15" t="s">
        <v>136</v>
      </c>
      <c r="AW455" s="15" t="s">
        <v>40</v>
      </c>
      <c r="AX455" s="15" t="s">
        <v>88</v>
      </c>
      <c r="AY455" s="258" t="s">
        <v>129</v>
      </c>
    </row>
    <row r="456" s="2" customFormat="1" ht="24.15" customHeight="1">
      <c r="A456" s="41"/>
      <c r="B456" s="42"/>
      <c r="C456" s="209" t="s">
        <v>524</v>
      </c>
      <c r="D456" s="209" t="s">
        <v>131</v>
      </c>
      <c r="E456" s="210" t="s">
        <v>525</v>
      </c>
      <c r="F456" s="211" t="s">
        <v>526</v>
      </c>
      <c r="G456" s="212" t="s">
        <v>223</v>
      </c>
      <c r="H456" s="213">
        <v>1.214</v>
      </c>
      <c r="I456" s="214"/>
      <c r="J456" s="215">
        <f>ROUND(I456*H456,2)</f>
        <v>0</v>
      </c>
      <c r="K456" s="211" t="s">
        <v>135</v>
      </c>
      <c r="L456" s="47"/>
      <c r="M456" s="216" t="s">
        <v>32</v>
      </c>
      <c r="N456" s="217" t="s">
        <v>51</v>
      </c>
      <c r="O456" s="87"/>
      <c r="P456" s="218">
        <f>O456*H456</f>
        <v>0</v>
      </c>
      <c r="Q456" s="218">
        <v>0.74326999999999999</v>
      </c>
      <c r="R456" s="218">
        <f>Q456*H456</f>
        <v>0.90232977999999997</v>
      </c>
      <c r="S456" s="218">
        <v>0</v>
      </c>
      <c r="T456" s="219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20" t="s">
        <v>136</v>
      </c>
      <c r="AT456" s="220" t="s">
        <v>131</v>
      </c>
      <c r="AU456" s="220" t="s">
        <v>90</v>
      </c>
      <c r="AY456" s="19" t="s">
        <v>129</v>
      </c>
      <c r="BE456" s="221">
        <f>IF(N456="základní",J456,0)</f>
        <v>0</v>
      </c>
      <c r="BF456" s="221">
        <f>IF(N456="snížená",J456,0)</f>
        <v>0</v>
      </c>
      <c r="BG456" s="221">
        <f>IF(N456="zákl. přenesená",J456,0)</f>
        <v>0</v>
      </c>
      <c r="BH456" s="221">
        <f>IF(N456="sníž. přenesená",J456,0)</f>
        <v>0</v>
      </c>
      <c r="BI456" s="221">
        <f>IF(N456="nulová",J456,0)</f>
        <v>0</v>
      </c>
      <c r="BJ456" s="19" t="s">
        <v>88</v>
      </c>
      <c r="BK456" s="221">
        <f>ROUND(I456*H456,2)</f>
        <v>0</v>
      </c>
      <c r="BL456" s="19" t="s">
        <v>136</v>
      </c>
      <c r="BM456" s="220" t="s">
        <v>527</v>
      </c>
    </row>
    <row r="457" s="2" customFormat="1">
      <c r="A457" s="41"/>
      <c r="B457" s="42"/>
      <c r="C457" s="43"/>
      <c r="D457" s="222" t="s">
        <v>138</v>
      </c>
      <c r="E457" s="43"/>
      <c r="F457" s="223" t="s">
        <v>528</v>
      </c>
      <c r="G457" s="43"/>
      <c r="H457" s="43"/>
      <c r="I457" s="224"/>
      <c r="J457" s="43"/>
      <c r="K457" s="43"/>
      <c r="L457" s="47"/>
      <c r="M457" s="225"/>
      <c r="N457" s="226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19" t="s">
        <v>138</v>
      </c>
      <c r="AU457" s="19" t="s">
        <v>90</v>
      </c>
    </row>
    <row r="458" s="13" customFormat="1">
      <c r="A458" s="13"/>
      <c r="B458" s="227"/>
      <c r="C458" s="228"/>
      <c r="D458" s="222" t="s">
        <v>140</v>
      </c>
      <c r="E458" s="229" t="s">
        <v>32</v>
      </c>
      <c r="F458" s="230" t="s">
        <v>226</v>
      </c>
      <c r="G458" s="228"/>
      <c r="H458" s="229" t="s">
        <v>32</v>
      </c>
      <c r="I458" s="231"/>
      <c r="J458" s="228"/>
      <c r="K458" s="228"/>
      <c r="L458" s="232"/>
      <c r="M458" s="233"/>
      <c r="N458" s="234"/>
      <c r="O458" s="234"/>
      <c r="P458" s="234"/>
      <c r="Q458" s="234"/>
      <c r="R458" s="234"/>
      <c r="S458" s="234"/>
      <c r="T458" s="23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6" t="s">
        <v>140</v>
      </c>
      <c r="AU458" s="236" t="s">
        <v>90</v>
      </c>
      <c r="AV458" s="13" t="s">
        <v>88</v>
      </c>
      <c r="AW458" s="13" t="s">
        <v>40</v>
      </c>
      <c r="AX458" s="13" t="s">
        <v>80</v>
      </c>
      <c r="AY458" s="236" t="s">
        <v>129</v>
      </c>
    </row>
    <row r="459" s="14" customFormat="1">
      <c r="A459" s="14"/>
      <c r="B459" s="237"/>
      <c r="C459" s="238"/>
      <c r="D459" s="222" t="s">
        <v>140</v>
      </c>
      <c r="E459" s="239" t="s">
        <v>32</v>
      </c>
      <c r="F459" s="240" t="s">
        <v>529</v>
      </c>
      <c r="G459" s="238"/>
      <c r="H459" s="241">
        <v>1.214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7" t="s">
        <v>140</v>
      </c>
      <c r="AU459" s="247" t="s">
        <v>90</v>
      </c>
      <c r="AV459" s="14" t="s">
        <v>90</v>
      </c>
      <c r="AW459" s="14" t="s">
        <v>40</v>
      </c>
      <c r="AX459" s="14" t="s">
        <v>80</v>
      </c>
      <c r="AY459" s="247" t="s">
        <v>129</v>
      </c>
    </row>
    <row r="460" s="15" customFormat="1">
      <c r="A460" s="15"/>
      <c r="B460" s="248"/>
      <c r="C460" s="249"/>
      <c r="D460" s="222" t="s">
        <v>140</v>
      </c>
      <c r="E460" s="250" t="s">
        <v>32</v>
      </c>
      <c r="F460" s="251" t="s">
        <v>143</v>
      </c>
      <c r="G460" s="249"/>
      <c r="H460" s="252">
        <v>1.214</v>
      </c>
      <c r="I460" s="253"/>
      <c r="J460" s="249"/>
      <c r="K460" s="249"/>
      <c r="L460" s="254"/>
      <c r="M460" s="255"/>
      <c r="N460" s="256"/>
      <c r="O460" s="256"/>
      <c r="P460" s="256"/>
      <c r="Q460" s="256"/>
      <c r="R460" s="256"/>
      <c r="S460" s="256"/>
      <c r="T460" s="257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58" t="s">
        <v>140</v>
      </c>
      <c r="AU460" s="258" t="s">
        <v>90</v>
      </c>
      <c r="AV460" s="15" t="s">
        <v>136</v>
      </c>
      <c r="AW460" s="15" t="s">
        <v>40</v>
      </c>
      <c r="AX460" s="15" t="s">
        <v>88</v>
      </c>
      <c r="AY460" s="258" t="s">
        <v>129</v>
      </c>
    </row>
    <row r="461" s="12" customFormat="1" ht="22.8" customHeight="1">
      <c r="A461" s="12"/>
      <c r="B461" s="193"/>
      <c r="C461" s="194"/>
      <c r="D461" s="195" t="s">
        <v>79</v>
      </c>
      <c r="E461" s="207" t="s">
        <v>161</v>
      </c>
      <c r="F461" s="207" t="s">
        <v>530</v>
      </c>
      <c r="G461" s="194"/>
      <c r="H461" s="194"/>
      <c r="I461" s="197"/>
      <c r="J461" s="208">
        <f>BK461</f>
        <v>0</v>
      </c>
      <c r="K461" s="194"/>
      <c r="L461" s="199"/>
      <c r="M461" s="200"/>
      <c r="N461" s="201"/>
      <c r="O461" s="201"/>
      <c r="P461" s="202">
        <f>SUM(P462:P466)</f>
        <v>0</v>
      </c>
      <c r="Q461" s="201"/>
      <c r="R461" s="202">
        <f>SUM(R462:R466)</f>
        <v>1.3316992000000001</v>
      </c>
      <c r="S461" s="201"/>
      <c r="T461" s="203">
        <f>SUM(T462:T466)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04" t="s">
        <v>88</v>
      </c>
      <c r="AT461" s="205" t="s">
        <v>79</v>
      </c>
      <c r="AU461" s="205" t="s">
        <v>88</v>
      </c>
      <c r="AY461" s="204" t="s">
        <v>129</v>
      </c>
      <c r="BK461" s="206">
        <f>SUM(BK462:BK466)</f>
        <v>0</v>
      </c>
    </row>
    <row r="462" s="2" customFormat="1" ht="37.8" customHeight="1">
      <c r="A462" s="41"/>
      <c r="B462" s="42"/>
      <c r="C462" s="209" t="s">
        <v>531</v>
      </c>
      <c r="D462" s="209" t="s">
        <v>131</v>
      </c>
      <c r="E462" s="210" t="s">
        <v>532</v>
      </c>
      <c r="F462" s="211" t="s">
        <v>533</v>
      </c>
      <c r="G462" s="212" t="s">
        <v>223</v>
      </c>
      <c r="H462" s="213">
        <v>16.640000000000001</v>
      </c>
      <c r="I462" s="214"/>
      <c r="J462" s="215">
        <f>ROUND(I462*H462,2)</f>
        <v>0</v>
      </c>
      <c r="K462" s="211" t="s">
        <v>32</v>
      </c>
      <c r="L462" s="47"/>
      <c r="M462" s="216" t="s">
        <v>32</v>
      </c>
      <c r="N462" s="217" t="s">
        <v>51</v>
      </c>
      <c r="O462" s="87"/>
      <c r="P462" s="218">
        <f>O462*H462</f>
        <v>0</v>
      </c>
      <c r="Q462" s="218">
        <v>0.080030000000000004</v>
      </c>
      <c r="R462" s="218">
        <f>Q462*H462</f>
        <v>1.3316992000000001</v>
      </c>
      <c r="S462" s="218">
        <v>0</v>
      </c>
      <c r="T462" s="219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20" t="s">
        <v>136</v>
      </c>
      <c r="AT462" s="220" t="s">
        <v>131</v>
      </c>
      <c r="AU462" s="220" t="s">
        <v>90</v>
      </c>
      <c r="AY462" s="19" t="s">
        <v>129</v>
      </c>
      <c r="BE462" s="221">
        <f>IF(N462="základní",J462,0)</f>
        <v>0</v>
      </c>
      <c r="BF462" s="221">
        <f>IF(N462="snížená",J462,0)</f>
        <v>0</v>
      </c>
      <c r="BG462" s="221">
        <f>IF(N462="zákl. přenesená",J462,0)</f>
        <v>0</v>
      </c>
      <c r="BH462" s="221">
        <f>IF(N462="sníž. přenesená",J462,0)</f>
        <v>0</v>
      </c>
      <c r="BI462" s="221">
        <f>IF(N462="nulová",J462,0)</f>
        <v>0</v>
      </c>
      <c r="BJ462" s="19" t="s">
        <v>88</v>
      </c>
      <c r="BK462" s="221">
        <f>ROUND(I462*H462,2)</f>
        <v>0</v>
      </c>
      <c r="BL462" s="19" t="s">
        <v>136</v>
      </c>
      <c r="BM462" s="220" t="s">
        <v>534</v>
      </c>
    </row>
    <row r="463" s="2" customFormat="1">
      <c r="A463" s="41"/>
      <c r="B463" s="42"/>
      <c r="C463" s="43"/>
      <c r="D463" s="222" t="s">
        <v>138</v>
      </c>
      <c r="E463" s="43"/>
      <c r="F463" s="223" t="s">
        <v>533</v>
      </c>
      <c r="G463" s="43"/>
      <c r="H463" s="43"/>
      <c r="I463" s="224"/>
      <c r="J463" s="43"/>
      <c r="K463" s="43"/>
      <c r="L463" s="47"/>
      <c r="M463" s="225"/>
      <c r="N463" s="226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19" t="s">
        <v>138</v>
      </c>
      <c r="AU463" s="19" t="s">
        <v>90</v>
      </c>
    </row>
    <row r="464" s="13" customFormat="1">
      <c r="A464" s="13"/>
      <c r="B464" s="227"/>
      <c r="C464" s="228"/>
      <c r="D464" s="222" t="s">
        <v>140</v>
      </c>
      <c r="E464" s="229" t="s">
        <v>32</v>
      </c>
      <c r="F464" s="230" t="s">
        <v>232</v>
      </c>
      <c r="G464" s="228"/>
      <c r="H464" s="229" t="s">
        <v>32</v>
      </c>
      <c r="I464" s="231"/>
      <c r="J464" s="228"/>
      <c r="K464" s="228"/>
      <c r="L464" s="232"/>
      <c r="M464" s="233"/>
      <c r="N464" s="234"/>
      <c r="O464" s="234"/>
      <c r="P464" s="234"/>
      <c r="Q464" s="234"/>
      <c r="R464" s="234"/>
      <c r="S464" s="234"/>
      <c r="T464" s="23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6" t="s">
        <v>140</v>
      </c>
      <c r="AU464" s="236" t="s">
        <v>90</v>
      </c>
      <c r="AV464" s="13" t="s">
        <v>88</v>
      </c>
      <c r="AW464" s="13" t="s">
        <v>40</v>
      </c>
      <c r="AX464" s="13" t="s">
        <v>80</v>
      </c>
      <c r="AY464" s="236" t="s">
        <v>129</v>
      </c>
    </row>
    <row r="465" s="14" customFormat="1">
      <c r="A465" s="14"/>
      <c r="B465" s="237"/>
      <c r="C465" s="238"/>
      <c r="D465" s="222" t="s">
        <v>140</v>
      </c>
      <c r="E465" s="239" t="s">
        <v>32</v>
      </c>
      <c r="F465" s="240" t="s">
        <v>535</v>
      </c>
      <c r="G465" s="238"/>
      <c r="H465" s="241">
        <v>16.640000000000001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7" t="s">
        <v>140</v>
      </c>
      <c r="AU465" s="247" t="s">
        <v>90</v>
      </c>
      <c r="AV465" s="14" t="s">
        <v>90</v>
      </c>
      <c r="AW465" s="14" t="s">
        <v>40</v>
      </c>
      <c r="AX465" s="14" t="s">
        <v>80</v>
      </c>
      <c r="AY465" s="247" t="s">
        <v>129</v>
      </c>
    </row>
    <row r="466" s="15" customFormat="1">
      <c r="A466" s="15"/>
      <c r="B466" s="248"/>
      <c r="C466" s="249"/>
      <c r="D466" s="222" t="s">
        <v>140</v>
      </c>
      <c r="E466" s="250" t="s">
        <v>32</v>
      </c>
      <c r="F466" s="251" t="s">
        <v>143</v>
      </c>
      <c r="G466" s="249"/>
      <c r="H466" s="252">
        <v>16.640000000000001</v>
      </c>
      <c r="I466" s="253"/>
      <c r="J466" s="249"/>
      <c r="K466" s="249"/>
      <c r="L466" s="254"/>
      <c r="M466" s="255"/>
      <c r="N466" s="256"/>
      <c r="O466" s="256"/>
      <c r="P466" s="256"/>
      <c r="Q466" s="256"/>
      <c r="R466" s="256"/>
      <c r="S466" s="256"/>
      <c r="T466" s="257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58" t="s">
        <v>140</v>
      </c>
      <c r="AU466" s="258" t="s">
        <v>90</v>
      </c>
      <c r="AV466" s="15" t="s">
        <v>136</v>
      </c>
      <c r="AW466" s="15" t="s">
        <v>40</v>
      </c>
      <c r="AX466" s="15" t="s">
        <v>88</v>
      </c>
      <c r="AY466" s="258" t="s">
        <v>129</v>
      </c>
    </row>
    <row r="467" s="12" customFormat="1" ht="22.8" customHeight="1">
      <c r="A467" s="12"/>
      <c r="B467" s="193"/>
      <c r="C467" s="194"/>
      <c r="D467" s="195" t="s">
        <v>79</v>
      </c>
      <c r="E467" s="207" t="s">
        <v>186</v>
      </c>
      <c r="F467" s="207" t="s">
        <v>536</v>
      </c>
      <c r="G467" s="194"/>
      <c r="H467" s="194"/>
      <c r="I467" s="197"/>
      <c r="J467" s="208">
        <f>BK467</f>
        <v>0</v>
      </c>
      <c r="K467" s="194"/>
      <c r="L467" s="199"/>
      <c r="M467" s="200"/>
      <c r="N467" s="201"/>
      <c r="O467" s="201"/>
      <c r="P467" s="202">
        <f>SUM(P468:P710)</f>
        <v>0</v>
      </c>
      <c r="Q467" s="201"/>
      <c r="R467" s="202">
        <f>SUM(R468:R710)</f>
        <v>33.414503000000003</v>
      </c>
      <c r="S467" s="201"/>
      <c r="T467" s="203">
        <f>SUM(T468:T710)</f>
        <v>30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04" t="s">
        <v>88</v>
      </c>
      <c r="AT467" s="205" t="s">
        <v>79</v>
      </c>
      <c r="AU467" s="205" t="s">
        <v>88</v>
      </c>
      <c r="AY467" s="204" t="s">
        <v>129</v>
      </c>
      <c r="BK467" s="206">
        <f>SUM(BK468:BK710)</f>
        <v>0</v>
      </c>
    </row>
    <row r="468" s="2" customFormat="1" ht="24.15" customHeight="1">
      <c r="A468" s="41"/>
      <c r="B468" s="42"/>
      <c r="C468" s="209" t="s">
        <v>537</v>
      </c>
      <c r="D468" s="209" t="s">
        <v>131</v>
      </c>
      <c r="E468" s="210" t="s">
        <v>538</v>
      </c>
      <c r="F468" s="211" t="s">
        <v>539</v>
      </c>
      <c r="G468" s="212" t="s">
        <v>164</v>
      </c>
      <c r="H468" s="213">
        <v>12</v>
      </c>
      <c r="I468" s="214"/>
      <c r="J468" s="215">
        <f>ROUND(I468*H468,2)</f>
        <v>0</v>
      </c>
      <c r="K468" s="211" t="s">
        <v>135</v>
      </c>
      <c r="L468" s="47"/>
      <c r="M468" s="216" t="s">
        <v>32</v>
      </c>
      <c r="N468" s="217" t="s">
        <v>51</v>
      </c>
      <c r="O468" s="87"/>
      <c r="P468" s="218">
        <f>O468*H468</f>
        <v>0</v>
      </c>
      <c r="Q468" s="218">
        <v>0</v>
      </c>
      <c r="R468" s="218">
        <f>Q468*H468</f>
        <v>0</v>
      </c>
      <c r="S468" s="218">
        <v>1.3</v>
      </c>
      <c r="T468" s="219">
        <f>S468*H468</f>
        <v>15.600000000000001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20" t="s">
        <v>136</v>
      </c>
      <c r="AT468" s="220" t="s">
        <v>131</v>
      </c>
      <c r="AU468" s="220" t="s">
        <v>90</v>
      </c>
      <c r="AY468" s="19" t="s">
        <v>129</v>
      </c>
      <c r="BE468" s="221">
        <f>IF(N468="základní",J468,0)</f>
        <v>0</v>
      </c>
      <c r="BF468" s="221">
        <f>IF(N468="snížená",J468,0)</f>
        <v>0</v>
      </c>
      <c r="BG468" s="221">
        <f>IF(N468="zákl. přenesená",J468,0)</f>
        <v>0</v>
      </c>
      <c r="BH468" s="221">
        <f>IF(N468="sníž. přenesená",J468,0)</f>
        <v>0</v>
      </c>
      <c r="BI468" s="221">
        <f>IF(N468="nulová",J468,0)</f>
        <v>0</v>
      </c>
      <c r="BJ468" s="19" t="s">
        <v>88</v>
      </c>
      <c r="BK468" s="221">
        <f>ROUND(I468*H468,2)</f>
        <v>0</v>
      </c>
      <c r="BL468" s="19" t="s">
        <v>136</v>
      </c>
      <c r="BM468" s="220" t="s">
        <v>540</v>
      </c>
    </row>
    <row r="469" s="2" customFormat="1">
      <c r="A469" s="41"/>
      <c r="B469" s="42"/>
      <c r="C469" s="43"/>
      <c r="D469" s="222" t="s">
        <v>138</v>
      </c>
      <c r="E469" s="43"/>
      <c r="F469" s="223" t="s">
        <v>541</v>
      </c>
      <c r="G469" s="43"/>
      <c r="H469" s="43"/>
      <c r="I469" s="224"/>
      <c r="J469" s="43"/>
      <c r="K469" s="43"/>
      <c r="L469" s="47"/>
      <c r="M469" s="225"/>
      <c r="N469" s="226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19" t="s">
        <v>138</v>
      </c>
      <c r="AU469" s="19" t="s">
        <v>90</v>
      </c>
    </row>
    <row r="470" s="13" customFormat="1">
      <c r="A470" s="13"/>
      <c r="B470" s="227"/>
      <c r="C470" s="228"/>
      <c r="D470" s="222" t="s">
        <v>140</v>
      </c>
      <c r="E470" s="229" t="s">
        <v>32</v>
      </c>
      <c r="F470" s="230" t="s">
        <v>542</v>
      </c>
      <c r="G470" s="228"/>
      <c r="H470" s="229" t="s">
        <v>32</v>
      </c>
      <c r="I470" s="231"/>
      <c r="J470" s="228"/>
      <c r="K470" s="228"/>
      <c r="L470" s="232"/>
      <c r="M470" s="233"/>
      <c r="N470" s="234"/>
      <c r="O470" s="234"/>
      <c r="P470" s="234"/>
      <c r="Q470" s="234"/>
      <c r="R470" s="234"/>
      <c r="S470" s="234"/>
      <c r="T470" s="23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6" t="s">
        <v>140</v>
      </c>
      <c r="AU470" s="236" t="s">
        <v>90</v>
      </c>
      <c r="AV470" s="13" t="s">
        <v>88</v>
      </c>
      <c r="AW470" s="13" t="s">
        <v>40</v>
      </c>
      <c r="AX470" s="13" t="s">
        <v>80</v>
      </c>
      <c r="AY470" s="236" t="s">
        <v>129</v>
      </c>
    </row>
    <row r="471" s="14" customFormat="1">
      <c r="A471" s="14"/>
      <c r="B471" s="237"/>
      <c r="C471" s="238"/>
      <c r="D471" s="222" t="s">
        <v>140</v>
      </c>
      <c r="E471" s="239" t="s">
        <v>32</v>
      </c>
      <c r="F471" s="240" t="s">
        <v>543</v>
      </c>
      <c r="G471" s="238"/>
      <c r="H471" s="241">
        <v>12</v>
      </c>
      <c r="I471" s="242"/>
      <c r="J471" s="238"/>
      <c r="K471" s="238"/>
      <c r="L471" s="243"/>
      <c r="M471" s="244"/>
      <c r="N471" s="245"/>
      <c r="O471" s="245"/>
      <c r="P471" s="245"/>
      <c r="Q471" s="245"/>
      <c r="R471" s="245"/>
      <c r="S471" s="245"/>
      <c r="T471" s="24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7" t="s">
        <v>140</v>
      </c>
      <c r="AU471" s="247" t="s">
        <v>90</v>
      </c>
      <c r="AV471" s="14" t="s">
        <v>90</v>
      </c>
      <c r="AW471" s="14" t="s">
        <v>40</v>
      </c>
      <c r="AX471" s="14" t="s">
        <v>80</v>
      </c>
      <c r="AY471" s="247" t="s">
        <v>129</v>
      </c>
    </row>
    <row r="472" s="15" customFormat="1">
      <c r="A472" s="15"/>
      <c r="B472" s="248"/>
      <c r="C472" s="249"/>
      <c r="D472" s="222" t="s">
        <v>140</v>
      </c>
      <c r="E472" s="250" t="s">
        <v>32</v>
      </c>
      <c r="F472" s="251" t="s">
        <v>143</v>
      </c>
      <c r="G472" s="249"/>
      <c r="H472" s="252">
        <v>12</v>
      </c>
      <c r="I472" s="253"/>
      <c r="J472" s="249"/>
      <c r="K472" s="249"/>
      <c r="L472" s="254"/>
      <c r="M472" s="255"/>
      <c r="N472" s="256"/>
      <c r="O472" s="256"/>
      <c r="P472" s="256"/>
      <c r="Q472" s="256"/>
      <c r="R472" s="256"/>
      <c r="S472" s="256"/>
      <c r="T472" s="257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58" t="s">
        <v>140</v>
      </c>
      <c r="AU472" s="258" t="s">
        <v>90</v>
      </c>
      <c r="AV472" s="15" t="s">
        <v>136</v>
      </c>
      <c r="AW472" s="15" t="s">
        <v>40</v>
      </c>
      <c r="AX472" s="15" t="s">
        <v>88</v>
      </c>
      <c r="AY472" s="258" t="s">
        <v>129</v>
      </c>
    </row>
    <row r="473" s="2" customFormat="1" ht="24.15" customHeight="1">
      <c r="A473" s="41"/>
      <c r="B473" s="42"/>
      <c r="C473" s="209" t="s">
        <v>544</v>
      </c>
      <c r="D473" s="209" t="s">
        <v>131</v>
      </c>
      <c r="E473" s="210" t="s">
        <v>545</v>
      </c>
      <c r="F473" s="211" t="s">
        <v>546</v>
      </c>
      <c r="G473" s="212" t="s">
        <v>164</v>
      </c>
      <c r="H473" s="213">
        <v>44.649999999999999</v>
      </c>
      <c r="I473" s="214"/>
      <c r="J473" s="215">
        <f>ROUND(I473*H473,2)</f>
        <v>0</v>
      </c>
      <c r="K473" s="211" t="s">
        <v>135</v>
      </c>
      <c r="L473" s="47"/>
      <c r="M473" s="216" t="s">
        <v>32</v>
      </c>
      <c r="N473" s="217" t="s">
        <v>51</v>
      </c>
      <c r="O473" s="87"/>
      <c r="P473" s="218">
        <f>O473*H473</f>
        <v>0</v>
      </c>
      <c r="Q473" s="218">
        <v>0.01323</v>
      </c>
      <c r="R473" s="218">
        <f>Q473*H473</f>
        <v>0.59071949999999995</v>
      </c>
      <c r="S473" s="218">
        <v>0</v>
      </c>
      <c r="T473" s="219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20" t="s">
        <v>136</v>
      </c>
      <c r="AT473" s="220" t="s">
        <v>131</v>
      </c>
      <c r="AU473" s="220" t="s">
        <v>90</v>
      </c>
      <c r="AY473" s="19" t="s">
        <v>129</v>
      </c>
      <c r="BE473" s="221">
        <f>IF(N473="základní",J473,0)</f>
        <v>0</v>
      </c>
      <c r="BF473" s="221">
        <f>IF(N473="snížená",J473,0)</f>
        <v>0</v>
      </c>
      <c r="BG473" s="221">
        <f>IF(N473="zákl. přenesená",J473,0)</f>
        <v>0</v>
      </c>
      <c r="BH473" s="221">
        <f>IF(N473="sníž. přenesená",J473,0)</f>
        <v>0</v>
      </c>
      <c r="BI473" s="221">
        <f>IF(N473="nulová",J473,0)</f>
        <v>0</v>
      </c>
      <c r="BJ473" s="19" t="s">
        <v>88</v>
      </c>
      <c r="BK473" s="221">
        <f>ROUND(I473*H473,2)</f>
        <v>0</v>
      </c>
      <c r="BL473" s="19" t="s">
        <v>136</v>
      </c>
      <c r="BM473" s="220" t="s">
        <v>547</v>
      </c>
    </row>
    <row r="474" s="2" customFormat="1">
      <c r="A474" s="41"/>
      <c r="B474" s="42"/>
      <c r="C474" s="43"/>
      <c r="D474" s="222" t="s">
        <v>138</v>
      </c>
      <c r="E474" s="43"/>
      <c r="F474" s="223" t="s">
        <v>548</v>
      </c>
      <c r="G474" s="43"/>
      <c r="H474" s="43"/>
      <c r="I474" s="224"/>
      <c r="J474" s="43"/>
      <c r="K474" s="43"/>
      <c r="L474" s="47"/>
      <c r="M474" s="225"/>
      <c r="N474" s="226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19" t="s">
        <v>138</v>
      </c>
      <c r="AU474" s="19" t="s">
        <v>90</v>
      </c>
    </row>
    <row r="475" s="14" customFormat="1">
      <c r="A475" s="14"/>
      <c r="B475" s="237"/>
      <c r="C475" s="238"/>
      <c r="D475" s="222" t="s">
        <v>140</v>
      </c>
      <c r="E475" s="239" t="s">
        <v>32</v>
      </c>
      <c r="F475" s="240" t="s">
        <v>549</v>
      </c>
      <c r="G475" s="238"/>
      <c r="H475" s="241">
        <v>44.649999999999999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7" t="s">
        <v>140</v>
      </c>
      <c r="AU475" s="247" t="s">
        <v>90</v>
      </c>
      <c r="AV475" s="14" t="s">
        <v>90</v>
      </c>
      <c r="AW475" s="14" t="s">
        <v>40</v>
      </c>
      <c r="AX475" s="14" t="s">
        <v>80</v>
      </c>
      <c r="AY475" s="247" t="s">
        <v>129</v>
      </c>
    </row>
    <row r="476" s="15" customFormat="1">
      <c r="A476" s="15"/>
      <c r="B476" s="248"/>
      <c r="C476" s="249"/>
      <c r="D476" s="222" t="s">
        <v>140</v>
      </c>
      <c r="E476" s="250" t="s">
        <v>32</v>
      </c>
      <c r="F476" s="251" t="s">
        <v>143</v>
      </c>
      <c r="G476" s="249"/>
      <c r="H476" s="252">
        <v>44.649999999999999</v>
      </c>
      <c r="I476" s="253"/>
      <c r="J476" s="249"/>
      <c r="K476" s="249"/>
      <c r="L476" s="254"/>
      <c r="M476" s="255"/>
      <c r="N476" s="256"/>
      <c r="O476" s="256"/>
      <c r="P476" s="256"/>
      <c r="Q476" s="256"/>
      <c r="R476" s="256"/>
      <c r="S476" s="256"/>
      <c r="T476" s="257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8" t="s">
        <v>140</v>
      </c>
      <c r="AU476" s="258" t="s">
        <v>90</v>
      </c>
      <c r="AV476" s="15" t="s">
        <v>136</v>
      </c>
      <c r="AW476" s="15" t="s">
        <v>40</v>
      </c>
      <c r="AX476" s="15" t="s">
        <v>88</v>
      </c>
      <c r="AY476" s="258" t="s">
        <v>129</v>
      </c>
    </row>
    <row r="477" s="2" customFormat="1" ht="24.15" customHeight="1">
      <c r="A477" s="41"/>
      <c r="B477" s="42"/>
      <c r="C477" s="209" t="s">
        <v>550</v>
      </c>
      <c r="D477" s="209" t="s">
        <v>131</v>
      </c>
      <c r="E477" s="210" t="s">
        <v>551</v>
      </c>
      <c r="F477" s="211" t="s">
        <v>552</v>
      </c>
      <c r="G477" s="212" t="s">
        <v>164</v>
      </c>
      <c r="H477" s="213">
        <v>6</v>
      </c>
      <c r="I477" s="214"/>
      <c r="J477" s="215">
        <f>ROUND(I477*H477,2)</f>
        <v>0</v>
      </c>
      <c r="K477" s="211" t="s">
        <v>135</v>
      </c>
      <c r="L477" s="47"/>
      <c r="M477" s="216" t="s">
        <v>32</v>
      </c>
      <c r="N477" s="217" t="s">
        <v>51</v>
      </c>
      <c r="O477" s="87"/>
      <c r="P477" s="218">
        <f>O477*H477</f>
        <v>0</v>
      </c>
      <c r="Q477" s="218">
        <v>0.016420000000000001</v>
      </c>
      <c r="R477" s="218">
        <f>Q477*H477</f>
        <v>0.098519999999999996</v>
      </c>
      <c r="S477" s="218">
        <v>0</v>
      </c>
      <c r="T477" s="219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20" t="s">
        <v>136</v>
      </c>
      <c r="AT477" s="220" t="s">
        <v>131</v>
      </c>
      <c r="AU477" s="220" t="s">
        <v>90</v>
      </c>
      <c r="AY477" s="19" t="s">
        <v>129</v>
      </c>
      <c r="BE477" s="221">
        <f>IF(N477="základní",J477,0)</f>
        <v>0</v>
      </c>
      <c r="BF477" s="221">
        <f>IF(N477="snížená",J477,0)</f>
        <v>0</v>
      </c>
      <c r="BG477" s="221">
        <f>IF(N477="zákl. přenesená",J477,0)</f>
        <v>0</v>
      </c>
      <c r="BH477" s="221">
        <f>IF(N477="sníž. přenesená",J477,0)</f>
        <v>0</v>
      </c>
      <c r="BI477" s="221">
        <f>IF(N477="nulová",J477,0)</f>
        <v>0</v>
      </c>
      <c r="BJ477" s="19" t="s">
        <v>88</v>
      </c>
      <c r="BK477" s="221">
        <f>ROUND(I477*H477,2)</f>
        <v>0</v>
      </c>
      <c r="BL477" s="19" t="s">
        <v>136</v>
      </c>
      <c r="BM477" s="220" t="s">
        <v>553</v>
      </c>
    </row>
    <row r="478" s="2" customFormat="1">
      <c r="A478" s="41"/>
      <c r="B478" s="42"/>
      <c r="C478" s="43"/>
      <c r="D478" s="222" t="s">
        <v>138</v>
      </c>
      <c r="E478" s="43"/>
      <c r="F478" s="223" t="s">
        <v>554</v>
      </c>
      <c r="G478" s="43"/>
      <c r="H478" s="43"/>
      <c r="I478" s="224"/>
      <c r="J478" s="43"/>
      <c r="K478" s="43"/>
      <c r="L478" s="47"/>
      <c r="M478" s="225"/>
      <c r="N478" s="226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19" t="s">
        <v>138</v>
      </c>
      <c r="AU478" s="19" t="s">
        <v>90</v>
      </c>
    </row>
    <row r="479" s="14" customFormat="1">
      <c r="A479" s="14"/>
      <c r="B479" s="237"/>
      <c r="C479" s="238"/>
      <c r="D479" s="222" t="s">
        <v>140</v>
      </c>
      <c r="E479" s="239" t="s">
        <v>32</v>
      </c>
      <c r="F479" s="240" t="s">
        <v>555</v>
      </c>
      <c r="G479" s="238"/>
      <c r="H479" s="241">
        <v>6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7" t="s">
        <v>140</v>
      </c>
      <c r="AU479" s="247" t="s">
        <v>90</v>
      </c>
      <c r="AV479" s="14" t="s">
        <v>90</v>
      </c>
      <c r="AW479" s="14" t="s">
        <v>40</v>
      </c>
      <c r="AX479" s="14" t="s">
        <v>80</v>
      </c>
      <c r="AY479" s="247" t="s">
        <v>129</v>
      </c>
    </row>
    <row r="480" s="15" customFormat="1">
      <c r="A480" s="15"/>
      <c r="B480" s="248"/>
      <c r="C480" s="249"/>
      <c r="D480" s="222" t="s">
        <v>140</v>
      </c>
      <c r="E480" s="250" t="s">
        <v>32</v>
      </c>
      <c r="F480" s="251" t="s">
        <v>143</v>
      </c>
      <c r="G480" s="249"/>
      <c r="H480" s="252">
        <v>6</v>
      </c>
      <c r="I480" s="253"/>
      <c r="J480" s="249"/>
      <c r="K480" s="249"/>
      <c r="L480" s="254"/>
      <c r="M480" s="255"/>
      <c r="N480" s="256"/>
      <c r="O480" s="256"/>
      <c r="P480" s="256"/>
      <c r="Q480" s="256"/>
      <c r="R480" s="256"/>
      <c r="S480" s="256"/>
      <c r="T480" s="257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58" t="s">
        <v>140</v>
      </c>
      <c r="AU480" s="258" t="s">
        <v>90</v>
      </c>
      <c r="AV480" s="15" t="s">
        <v>136</v>
      </c>
      <c r="AW480" s="15" t="s">
        <v>40</v>
      </c>
      <c r="AX480" s="15" t="s">
        <v>88</v>
      </c>
      <c r="AY480" s="258" t="s">
        <v>129</v>
      </c>
    </row>
    <row r="481" s="2" customFormat="1" ht="37.8" customHeight="1">
      <c r="A481" s="41"/>
      <c r="B481" s="42"/>
      <c r="C481" s="209" t="s">
        <v>556</v>
      </c>
      <c r="D481" s="209" t="s">
        <v>131</v>
      </c>
      <c r="E481" s="210" t="s">
        <v>557</v>
      </c>
      <c r="F481" s="211" t="s">
        <v>558</v>
      </c>
      <c r="G481" s="212" t="s">
        <v>164</v>
      </c>
      <c r="H481" s="213">
        <v>43.520000000000003</v>
      </c>
      <c r="I481" s="214"/>
      <c r="J481" s="215">
        <f>ROUND(I481*H481,2)</f>
        <v>0</v>
      </c>
      <c r="K481" s="211" t="s">
        <v>32</v>
      </c>
      <c r="L481" s="47"/>
      <c r="M481" s="216" t="s">
        <v>32</v>
      </c>
      <c r="N481" s="217" t="s">
        <v>51</v>
      </c>
      <c r="O481" s="87"/>
      <c r="P481" s="218">
        <f>O481*H481</f>
        <v>0</v>
      </c>
      <c r="Q481" s="218">
        <v>0.02649</v>
      </c>
      <c r="R481" s="218">
        <f>Q481*H481</f>
        <v>1.1528448</v>
      </c>
      <c r="S481" s="218">
        <v>0</v>
      </c>
      <c r="T481" s="219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20" t="s">
        <v>136</v>
      </c>
      <c r="AT481" s="220" t="s">
        <v>131</v>
      </c>
      <c r="AU481" s="220" t="s">
        <v>90</v>
      </c>
      <c r="AY481" s="19" t="s">
        <v>129</v>
      </c>
      <c r="BE481" s="221">
        <f>IF(N481="základní",J481,0)</f>
        <v>0</v>
      </c>
      <c r="BF481" s="221">
        <f>IF(N481="snížená",J481,0)</f>
        <v>0</v>
      </c>
      <c r="BG481" s="221">
        <f>IF(N481="zákl. přenesená",J481,0)</f>
        <v>0</v>
      </c>
      <c r="BH481" s="221">
        <f>IF(N481="sníž. přenesená",J481,0)</f>
        <v>0</v>
      </c>
      <c r="BI481" s="221">
        <f>IF(N481="nulová",J481,0)</f>
        <v>0</v>
      </c>
      <c r="BJ481" s="19" t="s">
        <v>88</v>
      </c>
      <c r="BK481" s="221">
        <f>ROUND(I481*H481,2)</f>
        <v>0</v>
      </c>
      <c r="BL481" s="19" t="s">
        <v>136</v>
      </c>
      <c r="BM481" s="220" t="s">
        <v>559</v>
      </c>
    </row>
    <row r="482" s="2" customFormat="1">
      <c r="A482" s="41"/>
      <c r="B482" s="42"/>
      <c r="C482" s="43"/>
      <c r="D482" s="222" t="s">
        <v>138</v>
      </c>
      <c r="E482" s="43"/>
      <c r="F482" s="223" t="s">
        <v>558</v>
      </c>
      <c r="G482" s="43"/>
      <c r="H482" s="43"/>
      <c r="I482" s="224"/>
      <c r="J482" s="43"/>
      <c r="K482" s="43"/>
      <c r="L482" s="47"/>
      <c r="M482" s="225"/>
      <c r="N482" s="226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19" t="s">
        <v>138</v>
      </c>
      <c r="AU482" s="19" t="s">
        <v>90</v>
      </c>
    </row>
    <row r="483" s="14" customFormat="1">
      <c r="A483" s="14"/>
      <c r="B483" s="237"/>
      <c r="C483" s="238"/>
      <c r="D483" s="222" t="s">
        <v>140</v>
      </c>
      <c r="E483" s="239" t="s">
        <v>32</v>
      </c>
      <c r="F483" s="240" t="s">
        <v>560</v>
      </c>
      <c r="G483" s="238"/>
      <c r="H483" s="241">
        <v>43.520000000000003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7" t="s">
        <v>140</v>
      </c>
      <c r="AU483" s="247" t="s">
        <v>90</v>
      </c>
      <c r="AV483" s="14" t="s">
        <v>90</v>
      </c>
      <c r="AW483" s="14" t="s">
        <v>40</v>
      </c>
      <c r="AX483" s="14" t="s">
        <v>80</v>
      </c>
      <c r="AY483" s="247" t="s">
        <v>129</v>
      </c>
    </row>
    <row r="484" s="15" customFormat="1">
      <c r="A484" s="15"/>
      <c r="B484" s="248"/>
      <c r="C484" s="249"/>
      <c r="D484" s="222" t="s">
        <v>140</v>
      </c>
      <c r="E484" s="250" t="s">
        <v>32</v>
      </c>
      <c r="F484" s="251" t="s">
        <v>143</v>
      </c>
      <c r="G484" s="249"/>
      <c r="H484" s="252">
        <v>43.520000000000003</v>
      </c>
      <c r="I484" s="253"/>
      <c r="J484" s="249"/>
      <c r="K484" s="249"/>
      <c r="L484" s="254"/>
      <c r="M484" s="255"/>
      <c r="N484" s="256"/>
      <c r="O484" s="256"/>
      <c r="P484" s="256"/>
      <c r="Q484" s="256"/>
      <c r="R484" s="256"/>
      <c r="S484" s="256"/>
      <c r="T484" s="257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58" t="s">
        <v>140</v>
      </c>
      <c r="AU484" s="258" t="s">
        <v>90</v>
      </c>
      <c r="AV484" s="15" t="s">
        <v>136</v>
      </c>
      <c r="AW484" s="15" t="s">
        <v>40</v>
      </c>
      <c r="AX484" s="15" t="s">
        <v>88</v>
      </c>
      <c r="AY484" s="258" t="s">
        <v>129</v>
      </c>
    </row>
    <row r="485" s="2" customFormat="1" ht="24.15" customHeight="1">
      <c r="A485" s="41"/>
      <c r="B485" s="42"/>
      <c r="C485" s="209" t="s">
        <v>561</v>
      </c>
      <c r="D485" s="209" t="s">
        <v>131</v>
      </c>
      <c r="E485" s="210" t="s">
        <v>562</v>
      </c>
      <c r="F485" s="211" t="s">
        <v>563</v>
      </c>
      <c r="G485" s="212" t="s">
        <v>164</v>
      </c>
      <c r="H485" s="213">
        <v>108.93000000000001</v>
      </c>
      <c r="I485" s="214"/>
      <c r="J485" s="215">
        <f>ROUND(I485*H485,2)</f>
        <v>0</v>
      </c>
      <c r="K485" s="211" t="s">
        <v>135</v>
      </c>
      <c r="L485" s="47"/>
      <c r="M485" s="216" t="s">
        <v>32</v>
      </c>
      <c r="N485" s="217" t="s">
        <v>51</v>
      </c>
      <c r="O485" s="87"/>
      <c r="P485" s="218">
        <f>O485*H485</f>
        <v>0</v>
      </c>
      <c r="Q485" s="218">
        <v>0.02649</v>
      </c>
      <c r="R485" s="218">
        <f>Q485*H485</f>
        <v>2.8855557000000003</v>
      </c>
      <c r="S485" s="218">
        <v>0</v>
      </c>
      <c r="T485" s="219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20" t="s">
        <v>136</v>
      </c>
      <c r="AT485" s="220" t="s">
        <v>131</v>
      </c>
      <c r="AU485" s="220" t="s">
        <v>90</v>
      </c>
      <c r="AY485" s="19" t="s">
        <v>129</v>
      </c>
      <c r="BE485" s="221">
        <f>IF(N485="základní",J485,0)</f>
        <v>0</v>
      </c>
      <c r="BF485" s="221">
        <f>IF(N485="snížená",J485,0)</f>
        <v>0</v>
      </c>
      <c r="BG485" s="221">
        <f>IF(N485="zákl. přenesená",J485,0)</f>
        <v>0</v>
      </c>
      <c r="BH485" s="221">
        <f>IF(N485="sníž. přenesená",J485,0)</f>
        <v>0</v>
      </c>
      <c r="BI485" s="221">
        <f>IF(N485="nulová",J485,0)</f>
        <v>0</v>
      </c>
      <c r="BJ485" s="19" t="s">
        <v>88</v>
      </c>
      <c r="BK485" s="221">
        <f>ROUND(I485*H485,2)</f>
        <v>0</v>
      </c>
      <c r="BL485" s="19" t="s">
        <v>136</v>
      </c>
      <c r="BM485" s="220" t="s">
        <v>564</v>
      </c>
    </row>
    <row r="486" s="2" customFormat="1">
      <c r="A486" s="41"/>
      <c r="B486" s="42"/>
      <c r="C486" s="43"/>
      <c r="D486" s="222" t="s">
        <v>138</v>
      </c>
      <c r="E486" s="43"/>
      <c r="F486" s="223" t="s">
        <v>565</v>
      </c>
      <c r="G486" s="43"/>
      <c r="H486" s="43"/>
      <c r="I486" s="224"/>
      <c r="J486" s="43"/>
      <c r="K486" s="43"/>
      <c r="L486" s="47"/>
      <c r="M486" s="225"/>
      <c r="N486" s="226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19" t="s">
        <v>138</v>
      </c>
      <c r="AU486" s="19" t="s">
        <v>90</v>
      </c>
    </row>
    <row r="487" s="14" customFormat="1">
      <c r="A487" s="14"/>
      <c r="B487" s="237"/>
      <c r="C487" s="238"/>
      <c r="D487" s="222" t="s">
        <v>140</v>
      </c>
      <c r="E487" s="239" t="s">
        <v>32</v>
      </c>
      <c r="F487" s="240" t="s">
        <v>566</v>
      </c>
      <c r="G487" s="238"/>
      <c r="H487" s="241">
        <v>108.93000000000001</v>
      </c>
      <c r="I487" s="242"/>
      <c r="J487" s="238"/>
      <c r="K487" s="238"/>
      <c r="L487" s="243"/>
      <c r="M487" s="244"/>
      <c r="N487" s="245"/>
      <c r="O487" s="245"/>
      <c r="P487" s="245"/>
      <c r="Q487" s="245"/>
      <c r="R487" s="245"/>
      <c r="S487" s="245"/>
      <c r="T487" s="246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7" t="s">
        <v>140</v>
      </c>
      <c r="AU487" s="247" t="s">
        <v>90</v>
      </c>
      <c r="AV487" s="14" t="s">
        <v>90</v>
      </c>
      <c r="AW487" s="14" t="s">
        <v>40</v>
      </c>
      <c r="AX487" s="14" t="s">
        <v>80</v>
      </c>
      <c r="AY487" s="247" t="s">
        <v>129</v>
      </c>
    </row>
    <row r="488" s="15" customFormat="1">
      <c r="A488" s="15"/>
      <c r="B488" s="248"/>
      <c r="C488" s="249"/>
      <c r="D488" s="222" t="s">
        <v>140</v>
      </c>
      <c r="E488" s="250" t="s">
        <v>32</v>
      </c>
      <c r="F488" s="251" t="s">
        <v>143</v>
      </c>
      <c r="G488" s="249"/>
      <c r="H488" s="252">
        <v>108.93000000000001</v>
      </c>
      <c r="I488" s="253"/>
      <c r="J488" s="249"/>
      <c r="K488" s="249"/>
      <c r="L488" s="254"/>
      <c r="M488" s="255"/>
      <c r="N488" s="256"/>
      <c r="O488" s="256"/>
      <c r="P488" s="256"/>
      <c r="Q488" s="256"/>
      <c r="R488" s="256"/>
      <c r="S488" s="256"/>
      <c r="T488" s="257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8" t="s">
        <v>140</v>
      </c>
      <c r="AU488" s="258" t="s">
        <v>90</v>
      </c>
      <c r="AV488" s="15" t="s">
        <v>136</v>
      </c>
      <c r="AW488" s="15" t="s">
        <v>40</v>
      </c>
      <c r="AX488" s="15" t="s">
        <v>88</v>
      </c>
      <c r="AY488" s="258" t="s">
        <v>129</v>
      </c>
    </row>
    <row r="489" s="2" customFormat="1" ht="14.4" customHeight="1">
      <c r="A489" s="41"/>
      <c r="B489" s="42"/>
      <c r="C489" s="209" t="s">
        <v>567</v>
      </c>
      <c r="D489" s="209" t="s">
        <v>131</v>
      </c>
      <c r="E489" s="210" t="s">
        <v>568</v>
      </c>
      <c r="F489" s="211" t="s">
        <v>569</v>
      </c>
      <c r="G489" s="212" t="s">
        <v>189</v>
      </c>
      <c r="H489" s="213">
        <v>1</v>
      </c>
      <c r="I489" s="214"/>
      <c r="J489" s="215">
        <f>ROUND(I489*H489,2)</f>
        <v>0</v>
      </c>
      <c r="K489" s="211" t="s">
        <v>32</v>
      </c>
      <c r="L489" s="47"/>
      <c r="M489" s="216" t="s">
        <v>32</v>
      </c>
      <c r="N489" s="217" t="s">
        <v>51</v>
      </c>
      <c r="O489" s="87"/>
      <c r="P489" s="218">
        <f>O489*H489</f>
        <v>0</v>
      </c>
      <c r="Q489" s="218">
        <v>4.0000000000000003E-05</v>
      </c>
      <c r="R489" s="218">
        <f>Q489*H489</f>
        <v>4.0000000000000003E-05</v>
      </c>
      <c r="S489" s="218">
        <v>0</v>
      </c>
      <c r="T489" s="219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20" t="s">
        <v>136</v>
      </c>
      <c r="AT489" s="220" t="s">
        <v>131</v>
      </c>
      <c r="AU489" s="220" t="s">
        <v>90</v>
      </c>
      <c r="AY489" s="19" t="s">
        <v>129</v>
      </c>
      <c r="BE489" s="221">
        <f>IF(N489="základní",J489,0)</f>
        <v>0</v>
      </c>
      <c r="BF489" s="221">
        <f>IF(N489="snížená",J489,0)</f>
        <v>0</v>
      </c>
      <c r="BG489" s="221">
        <f>IF(N489="zákl. přenesená",J489,0)</f>
        <v>0</v>
      </c>
      <c r="BH489" s="221">
        <f>IF(N489="sníž. přenesená",J489,0)</f>
        <v>0</v>
      </c>
      <c r="BI489" s="221">
        <f>IF(N489="nulová",J489,0)</f>
        <v>0</v>
      </c>
      <c r="BJ489" s="19" t="s">
        <v>88</v>
      </c>
      <c r="BK489" s="221">
        <f>ROUND(I489*H489,2)</f>
        <v>0</v>
      </c>
      <c r="BL489" s="19" t="s">
        <v>136</v>
      </c>
      <c r="BM489" s="220" t="s">
        <v>570</v>
      </c>
    </row>
    <row r="490" s="2" customFormat="1">
      <c r="A490" s="41"/>
      <c r="B490" s="42"/>
      <c r="C490" s="43"/>
      <c r="D490" s="222" t="s">
        <v>138</v>
      </c>
      <c r="E490" s="43"/>
      <c r="F490" s="223" t="s">
        <v>569</v>
      </c>
      <c r="G490" s="43"/>
      <c r="H490" s="43"/>
      <c r="I490" s="224"/>
      <c r="J490" s="43"/>
      <c r="K490" s="43"/>
      <c r="L490" s="47"/>
      <c r="M490" s="225"/>
      <c r="N490" s="226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19" t="s">
        <v>138</v>
      </c>
      <c r="AU490" s="19" t="s">
        <v>90</v>
      </c>
    </row>
    <row r="491" s="13" customFormat="1">
      <c r="A491" s="13"/>
      <c r="B491" s="227"/>
      <c r="C491" s="228"/>
      <c r="D491" s="222" t="s">
        <v>140</v>
      </c>
      <c r="E491" s="229" t="s">
        <v>32</v>
      </c>
      <c r="F491" s="230" t="s">
        <v>232</v>
      </c>
      <c r="G491" s="228"/>
      <c r="H491" s="229" t="s">
        <v>32</v>
      </c>
      <c r="I491" s="231"/>
      <c r="J491" s="228"/>
      <c r="K491" s="228"/>
      <c r="L491" s="232"/>
      <c r="M491" s="233"/>
      <c r="N491" s="234"/>
      <c r="O491" s="234"/>
      <c r="P491" s="234"/>
      <c r="Q491" s="234"/>
      <c r="R491" s="234"/>
      <c r="S491" s="234"/>
      <c r="T491" s="23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6" t="s">
        <v>140</v>
      </c>
      <c r="AU491" s="236" t="s">
        <v>90</v>
      </c>
      <c r="AV491" s="13" t="s">
        <v>88</v>
      </c>
      <c r="AW491" s="13" t="s">
        <v>40</v>
      </c>
      <c r="AX491" s="13" t="s">
        <v>80</v>
      </c>
      <c r="AY491" s="236" t="s">
        <v>129</v>
      </c>
    </row>
    <row r="492" s="14" customFormat="1">
      <c r="A492" s="14"/>
      <c r="B492" s="237"/>
      <c r="C492" s="238"/>
      <c r="D492" s="222" t="s">
        <v>140</v>
      </c>
      <c r="E492" s="239" t="s">
        <v>32</v>
      </c>
      <c r="F492" s="240" t="s">
        <v>500</v>
      </c>
      <c r="G492" s="238"/>
      <c r="H492" s="241">
        <v>1</v>
      </c>
      <c r="I492" s="242"/>
      <c r="J492" s="238"/>
      <c r="K492" s="238"/>
      <c r="L492" s="243"/>
      <c r="M492" s="244"/>
      <c r="N492" s="245"/>
      <c r="O492" s="245"/>
      <c r="P492" s="245"/>
      <c r="Q492" s="245"/>
      <c r="R492" s="245"/>
      <c r="S492" s="245"/>
      <c r="T492" s="246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7" t="s">
        <v>140</v>
      </c>
      <c r="AU492" s="247" t="s">
        <v>90</v>
      </c>
      <c r="AV492" s="14" t="s">
        <v>90</v>
      </c>
      <c r="AW492" s="14" t="s">
        <v>40</v>
      </c>
      <c r="AX492" s="14" t="s">
        <v>80</v>
      </c>
      <c r="AY492" s="247" t="s">
        <v>129</v>
      </c>
    </row>
    <row r="493" s="15" customFormat="1">
      <c r="A493" s="15"/>
      <c r="B493" s="248"/>
      <c r="C493" s="249"/>
      <c r="D493" s="222" t="s">
        <v>140</v>
      </c>
      <c r="E493" s="250" t="s">
        <v>32</v>
      </c>
      <c r="F493" s="251" t="s">
        <v>143</v>
      </c>
      <c r="G493" s="249"/>
      <c r="H493" s="252">
        <v>1</v>
      </c>
      <c r="I493" s="253"/>
      <c r="J493" s="249"/>
      <c r="K493" s="249"/>
      <c r="L493" s="254"/>
      <c r="M493" s="255"/>
      <c r="N493" s="256"/>
      <c r="O493" s="256"/>
      <c r="P493" s="256"/>
      <c r="Q493" s="256"/>
      <c r="R493" s="256"/>
      <c r="S493" s="256"/>
      <c r="T493" s="257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58" t="s">
        <v>140</v>
      </c>
      <c r="AU493" s="258" t="s">
        <v>90</v>
      </c>
      <c r="AV493" s="15" t="s">
        <v>136</v>
      </c>
      <c r="AW493" s="15" t="s">
        <v>40</v>
      </c>
      <c r="AX493" s="15" t="s">
        <v>88</v>
      </c>
      <c r="AY493" s="258" t="s">
        <v>129</v>
      </c>
    </row>
    <row r="494" s="2" customFormat="1" ht="14.4" customHeight="1">
      <c r="A494" s="41"/>
      <c r="B494" s="42"/>
      <c r="C494" s="209" t="s">
        <v>571</v>
      </c>
      <c r="D494" s="209" t="s">
        <v>131</v>
      </c>
      <c r="E494" s="210" t="s">
        <v>572</v>
      </c>
      <c r="F494" s="211" t="s">
        <v>573</v>
      </c>
      <c r="G494" s="212" t="s">
        <v>574</v>
      </c>
      <c r="H494" s="213">
        <v>1</v>
      </c>
      <c r="I494" s="214"/>
      <c r="J494" s="215">
        <f>ROUND(I494*H494,2)</f>
        <v>0</v>
      </c>
      <c r="K494" s="211" t="s">
        <v>32</v>
      </c>
      <c r="L494" s="47"/>
      <c r="M494" s="216" t="s">
        <v>32</v>
      </c>
      <c r="N494" s="217" t="s">
        <v>51</v>
      </c>
      <c r="O494" s="87"/>
      <c r="P494" s="218">
        <f>O494*H494</f>
        <v>0</v>
      </c>
      <c r="Q494" s="218">
        <v>8.0000000000000007E-05</v>
      </c>
      <c r="R494" s="218">
        <f>Q494*H494</f>
        <v>8.0000000000000007E-05</v>
      </c>
      <c r="S494" s="218">
        <v>0</v>
      </c>
      <c r="T494" s="219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20" t="s">
        <v>136</v>
      </c>
      <c r="AT494" s="220" t="s">
        <v>131</v>
      </c>
      <c r="AU494" s="220" t="s">
        <v>90</v>
      </c>
      <c r="AY494" s="19" t="s">
        <v>129</v>
      </c>
      <c r="BE494" s="221">
        <f>IF(N494="základní",J494,0)</f>
        <v>0</v>
      </c>
      <c r="BF494" s="221">
        <f>IF(N494="snížená",J494,0)</f>
        <v>0</v>
      </c>
      <c r="BG494" s="221">
        <f>IF(N494="zákl. přenesená",J494,0)</f>
        <v>0</v>
      </c>
      <c r="BH494" s="221">
        <f>IF(N494="sníž. přenesená",J494,0)</f>
        <v>0</v>
      </c>
      <c r="BI494" s="221">
        <f>IF(N494="nulová",J494,0)</f>
        <v>0</v>
      </c>
      <c r="BJ494" s="19" t="s">
        <v>88</v>
      </c>
      <c r="BK494" s="221">
        <f>ROUND(I494*H494,2)</f>
        <v>0</v>
      </c>
      <c r="BL494" s="19" t="s">
        <v>136</v>
      </c>
      <c r="BM494" s="220" t="s">
        <v>575</v>
      </c>
    </row>
    <row r="495" s="2" customFormat="1">
      <c r="A495" s="41"/>
      <c r="B495" s="42"/>
      <c r="C495" s="43"/>
      <c r="D495" s="222" t="s">
        <v>138</v>
      </c>
      <c r="E495" s="43"/>
      <c r="F495" s="223" t="s">
        <v>573</v>
      </c>
      <c r="G495" s="43"/>
      <c r="H495" s="43"/>
      <c r="I495" s="224"/>
      <c r="J495" s="43"/>
      <c r="K495" s="43"/>
      <c r="L495" s="47"/>
      <c r="M495" s="225"/>
      <c r="N495" s="226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19" t="s">
        <v>138</v>
      </c>
      <c r="AU495" s="19" t="s">
        <v>90</v>
      </c>
    </row>
    <row r="496" s="13" customFormat="1">
      <c r="A496" s="13"/>
      <c r="B496" s="227"/>
      <c r="C496" s="228"/>
      <c r="D496" s="222" t="s">
        <v>140</v>
      </c>
      <c r="E496" s="229" t="s">
        <v>32</v>
      </c>
      <c r="F496" s="230" t="s">
        <v>576</v>
      </c>
      <c r="G496" s="228"/>
      <c r="H496" s="229" t="s">
        <v>32</v>
      </c>
      <c r="I496" s="231"/>
      <c r="J496" s="228"/>
      <c r="K496" s="228"/>
      <c r="L496" s="232"/>
      <c r="M496" s="233"/>
      <c r="N496" s="234"/>
      <c r="O496" s="234"/>
      <c r="P496" s="234"/>
      <c r="Q496" s="234"/>
      <c r="R496" s="234"/>
      <c r="S496" s="234"/>
      <c r="T496" s="23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6" t="s">
        <v>140</v>
      </c>
      <c r="AU496" s="236" t="s">
        <v>90</v>
      </c>
      <c r="AV496" s="13" t="s">
        <v>88</v>
      </c>
      <c r="AW496" s="13" t="s">
        <v>40</v>
      </c>
      <c r="AX496" s="13" t="s">
        <v>80</v>
      </c>
      <c r="AY496" s="236" t="s">
        <v>129</v>
      </c>
    </row>
    <row r="497" s="14" customFormat="1">
      <c r="A497" s="14"/>
      <c r="B497" s="237"/>
      <c r="C497" s="238"/>
      <c r="D497" s="222" t="s">
        <v>140</v>
      </c>
      <c r="E497" s="239" t="s">
        <v>32</v>
      </c>
      <c r="F497" s="240" t="s">
        <v>500</v>
      </c>
      <c r="G497" s="238"/>
      <c r="H497" s="241">
        <v>1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7" t="s">
        <v>140</v>
      </c>
      <c r="AU497" s="247" t="s">
        <v>90</v>
      </c>
      <c r="AV497" s="14" t="s">
        <v>90</v>
      </c>
      <c r="AW497" s="14" t="s">
        <v>40</v>
      </c>
      <c r="AX497" s="14" t="s">
        <v>80</v>
      </c>
      <c r="AY497" s="247" t="s">
        <v>129</v>
      </c>
    </row>
    <row r="498" s="15" customFormat="1">
      <c r="A498" s="15"/>
      <c r="B498" s="248"/>
      <c r="C498" s="249"/>
      <c r="D498" s="222" t="s">
        <v>140</v>
      </c>
      <c r="E498" s="250" t="s">
        <v>32</v>
      </c>
      <c r="F498" s="251" t="s">
        <v>143</v>
      </c>
      <c r="G498" s="249"/>
      <c r="H498" s="252">
        <v>1</v>
      </c>
      <c r="I498" s="253"/>
      <c r="J498" s="249"/>
      <c r="K498" s="249"/>
      <c r="L498" s="254"/>
      <c r="M498" s="255"/>
      <c r="N498" s="256"/>
      <c r="O498" s="256"/>
      <c r="P498" s="256"/>
      <c r="Q498" s="256"/>
      <c r="R498" s="256"/>
      <c r="S498" s="256"/>
      <c r="T498" s="257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58" t="s">
        <v>140</v>
      </c>
      <c r="AU498" s="258" t="s">
        <v>90</v>
      </c>
      <c r="AV498" s="15" t="s">
        <v>136</v>
      </c>
      <c r="AW498" s="15" t="s">
        <v>40</v>
      </c>
      <c r="AX498" s="15" t="s">
        <v>88</v>
      </c>
      <c r="AY498" s="258" t="s">
        <v>129</v>
      </c>
    </row>
    <row r="499" s="2" customFormat="1" ht="24.15" customHeight="1">
      <c r="A499" s="41"/>
      <c r="B499" s="42"/>
      <c r="C499" s="209" t="s">
        <v>577</v>
      </c>
      <c r="D499" s="209" t="s">
        <v>131</v>
      </c>
      <c r="E499" s="210" t="s">
        <v>578</v>
      </c>
      <c r="F499" s="211" t="s">
        <v>579</v>
      </c>
      <c r="G499" s="212" t="s">
        <v>189</v>
      </c>
      <c r="H499" s="213">
        <v>2</v>
      </c>
      <c r="I499" s="214"/>
      <c r="J499" s="215">
        <f>ROUND(I499*H499,2)</f>
        <v>0</v>
      </c>
      <c r="K499" s="211" t="s">
        <v>135</v>
      </c>
      <c r="L499" s="47"/>
      <c r="M499" s="216" t="s">
        <v>32</v>
      </c>
      <c r="N499" s="217" t="s">
        <v>51</v>
      </c>
      <c r="O499" s="87"/>
      <c r="P499" s="218">
        <f>O499*H499</f>
        <v>0</v>
      </c>
      <c r="Q499" s="218">
        <v>8.0000000000000007E-05</v>
      </c>
      <c r="R499" s="218">
        <f>Q499*H499</f>
        <v>0.00016000000000000001</v>
      </c>
      <c r="S499" s="218">
        <v>0</v>
      </c>
      <c r="T499" s="219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20" t="s">
        <v>136</v>
      </c>
      <c r="AT499" s="220" t="s">
        <v>131</v>
      </c>
      <c r="AU499" s="220" t="s">
        <v>90</v>
      </c>
      <c r="AY499" s="19" t="s">
        <v>129</v>
      </c>
      <c r="BE499" s="221">
        <f>IF(N499="základní",J499,0)</f>
        <v>0</v>
      </c>
      <c r="BF499" s="221">
        <f>IF(N499="snížená",J499,0)</f>
        <v>0</v>
      </c>
      <c r="BG499" s="221">
        <f>IF(N499="zákl. přenesená",J499,0)</f>
        <v>0</v>
      </c>
      <c r="BH499" s="221">
        <f>IF(N499="sníž. přenesená",J499,0)</f>
        <v>0</v>
      </c>
      <c r="BI499" s="221">
        <f>IF(N499="nulová",J499,0)</f>
        <v>0</v>
      </c>
      <c r="BJ499" s="19" t="s">
        <v>88</v>
      </c>
      <c r="BK499" s="221">
        <f>ROUND(I499*H499,2)</f>
        <v>0</v>
      </c>
      <c r="BL499" s="19" t="s">
        <v>136</v>
      </c>
      <c r="BM499" s="220" t="s">
        <v>580</v>
      </c>
    </row>
    <row r="500" s="2" customFormat="1">
      <c r="A500" s="41"/>
      <c r="B500" s="42"/>
      <c r="C500" s="43"/>
      <c r="D500" s="222" t="s">
        <v>138</v>
      </c>
      <c r="E500" s="43"/>
      <c r="F500" s="223" t="s">
        <v>581</v>
      </c>
      <c r="G500" s="43"/>
      <c r="H500" s="43"/>
      <c r="I500" s="224"/>
      <c r="J500" s="43"/>
      <c r="K500" s="43"/>
      <c r="L500" s="47"/>
      <c r="M500" s="225"/>
      <c r="N500" s="226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19" t="s">
        <v>138</v>
      </c>
      <c r="AU500" s="19" t="s">
        <v>90</v>
      </c>
    </row>
    <row r="501" s="13" customFormat="1">
      <c r="A501" s="13"/>
      <c r="B501" s="227"/>
      <c r="C501" s="228"/>
      <c r="D501" s="222" t="s">
        <v>140</v>
      </c>
      <c r="E501" s="229" t="s">
        <v>32</v>
      </c>
      <c r="F501" s="230" t="s">
        <v>582</v>
      </c>
      <c r="G501" s="228"/>
      <c r="H501" s="229" t="s">
        <v>32</v>
      </c>
      <c r="I501" s="231"/>
      <c r="J501" s="228"/>
      <c r="K501" s="228"/>
      <c r="L501" s="232"/>
      <c r="M501" s="233"/>
      <c r="N501" s="234"/>
      <c r="O501" s="234"/>
      <c r="P501" s="234"/>
      <c r="Q501" s="234"/>
      <c r="R501" s="234"/>
      <c r="S501" s="234"/>
      <c r="T501" s="23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6" t="s">
        <v>140</v>
      </c>
      <c r="AU501" s="236" t="s">
        <v>90</v>
      </c>
      <c r="AV501" s="13" t="s">
        <v>88</v>
      </c>
      <c r="AW501" s="13" t="s">
        <v>40</v>
      </c>
      <c r="AX501" s="13" t="s">
        <v>80</v>
      </c>
      <c r="AY501" s="236" t="s">
        <v>129</v>
      </c>
    </row>
    <row r="502" s="14" customFormat="1">
      <c r="A502" s="14"/>
      <c r="B502" s="237"/>
      <c r="C502" s="238"/>
      <c r="D502" s="222" t="s">
        <v>140</v>
      </c>
      <c r="E502" s="239" t="s">
        <v>32</v>
      </c>
      <c r="F502" s="240" t="s">
        <v>495</v>
      </c>
      <c r="G502" s="238"/>
      <c r="H502" s="241">
        <v>2</v>
      </c>
      <c r="I502" s="242"/>
      <c r="J502" s="238"/>
      <c r="K502" s="238"/>
      <c r="L502" s="243"/>
      <c r="M502" s="244"/>
      <c r="N502" s="245"/>
      <c r="O502" s="245"/>
      <c r="P502" s="245"/>
      <c r="Q502" s="245"/>
      <c r="R502" s="245"/>
      <c r="S502" s="245"/>
      <c r="T502" s="246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7" t="s">
        <v>140</v>
      </c>
      <c r="AU502" s="247" t="s">
        <v>90</v>
      </c>
      <c r="AV502" s="14" t="s">
        <v>90</v>
      </c>
      <c r="AW502" s="14" t="s">
        <v>40</v>
      </c>
      <c r="AX502" s="14" t="s">
        <v>80</v>
      </c>
      <c r="AY502" s="247" t="s">
        <v>129</v>
      </c>
    </row>
    <row r="503" s="15" customFormat="1">
      <c r="A503" s="15"/>
      <c r="B503" s="248"/>
      <c r="C503" s="249"/>
      <c r="D503" s="222" t="s">
        <v>140</v>
      </c>
      <c r="E503" s="250" t="s">
        <v>32</v>
      </c>
      <c r="F503" s="251" t="s">
        <v>143</v>
      </c>
      <c r="G503" s="249"/>
      <c r="H503" s="252">
        <v>2</v>
      </c>
      <c r="I503" s="253"/>
      <c r="J503" s="249"/>
      <c r="K503" s="249"/>
      <c r="L503" s="254"/>
      <c r="M503" s="255"/>
      <c r="N503" s="256"/>
      <c r="O503" s="256"/>
      <c r="P503" s="256"/>
      <c r="Q503" s="256"/>
      <c r="R503" s="256"/>
      <c r="S503" s="256"/>
      <c r="T503" s="257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58" t="s">
        <v>140</v>
      </c>
      <c r="AU503" s="258" t="s">
        <v>90</v>
      </c>
      <c r="AV503" s="15" t="s">
        <v>136</v>
      </c>
      <c r="AW503" s="15" t="s">
        <v>40</v>
      </c>
      <c r="AX503" s="15" t="s">
        <v>88</v>
      </c>
      <c r="AY503" s="258" t="s">
        <v>129</v>
      </c>
    </row>
    <row r="504" s="2" customFormat="1" ht="14.4" customHeight="1">
      <c r="A504" s="41"/>
      <c r="B504" s="42"/>
      <c r="C504" s="270" t="s">
        <v>583</v>
      </c>
      <c r="D504" s="270" t="s">
        <v>387</v>
      </c>
      <c r="E504" s="271" t="s">
        <v>584</v>
      </c>
      <c r="F504" s="272" t="s">
        <v>585</v>
      </c>
      <c r="G504" s="273" t="s">
        <v>189</v>
      </c>
      <c r="H504" s="274">
        <v>2</v>
      </c>
      <c r="I504" s="275"/>
      <c r="J504" s="276">
        <f>ROUND(I504*H504,2)</f>
        <v>0</v>
      </c>
      <c r="K504" s="272" t="s">
        <v>135</v>
      </c>
      <c r="L504" s="277"/>
      <c r="M504" s="278" t="s">
        <v>32</v>
      </c>
      <c r="N504" s="279" t="s">
        <v>51</v>
      </c>
      <c r="O504" s="87"/>
      <c r="P504" s="218">
        <f>O504*H504</f>
        <v>0</v>
      </c>
      <c r="Q504" s="218">
        <v>0.00050000000000000001</v>
      </c>
      <c r="R504" s="218">
        <f>Q504*H504</f>
        <v>0.001</v>
      </c>
      <c r="S504" s="218">
        <v>0</v>
      </c>
      <c r="T504" s="219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0" t="s">
        <v>186</v>
      </c>
      <c r="AT504" s="220" t="s">
        <v>387</v>
      </c>
      <c r="AU504" s="220" t="s">
        <v>90</v>
      </c>
      <c r="AY504" s="19" t="s">
        <v>129</v>
      </c>
      <c r="BE504" s="221">
        <f>IF(N504="základní",J504,0)</f>
        <v>0</v>
      </c>
      <c r="BF504" s="221">
        <f>IF(N504="snížená",J504,0)</f>
        <v>0</v>
      </c>
      <c r="BG504" s="221">
        <f>IF(N504="zákl. přenesená",J504,0)</f>
        <v>0</v>
      </c>
      <c r="BH504" s="221">
        <f>IF(N504="sníž. přenesená",J504,0)</f>
        <v>0</v>
      </c>
      <c r="BI504" s="221">
        <f>IF(N504="nulová",J504,0)</f>
        <v>0</v>
      </c>
      <c r="BJ504" s="19" t="s">
        <v>88</v>
      </c>
      <c r="BK504" s="221">
        <f>ROUND(I504*H504,2)</f>
        <v>0</v>
      </c>
      <c r="BL504" s="19" t="s">
        <v>136</v>
      </c>
      <c r="BM504" s="220" t="s">
        <v>586</v>
      </c>
    </row>
    <row r="505" s="2" customFormat="1">
      <c r="A505" s="41"/>
      <c r="B505" s="42"/>
      <c r="C505" s="43"/>
      <c r="D505" s="222" t="s">
        <v>138</v>
      </c>
      <c r="E505" s="43"/>
      <c r="F505" s="223" t="s">
        <v>585</v>
      </c>
      <c r="G505" s="43"/>
      <c r="H505" s="43"/>
      <c r="I505" s="224"/>
      <c r="J505" s="43"/>
      <c r="K505" s="43"/>
      <c r="L505" s="47"/>
      <c r="M505" s="225"/>
      <c r="N505" s="226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19" t="s">
        <v>138</v>
      </c>
      <c r="AU505" s="19" t="s">
        <v>90</v>
      </c>
    </row>
    <row r="506" s="13" customFormat="1">
      <c r="A506" s="13"/>
      <c r="B506" s="227"/>
      <c r="C506" s="228"/>
      <c r="D506" s="222" t="s">
        <v>140</v>
      </c>
      <c r="E506" s="229" t="s">
        <v>32</v>
      </c>
      <c r="F506" s="230" t="s">
        <v>582</v>
      </c>
      <c r="G506" s="228"/>
      <c r="H506" s="229" t="s">
        <v>32</v>
      </c>
      <c r="I506" s="231"/>
      <c r="J506" s="228"/>
      <c r="K506" s="228"/>
      <c r="L506" s="232"/>
      <c r="M506" s="233"/>
      <c r="N506" s="234"/>
      <c r="O506" s="234"/>
      <c r="P506" s="234"/>
      <c r="Q506" s="234"/>
      <c r="R506" s="234"/>
      <c r="S506" s="234"/>
      <c r="T506" s="23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6" t="s">
        <v>140</v>
      </c>
      <c r="AU506" s="236" t="s">
        <v>90</v>
      </c>
      <c r="AV506" s="13" t="s">
        <v>88</v>
      </c>
      <c r="AW506" s="13" t="s">
        <v>40</v>
      </c>
      <c r="AX506" s="13" t="s">
        <v>80</v>
      </c>
      <c r="AY506" s="236" t="s">
        <v>129</v>
      </c>
    </row>
    <row r="507" s="14" customFormat="1">
      <c r="A507" s="14"/>
      <c r="B507" s="237"/>
      <c r="C507" s="238"/>
      <c r="D507" s="222" t="s">
        <v>140</v>
      </c>
      <c r="E507" s="239" t="s">
        <v>32</v>
      </c>
      <c r="F507" s="240" t="s">
        <v>495</v>
      </c>
      <c r="G507" s="238"/>
      <c r="H507" s="241">
        <v>2</v>
      </c>
      <c r="I507" s="242"/>
      <c r="J507" s="238"/>
      <c r="K507" s="238"/>
      <c r="L507" s="243"/>
      <c r="M507" s="244"/>
      <c r="N507" s="245"/>
      <c r="O507" s="245"/>
      <c r="P507" s="245"/>
      <c r="Q507" s="245"/>
      <c r="R507" s="245"/>
      <c r="S507" s="245"/>
      <c r="T507" s="24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7" t="s">
        <v>140</v>
      </c>
      <c r="AU507" s="247" t="s">
        <v>90</v>
      </c>
      <c r="AV507" s="14" t="s">
        <v>90</v>
      </c>
      <c r="AW507" s="14" t="s">
        <v>40</v>
      </c>
      <c r="AX507" s="14" t="s">
        <v>80</v>
      </c>
      <c r="AY507" s="247" t="s">
        <v>129</v>
      </c>
    </row>
    <row r="508" s="15" customFormat="1">
      <c r="A508" s="15"/>
      <c r="B508" s="248"/>
      <c r="C508" s="249"/>
      <c r="D508" s="222" t="s">
        <v>140</v>
      </c>
      <c r="E508" s="250" t="s">
        <v>32</v>
      </c>
      <c r="F508" s="251" t="s">
        <v>143</v>
      </c>
      <c r="G508" s="249"/>
      <c r="H508" s="252">
        <v>2</v>
      </c>
      <c r="I508" s="253"/>
      <c r="J508" s="249"/>
      <c r="K508" s="249"/>
      <c r="L508" s="254"/>
      <c r="M508" s="255"/>
      <c r="N508" s="256"/>
      <c r="O508" s="256"/>
      <c r="P508" s="256"/>
      <c r="Q508" s="256"/>
      <c r="R508" s="256"/>
      <c r="S508" s="256"/>
      <c r="T508" s="257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58" t="s">
        <v>140</v>
      </c>
      <c r="AU508" s="258" t="s">
        <v>90</v>
      </c>
      <c r="AV508" s="15" t="s">
        <v>136</v>
      </c>
      <c r="AW508" s="15" t="s">
        <v>40</v>
      </c>
      <c r="AX508" s="15" t="s">
        <v>88</v>
      </c>
      <c r="AY508" s="258" t="s">
        <v>129</v>
      </c>
    </row>
    <row r="509" s="2" customFormat="1" ht="24.15" customHeight="1">
      <c r="A509" s="41"/>
      <c r="B509" s="42"/>
      <c r="C509" s="209" t="s">
        <v>587</v>
      </c>
      <c r="D509" s="209" t="s">
        <v>131</v>
      </c>
      <c r="E509" s="210" t="s">
        <v>588</v>
      </c>
      <c r="F509" s="211" t="s">
        <v>589</v>
      </c>
      <c r="G509" s="212" t="s">
        <v>189</v>
      </c>
      <c r="H509" s="213">
        <v>3</v>
      </c>
      <c r="I509" s="214"/>
      <c r="J509" s="215">
        <f>ROUND(I509*H509,2)</f>
        <v>0</v>
      </c>
      <c r="K509" s="211" t="s">
        <v>135</v>
      </c>
      <c r="L509" s="47"/>
      <c r="M509" s="216" t="s">
        <v>32</v>
      </c>
      <c r="N509" s="217" t="s">
        <v>51</v>
      </c>
      <c r="O509" s="87"/>
      <c r="P509" s="218">
        <f>O509*H509</f>
        <v>0</v>
      </c>
      <c r="Q509" s="218">
        <v>0.00010000000000000001</v>
      </c>
      <c r="R509" s="218">
        <f>Q509*H509</f>
        <v>0.00030000000000000003</v>
      </c>
      <c r="S509" s="218">
        <v>0</v>
      </c>
      <c r="T509" s="219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20" t="s">
        <v>136</v>
      </c>
      <c r="AT509" s="220" t="s">
        <v>131</v>
      </c>
      <c r="AU509" s="220" t="s">
        <v>90</v>
      </c>
      <c r="AY509" s="19" t="s">
        <v>129</v>
      </c>
      <c r="BE509" s="221">
        <f>IF(N509="základní",J509,0)</f>
        <v>0</v>
      </c>
      <c r="BF509" s="221">
        <f>IF(N509="snížená",J509,0)</f>
        <v>0</v>
      </c>
      <c r="BG509" s="221">
        <f>IF(N509="zákl. přenesená",J509,0)</f>
        <v>0</v>
      </c>
      <c r="BH509" s="221">
        <f>IF(N509="sníž. přenesená",J509,0)</f>
        <v>0</v>
      </c>
      <c r="BI509" s="221">
        <f>IF(N509="nulová",J509,0)</f>
        <v>0</v>
      </c>
      <c r="BJ509" s="19" t="s">
        <v>88</v>
      </c>
      <c r="BK509" s="221">
        <f>ROUND(I509*H509,2)</f>
        <v>0</v>
      </c>
      <c r="BL509" s="19" t="s">
        <v>136</v>
      </c>
      <c r="BM509" s="220" t="s">
        <v>590</v>
      </c>
    </row>
    <row r="510" s="2" customFormat="1">
      <c r="A510" s="41"/>
      <c r="B510" s="42"/>
      <c r="C510" s="43"/>
      <c r="D510" s="222" t="s">
        <v>138</v>
      </c>
      <c r="E510" s="43"/>
      <c r="F510" s="223" t="s">
        <v>591</v>
      </c>
      <c r="G510" s="43"/>
      <c r="H510" s="43"/>
      <c r="I510" s="224"/>
      <c r="J510" s="43"/>
      <c r="K510" s="43"/>
      <c r="L510" s="47"/>
      <c r="M510" s="225"/>
      <c r="N510" s="226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19" t="s">
        <v>138</v>
      </c>
      <c r="AU510" s="19" t="s">
        <v>90</v>
      </c>
    </row>
    <row r="511" s="13" customFormat="1">
      <c r="A511" s="13"/>
      <c r="B511" s="227"/>
      <c r="C511" s="228"/>
      <c r="D511" s="222" t="s">
        <v>140</v>
      </c>
      <c r="E511" s="229" t="s">
        <v>32</v>
      </c>
      <c r="F511" s="230" t="s">
        <v>582</v>
      </c>
      <c r="G511" s="228"/>
      <c r="H511" s="229" t="s">
        <v>32</v>
      </c>
      <c r="I511" s="231"/>
      <c r="J511" s="228"/>
      <c r="K511" s="228"/>
      <c r="L511" s="232"/>
      <c r="M511" s="233"/>
      <c r="N511" s="234"/>
      <c r="O511" s="234"/>
      <c r="P511" s="234"/>
      <c r="Q511" s="234"/>
      <c r="R511" s="234"/>
      <c r="S511" s="234"/>
      <c r="T511" s="235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6" t="s">
        <v>140</v>
      </c>
      <c r="AU511" s="236" t="s">
        <v>90</v>
      </c>
      <c r="AV511" s="13" t="s">
        <v>88</v>
      </c>
      <c r="AW511" s="13" t="s">
        <v>40</v>
      </c>
      <c r="AX511" s="13" t="s">
        <v>80</v>
      </c>
      <c r="AY511" s="236" t="s">
        <v>129</v>
      </c>
    </row>
    <row r="512" s="14" customFormat="1">
      <c r="A512" s="14"/>
      <c r="B512" s="237"/>
      <c r="C512" s="238"/>
      <c r="D512" s="222" t="s">
        <v>140</v>
      </c>
      <c r="E512" s="239" t="s">
        <v>32</v>
      </c>
      <c r="F512" s="240" t="s">
        <v>592</v>
      </c>
      <c r="G512" s="238"/>
      <c r="H512" s="241">
        <v>3</v>
      </c>
      <c r="I512" s="242"/>
      <c r="J512" s="238"/>
      <c r="K512" s="238"/>
      <c r="L512" s="243"/>
      <c r="M512" s="244"/>
      <c r="N512" s="245"/>
      <c r="O512" s="245"/>
      <c r="P512" s="245"/>
      <c r="Q512" s="245"/>
      <c r="R512" s="245"/>
      <c r="S512" s="245"/>
      <c r="T512" s="24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7" t="s">
        <v>140</v>
      </c>
      <c r="AU512" s="247" t="s">
        <v>90</v>
      </c>
      <c r="AV512" s="14" t="s">
        <v>90</v>
      </c>
      <c r="AW512" s="14" t="s">
        <v>40</v>
      </c>
      <c r="AX512" s="14" t="s">
        <v>80</v>
      </c>
      <c r="AY512" s="247" t="s">
        <v>129</v>
      </c>
    </row>
    <row r="513" s="15" customFormat="1">
      <c r="A513" s="15"/>
      <c r="B513" s="248"/>
      <c r="C513" s="249"/>
      <c r="D513" s="222" t="s">
        <v>140</v>
      </c>
      <c r="E513" s="250" t="s">
        <v>32</v>
      </c>
      <c r="F513" s="251" t="s">
        <v>143</v>
      </c>
      <c r="G513" s="249"/>
      <c r="H513" s="252">
        <v>3</v>
      </c>
      <c r="I513" s="253"/>
      <c r="J513" s="249"/>
      <c r="K513" s="249"/>
      <c r="L513" s="254"/>
      <c r="M513" s="255"/>
      <c r="N513" s="256"/>
      <c r="O513" s="256"/>
      <c r="P513" s="256"/>
      <c r="Q513" s="256"/>
      <c r="R513" s="256"/>
      <c r="S513" s="256"/>
      <c r="T513" s="257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58" t="s">
        <v>140</v>
      </c>
      <c r="AU513" s="258" t="s">
        <v>90</v>
      </c>
      <c r="AV513" s="15" t="s">
        <v>136</v>
      </c>
      <c r="AW513" s="15" t="s">
        <v>40</v>
      </c>
      <c r="AX513" s="15" t="s">
        <v>88</v>
      </c>
      <c r="AY513" s="258" t="s">
        <v>129</v>
      </c>
    </row>
    <row r="514" s="2" customFormat="1" ht="14.4" customHeight="1">
      <c r="A514" s="41"/>
      <c r="B514" s="42"/>
      <c r="C514" s="270" t="s">
        <v>593</v>
      </c>
      <c r="D514" s="270" t="s">
        <v>387</v>
      </c>
      <c r="E514" s="271" t="s">
        <v>594</v>
      </c>
      <c r="F514" s="272" t="s">
        <v>595</v>
      </c>
      <c r="G514" s="273" t="s">
        <v>189</v>
      </c>
      <c r="H514" s="274">
        <v>3</v>
      </c>
      <c r="I514" s="275"/>
      <c r="J514" s="276">
        <f>ROUND(I514*H514,2)</f>
        <v>0</v>
      </c>
      <c r="K514" s="272" t="s">
        <v>135</v>
      </c>
      <c r="L514" s="277"/>
      <c r="M514" s="278" t="s">
        <v>32</v>
      </c>
      <c r="N514" s="279" t="s">
        <v>51</v>
      </c>
      <c r="O514" s="87"/>
      <c r="P514" s="218">
        <f>O514*H514</f>
        <v>0</v>
      </c>
      <c r="Q514" s="218">
        <v>0.00069999999999999999</v>
      </c>
      <c r="R514" s="218">
        <f>Q514*H514</f>
        <v>0.0020999999999999999</v>
      </c>
      <c r="S514" s="218">
        <v>0</v>
      </c>
      <c r="T514" s="219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20" t="s">
        <v>186</v>
      </c>
      <c r="AT514" s="220" t="s">
        <v>387</v>
      </c>
      <c r="AU514" s="220" t="s">
        <v>90</v>
      </c>
      <c r="AY514" s="19" t="s">
        <v>129</v>
      </c>
      <c r="BE514" s="221">
        <f>IF(N514="základní",J514,0)</f>
        <v>0</v>
      </c>
      <c r="BF514" s="221">
        <f>IF(N514="snížená",J514,0)</f>
        <v>0</v>
      </c>
      <c r="BG514" s="221">
        <f>IF(N514="zákl. přenesená",J514,0)</f>
        <v>0</v>
      </c>
      <c r="BH514" s="221">
        <f>IF(N514="sníž. přenesená",J514,0)</f>
        <v>0</v>
      </c>
      <c r="BI514" s="221">
        <f>IF(N514="nulová",J514,0)</f>
        <v>0</v>
      </c>
      <c r="BJ514" s="19" t="s">
        <v>88</v>
      </c>
      <c r="BK514" s="221">
        <f>ROUND(I514*H514,2)</f>
        <v>0</v>
      </c>
      <c r="BL514" s="19" t="s">
        <v>136</v>
      </c>
      <c r="BM514" s="220" t="s">
        <v>596</v>
      </c>
    </row>
    <row r="515" s="2" customFormat="1">
      <c r="A515" s="41"/>
      <c r="B515" s="42"/>
      <c r="C515" s="43"/>
      <c r="D515" s="222" t="s">
        <v>138</v>
      </c>
      <c r="E515" s="43"/>
      <c r="F515" s="223" t="s">
        <v>595</v>
      </c>
      <c r="G515" s="43"/>
      <c r="H515" s="43"/>
      <c r="I515" s="224"/>
      <c r="J515" s="43"/>
      <c r="K515" s="43"/>
      <c r="L515" s="47"/>
      <c r="M515" s="225"/>
      <c r="N515" s="226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19" t="s">
        <v>138</v>
      </c>
      <c r="AU515" s="19" t="s">
        <v>90</v>
      </c>
    </row>
    <row r="516" s="13" customFormat="1">
      <c r="A516" s="13"/>
      <c r="B516" s="227"/>
      <c r="C516" s="228"/>
      <c r="D516" s="222" t="s">
        <v>140</v>
      </c>
      <c r="E516" s="229" t="s">
        <v>32</v>
      </c>
      <c r="F516" s="230" t="s">
        <v>582</v>
      </c>
      <c r="G516" s="228"/>
      <c r="H516" s="229" t="s">
        <v>32</v>
      </c>
      <c r="I516" s="231"/>
      <c r="J516" s="228"/>
      <c r="K516" s="228"/>
      <c r="L516" s="232"/>
      <c r="M516" s="233"/>
      <c r="N516" s="234"/>
      <c r="O516" s="234"/>
      <c r="P516" s="234"/>
      <c r="Q516" s="234"/>
      <c r="R516" s="234"/>
      <c r="S516" s="234"/>
      <c r="T516" s="23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6" t="s">
        <v>140</v>
      </c>
      <c r="AU516" s="236" t="s">
        <v>90</v>
      </c>
      <c r="AV516" s="13" t="s">
        <v>88</v>
      </c>
      <c r="AW516" s="13" t="s">
        <v>40</v>
      </c>
      <c r="AX516" s="13" t="s">
        <v>80</v>
      </c>
      <c r="AY516" s="236" t="s">
        <v>129</v>
      </c>
    </row>
    <row r="517" s="14" customFormat="1">
      <c r="A517" s="14"/>
      <c r="B517" s="237"/>
      <c r="C517" s="238"/>
      <c r="D517" s="222" t="s">
        <v>140</v>
      </c>
      <c r="E517" s="239" t="s">
        <v>32</v>
      </c>
      <c r="F517" s="240" t="s">
        <v>592</v>
      </c>
      <c r="G517" s="238"/>
      <c r="H517" s="241">
        <v>3</v>
      </c>
      <c r="I517" s="242"/>
      <c r="J517" s="238"/>
      <c r="K517" s="238"/>
      <c r="L517" s="243"/>
      <c r="M517" s="244"/>
      <c r="N517" s="245"/>
      <c r="O517" s="245"/>
      <c r="P517" s="245"/>
      <c r="Q517" s="245"/>
      <c r="R517" s="245"/>
      <c r="S517" s="245"/>
      <c r="T517" s="24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7" t="s">
        <v>140</v>
      </c>
      <c r="AU517" s="247" t="s">
        <v>90</v>
      </c>
      <c r="AV517" s="14" t="s">
        <v>90</v>
      </c>
      <c r="AW517" s="14" t="s">
        <v>40</v>
      </c>
      <c r="AX517" s="14" t="s">
        <v>80</v>
      </c>
      <c r="AY517" s="247" t="s">
        <v>129</v>
      </c>
    </row>
    <row r="518" s="15" customFormat="1">
      <c r="A518" s="15"/>
      <c r="B518" s="248"/>
      <c r="C518" s="249"/>
      <c r="D518" s="222" t="s">
        <v>140</v>
      </c>
      <c r="E518" s="250" t="s">
        <v>32</v>
      </c>
      <c r="F518" s="251" t="s">
        <v>143</v>
      </c>
      <c r="G518" s="249"/>
      <c r="H518" s="252">
        <v>3</v>
      </c>
      <c r="I518" s="253"/>
      <c r="J518" s="249"/>
      <c r="K518" s="249"/>
      <c r="L518" s="254"/>
      <c r="M518" s="255"/>
      <c r="N518" s="256"/>
      <c r="O518" s="256"/>
      <c r="P518" s="256"/>
      <c r="Q518" s="256"/>
      <c r="R518" s="256"/>
      <c r="S518" s="256"/>
      <c r="T518" s="257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58" t="s">
        <v>140</v>
      </c>
      <c r="AU518" s="258" t="s">
        <v>90</v>
      </c>
      <c r="AV518" s="15" t="s">
        <v>136</v>
      </c>
      <c r="AW518" s="15" t="s">
        <v>40</v>
      </c>
      <c r="AX518" s="15" t="s">
        <v>88</v>
      </c>
      <c r="AY518" s="258" t="s">
        <v>129</v>
      </c>
    </row>
    <row r="519" s="2" customFormat="1" ht="24.15" customHeight="1">
      <c r="A519" s="41"/>
      <c r="B519" s="42"/>
      <c r="C519" s="209" t="s">
        <v>597</v>
      </c>
      <c r="D519" s="209" t="s">
        <v>131</v>
      </c>
      <c r="E519" s="210" t="s">
        <v>598</v>
      </c>
      <c r="F519" s="211" t="s">
        <v>599</v>
      </c>
      <c r="G519" s="212" t="s">
        <v>189</v>
      </c>
      <c r="H519" s="213">
        <v>2</v>
      </c>
      <c r="I519" s="214"/>
      <c r="J519" s="215">
        <f>ROUND(I519*H519,2)</f>
        <v>0</v>
      </c>
      <c r="K519" s="211" t="s">
        <v>135</v>
      </c>
      <c r="L519" s="47"/>
      <c r="M519" s="216" t="s">
        <v>32</v>
      </c>
      <c r="N519" s="217" t="s">
        <v>51</v>
      </c>
      <c r="O519" s="87"/>
      <c r="P519" s="218">
        <f>O519*H519</f>
        <v>0</v>
      </c>
      <c r="Q519" s="218">
        <v>2.0000000000000002E-05</v>
      </c>
      <c r="R519" s="218">
        <f>Q519*H519</f>
        <v>4.0000000000000003E-05</v>
      </c>
      <c r="S519" s="218">
        <v>0</v>
      </c>
      <c r="T519" s="219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20" t="s">
        <v>136</v>
      </c>
      <c r="AT519" s="220" t="s">
        <v>131</v>
      </c>
      <c r="AU519" s="220" t="s">
        <v>90</v>
      </c>
      <c r="AY519" s="19" t="s">
        <v>129</v>
      </c>
      <c r="BE519" s="221">
        <f>IF(N519="základní",J519,0)</f>
        <v>0</v>
      </c>
      <c r="BF519" s="221">
        <f>IF(N519="snížená",J519,0)</f>
        <v>0</v>
      </c>
      <c r="BG519" s="221">
        <f>IF(N519="zákl. přenesená",J519,0)</f>
        <v>0</v>
      </c>
      <c r="BH519" s="221">
        <f>IF(N519="sníž. přenesená",J519,0)</f>
        <v>0</v>
      </c>
      <c r="BI519" s="221">
        <f>IF(N519="nulová",J519,0)</f>
        <v>0</v>
      </c>
      <c r="BJ519" s="19" t="s">
        <v>88</v>
      </c>
      <c r="BK519" s="221">
        <f>ROUND(I519*H519,2)</f>
        <v>0</v>
      </c>
      <c r="BL519" s="19" t="s">
        <v>136</v>
      </c>
      <c r="BM519" s="220" t="s">
        <v>600</v>
      </c>
    </row>
    <row r="520" s="2" customFormat="1">
      <c r="A520" s="41"/>
      <c r="B520" s="42"/>
      <c r="C520" s="43"/>
      <c r="D520" s="222" t="s">
        <v>138</v>
      </c>
      <c r="E520" s="43"/>
      <c r="F520" s="223" t="s">
        <v>601</v>
      </c>
      <c r="G520" s="43"/>
      <c r="H520" s="43"/>
      <c r="I520" s="224"/>
      <c r="J520" s="43"/>
      <c r="K520" s="43"/>
      <c r="L520" s="47"/>
      <c r="M520" s="225"/>
      <c r="N520" s="226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19" t="s">
        <v>138</v>
      </c>
      <c r="AU520" s="19" t="s">
        <v>90</v>
      </c>
    </row>
    <row r="521" s="13" customFormat="1">
      <c r="A521" s="13"/>
      <c r="B521" s="227"/>
      <c r="C521" s="228"/>
      <c r="D521" s="222" t="s">
        <v>140</v>
      </c>
      <c r="E521" s="229" t="s">
        <v>32</v>
      </c>
      <c r="F521" s="230" t="s">
        <v>167</v>
      </c>
      <c r="G521" s="228"/>
      <c r="H521" s="229" t="s">
        <v>32</v>
      </c>
      <c r="I521" s="231"/>
      <c r="J521" s="228"/>
      <c r="K521" s="228"/>
      <c r="L521" s="232"/>
      <c r="M521" s="233"/>
      <c r="N521" s="234"/>
      <c r="O521" s="234"/>
      <c r="P521" s="234"/>
      <c r="Q521" s="234"/>
      <c r="R521" s="234"/>
      <c r="S521" s="234"/>
      <c r="T521" s="23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6" t="s">
        <v>140</v>
      </c>
      <c r="AU521" s="236" t="s">
        <v>90</v>
      </c>
      <c r="AV521" s="13" t="s">
        <v>88</v>
      </c>
      <c r="AW521" s="13" t="s">
        <v>40</v>
      </c>
      <c r="AX521" s="13" t="s">
        <v>80</v>
      </c>
      <c r="AY521" s="236" t="s">
        <v>129</v>
      </c>
    </row>
    <row r="522" s="14" customFormat="1">
      <c r="A522" s="14"/>
      <c r="B522" s="237"/>
      <c r="C522" s="238"/>
      <c r="D522" s="222" t="s">
        <v>140</v>
      </c>
      <c r="E522" s="239" t="s">
        <v>32</v>
      </c>
      <c r="F522" s="240" t="s">
        <v>495</v>
      </c>
      <c r="G522" s="238"/>
      <c r="H522" s="241">
        <v>2</v>
      </c>
      <c r="I522" s="242"/>
      <c r="J522" s="238"/>
      <c r="K522" s="238"/>
      <c r="L522" s="243"/>
      <c r="M522" s="244"/>
      <c r="N522" s="245"/>
      <c r="O522" s="245"/>
      <c r="P522" s="245"/>
      <c r="Q522" s="245"/>
      <c r="R522" s="245"/>
      <c r="S522" s="245"/>
      <c r="T522" s="246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7" t="s">
        <v>140</v>
      </c>
      <c r="AU522" s="247" t="s">
        <v>90</v>
      </c>
      <c r="AV522" s="14" t="s">
        <v>90</v>
      </c>
      <c r="AW522" s="14" t="s">
        <v>40</v>
      </c>
      <c r="AX522" s="14" t="s">
        <v>80</v>
      </c>
      <c r="AY522" s="247" t="s">
        <v>129</v>
      </c>
    </row>
    <row r="523" s="15" customFormat="1">
      <c r="A523" s="15"/>
      <c r="B523" s="248"/>
      <c r="C523" s="249"/>
      <c r="D523" s="222" t="s">
        <v>140</v>
      </c>
      <c r="E523" s="250" t="s">
        <v>32</v>
      </c>
      <c r="F523" s="251" t="s">
        <v>143</v>
      </c>
      <c r="G523" s="249"/>
      <c r="H523" s="252">
        <v>2</v>
      </c>
      <c r="I523" s="253"/>
      <c r="J523" s="249"/>
      <c r="K523" s="249"/>
      <c r="L523" s="254"/>
      <c r="M523" s="255"/>
      <c r="N523" s="256"/>
      <c r="O523" s="256"/>
      <c r="P523" s="256"/>
      <c r="Q523" s="256"/>
      <c r="R523" s="256"/>
      <c r="S523" s="256"/>
      <c r="T523" s="257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8" t="s">
        <v>140</v>
      </c>
      <c r="AU523" s="258" t="s">
        <v>90</v>
      </c>
      <c r="AV523" s="15" t="s">
        <v>136</v>
      </c>
      <c r="AW523" s="15" t="s">
        <v>40</v>
      </c>
      <c r="AX523" s="15" t="s">
        <v>88</v>
      </c>
      <c r="AY523" s="258" t="s">
        <v>129</v>
      </c>
    </row>
    <row r="524" s="2" customFormat="1" ht="24.15" customHeight="1">
      <c r="A524" s="41"/>
      <c r="B524" s="42"/>
      <c r="C524" s="270" t="s">
        <v>602</v>
      </c>
      <c r="D524" s="270" t="s">
        <v>387</v>
      </c>
      <c r="E524" s="271" t="s">
        <v>603</v>
      </c>
      <c r="F524" s="272" t="s">
        <v>604</v>
      </c>
      <c r="G524" s="273" t="s">
        <v>189</v>
      </c>
      <c r="H524" s="274">
        <v>2</v>
      </c>
      <c r="I524" s="275"/>
      <c r="J524" s="276">
        <f>ROUND(I524*H524,2)</f>
        <v>0</v>
      </c>
      <c r="K524" s="272" t="s">
        <v>135</v>
      </c>
      <c r="L524" s="277"/>
      <c r="M524" s="278" t="s">
        <v>32</v>
      </c>
      <c r="N524" s="279" t="s">
        <v>51</v>
      </c>
      <c r="O524" s="87"/>
      <c r="P524" s="218">
        <f>O524*H524</f>
        <v>0</v>
      </c>
      <c r="Q524" s="218">
        <v>0.0042599999999999999</v>
      </c>
      <c r="R524" s="218">
        <f>Q524*H524</f>
        <v>0.0085199999999999998</v>
      </c>
      <c r="S524" s="218">
        <v>0</v>
      </c>
      <c r="T524" s="219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20" t="s">
        <v>186</v>
      </c>
      <c r="AT524" s="220" t="s">
        <v>387</v>
      </c>
      <c r="AU524" s="220" t="s">
        <v>90</v>
      </c>
      <c r="AY524" s="19" t="s">
        <v>129</v>
      </c>
      <c r="BE524" s="221">
        <f>IF(N524="základní",J524,0)</f>
        <v>0</v>
      </c>
      <c r="BF524" s="221">
        <f>IF(N524="snížená",J524,0)</f>
        <v>0</v>
      </c>
      <c r="BG524" s="221">
        <f>IF(N524="zákl. přenesená",J524,0)</f>
        <v>0</v>
      </c>
      <c r="BH524" s="221">
        <f>IF(N524="sníž. přenesená",J524,0)</f>
        <v>0</v>
      </c>
      <c r="BI524" s="221">
        <f>IF(N524="nulová",J524,0)</f>
        <v>0</v>
      </c>
      <c r="BJ524" s="19" t="s">
        <v>88</v>
      </c>
      <c r="BK524" s="221">
        <f>ROUND(I524*H524,2)</f>
        <v>0</v>
      </c>
      <c r="BL524" s="19" t="s">
        <v>136</v>
      </c>
      <c r="BM524" s="220" t="s">
        <v>605</v>
      </c>
    </row>
    <row r="525" s="2" customFormat="1">
      <c r="A525" s="41"/>
      <c r="B525" s="42"/>
      <c r="C525" s="43"/>
      <c r="D525" s="222" t="s">
        <v>138</v>
      </c>
      <c r="E525" s="43"/>
      <c r="F525" s="223" t="s">
        <v>604</v>
      </c>
      <c r="G525" s="43"/>
      <c r="H525" s="43"/>
      <c r="I525" s="224"/>
      <c r="J525" s="43"/>
      <c r="K525" s="43"/>
      <c r="L525" s="47"/>
      <c r="M525" s="225"/>
      <c r="N525" s="226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19" t="s">
        <v>138</v>
      </c>
      <c r="AU525" s="19" t="s">
        <v>90</v>
      </c>
    </row>
    <row r="526" s="13" customFormat="1">
      <c r="A526" s="13"/>
      <c r="B526" s="227"/>
      <c r="C526" s="228"/>
      <c r="D526" s="222" t="s">
        <v>140</v>
      </c>
      <c r="E526" s="229" t="s">
        <v>32</v>
      </c>
      <c r="F526" s="230" t="s">
        <v>167</v>
      </c>
      <c r="G526" s="228"/>
      <c r="H526" s="229" t="s">
        <v>32</v>
      </c>
      <c r="I526" s="231"/>
      <c r="J526" s="228"/>
      <c r="K526" s="228"/>
      <c r="L526" s="232"/>
      <c r="M526" s="233"/>
      <c r="N526" s="234"/>
      <c r="O526" s="234"/>
      <c r="P526" s="234"/>
      <c r="Q526" s="234"/>
      <c r="R526" s="234"/>
      <c r="S526" s="234"/>
      <c r="T526" s="235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6" t="s">
        <v>140</v>
      </c>
      <c r="AU526" s="236" t="s">
        <v>90</v>
      </c>
      <c r="AV526" s="13" t="s">
        <v>88</v>
      </c>
      <c r="AW526" s="13" t="s">
        <v>40</v>
      </c>
      <c r="AX526" s="13" t="s">
        <v>80</v>
      </c>
      <c r="AY526" s="236" t="s">
        <v>129</v>
      </c>
    </row>
    <row r="527" s="14" customFormat="1">
      <c r="A527" s="14"/>
      <c r="B527" s="237"/>
      <c r="C527" s="238"/>
      <c r="D527" s="222" t="s">
        <v>140</v>
      </c>
      <c r="E527" s="239" t="s">
        <v>32</v>
      </c>
      <c r="F527" s="240" t="s">
        <v>495</v>
      </c>
      <c r="G527" s="238"/>
      <c r="H527" s="241">
        <v>2</v>
      </c>
      <c r="I527" s="242"/>
      <c r="J527" s="238"/>
      <c r="K527" s="238"/>
      <c r="L527" s="243"/>
      <c r="M527" s="244"/>
      <c r="N527" s="245"/>
      <c r="O527" s="245"/>
      <c r="P527" s="245"/>
      <c r="Q527" s="245"/>
      <c r="R527" s="245"/>
      <c r="S527" s="245"/>
      <c r="T527" s="246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7" t="s">
        <v>140</v>
      </c>
      <c r="AU527" s="247" t="s">
        <v>90</v>
      </c>
      <c r="AV527" s="14" t="s">
        <v>90</v>
      </c>
      <c r="AW527" s="14" t="s">
        <v>40</v>
      </c>
      <c r="AX527" s="14" t="s">
        <v>80</v>
      </c>
      <c r="AY527" s="247" t="s">
        <v>129</v>
      </c>
    </row>
    <row r="528" s="15" customFormat="1">
      <c r="A528" s="15"/>
      <c r="B528" s="248"/>
      <c r="C528" s="249"/>
      <c r="D528" s="222" t="s">
        <v>140</v>
      </c>
      <c r="E528" s="250" t="s">
        <v>32</v>
      </c>
      <c r="F528" s="251" t="s">
        <v>143</v>
      </c>
      <c r="G528" s="249"/>
      <c r="H528" s="252">
        <v>2</v>
      </c>
      <c r="I528" s="253"/>
      <c r="J528" s="249"/>
      <c r="K528" s="249"/>
      <c r="L528" s="254"/>
      <c r="M528" s="255"/>
      <c r="N528" s="256"/>
      <c r="O528" s="256"/>
      <c r="P528" s="256"/>
      <c r="Q528" s="256"/>
      <c r="R528" s="256"/>
      <c r="S528" s="256"/>
      <c r="T528" s="257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58" t="s">
        <v>140</v>
      </c>
      <c r="AU528" s="258" t="s">
        <v>90</v>
      </c>
      <c r="AV528" s="15" t="s">
        <v>136</v>
      </c>
      <c r="AW528" s="15" t="s">
        <v>40</v>
      </c>
      <c r="AX528" s="15" t="s">
        <v>88</v>
      </c>
      <c r="AY528" s="258" t="s">
        <v>129</v>
      </c>
    </row>
    <row r="529" s="2" customFormat="1" ht="24.15" customHeight="1">
      <c r="A529" s="41"/>
      <c r="B529" s="42"/>
      <c r="C529" s="209" t="s">
        <v>606</v>
      </c>
      <c r="D529" s="209" t="s">
        <v>131</v>
      </c>
      <c r="E529" s="210" t="s">
        <v>607</v>
      </c>
      <c r="F529" s="211" t="s">
        <v>608</v>
      </c>
      <c r="G529" s="212" t="s">
        <v>189</v>
      </c>
      <c r="H529" s="213">
        <v>2</v>
      </c>
      <c r="I529" s="214"/>
      <c r="J529" s="215">
        <f>ROUND(I529*H529,2)</f>
        <v>0</v>
      </c>
      <c r="K529" s="211" t="s">
        <v>135</v>
      </c>
      <c r="L529" s="47"/>
      <c r="M529" s="216" t="s">
        <v>32</v>
      </c>
      <c r="N529" s="217" t="s">
        <v>51</v>
      </c>
      <c r="O529" s="87"/>
      <c r="P529" s="218">
        <f>O529*H529</f>
        <v>0</v>
      </c>
      <c r="Q529" s="218">
        <v>0.00010000000000000001</v>
      </c>
      <c r="R529" s="218">
        <f>Q529*H529</f>
        <v>0.00020000000000000001</v>
      </c>
      <c r="S529" s="218">
        <v>0</v>
      </c>
      <c r="T529" s="219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20" t="s">
        <v>136</v>
      </c>
      <c r="AT529" s="220" t="s">
        <v>131</v>
      </c>
      <c r="AU529" s="220" t="s">
        <v>90</v>
      </c>
      <c r="AY529" s="19" t="s">
        <v>129</v>
      </c>
      <c r="BE529" s="221">
        <f>IF(N529="základní",J529,0)</f>
        <v>0</v>
      </c>
      <c r="BF529" s="221">
        <f>IF(N529="snížená",J529,0)</f>
        <v>0</v>
      </c>
      <c r="BG529" s="221">
        <f>IF(N529="zákl. přenesená",J529,0)</f>
        <v>0</v>
      </c>
      <c r="BH529" s="221">
        <f>IF(N529="sníž. přenesená",J529,0)</f>
        <v>0</v>
      </c>
      <c r="BI529" s="221">
        <f>IF(N529="nulová",J529,0)</f>
        <v>0</v>
      </c>
      <c r="BJ529" s="19" t="s">
        <v>88</v>
      </c>
      <c r="BK529" s="221">
        <f>ROUND(I529*H529,2)</f>
        <v>0</v>
      </c>
      <c r="BL529" s="19" t="s">
        <v>136</v>
      </c>
      <c r="BM529" s="220" t="s">
        <v>609</v>
      </c>
    </row>
    <row r="530" s="2" customFormat="1">
      <c r="A530" s="41"/>
      <c r="B530" s="42"/>
      <c r="C530" s="43"/>
      <c r="D530" s="222" t="s">
        <v>138</v>
      </c>
      <c r="E530" s="43"/>
      <c r="F530" s="223" t="s">
        <v>610</v>
      </c>
      <c r="G530" s="43"/>
      <c r="H530" s="43"/>
      <c r="I530" s="224"/>
      <c r="J530" s="43"/>
      <c r="K530" s="43"/>
      <c r="L530" s="47"/>
      <c r="M530" s="225"/>
      <c r="N530" s="226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19" t="s">
        <v>138</v>
      </c>
      <c r="AU530" s="19" t="s">
        <v>90</v>
      </c>
    </row>
    <row r="531" s="13" customFormat="1">
      <c r="A531" s="13"/>
      <c r="B531" s="227"/>
      <c r="C531" s="228"/>
      <c r="D531" s="222" t="s">
        <v>140</v>
      </c>
      <c r="E531" s="229" t="s">
        <v>32</v>
      </c>
      <c r="F531" s="230" t="s">
        <v>582</v>
      </c>
      <c r="G531" s="228"/>
      <c r="H531" s="229" t="s">
        <v>32</v>
      </c>
      <c r="I531" s="231"/>
      <c r="J531" s="228"/>
      <c r="K531" s="228"/>
      <c r="L531" s="232"/>
      <c r="M531" s="233"/>
      <c r="N531" s="234"/>
      <c r="O531" s="234"/>
      <c r="P531" s="234"/>
      <c r="Q531" s="234"/>
      <c r="R531" s="234"/>
      <c r="S531" s="234"/>
      <c r="T531" s="235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6" t="s">
        <v>140</v>
      </c>
      <c r="AU531" s="236" t="s">
        <v>90</v>
      </c>
      <c r="AV531" s="13" t="s">
        <v>88</v>
      </c>
      <c r="AW531" s="13" t="s">
        <v>40</v>
      </c>
      <c r="AX531" s="13" t="s">
        <v>80</v>
      </c>
      <c r="AY531" s="236" t="s">
        <v>129</v>
      </c>
    </row>
    <row r="532" s="14" customFormat="1">
      <c r="A532" s="14"/>
      <c r="B532" s="237"/>
      <c r="C532" s="238"/>
      <c r="D532" s="222" t="s">
        <v>140</v>
      </c>
      <c r="E532" s="239" t="s">
        <v>32</v>
      </c>
      <c r="F532" s="240" t="s">
        <v>495</v>
      </c>
      <c r="G532" s="238"/>
      <c r="H532" s="241">
        <v>2</v>
      </c>
      <c r="I532" s="242"/>
      <c r="J532" s="238"/>
      <c r="K532" s="238"/>
      <c r="L532" s="243"/>
      <c r="M532" s="244"/>
      <c r="N532" s="245"/>
      <c r="O532" s="245"/>
      <c r="P532" s="245"/>
      <c r="Q532" s="245"/>
      <c r="R532" s="245"/>
      <c r="S532" s="245"/>
      <c r="T532" s="246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7" t="s">
        <v>140</v>
      </c>
      <c r="AU532" s="247" t="s">
        <v>90</v>
      </c>
      <c r="AV532" s="14" t="s">
        <v>90</v>
      </c>
      <c r="AW532" s="14" t="s">
        <v>40</v>
      </c>
      <c r="AX532" s="14" t="s">
        <v>80</v>
      </c>
      <c r="AY532" s="247" t="s">
        <v>129</v>
      </c>
    </row>
    <row r="533" s="15" customFormat="1">
      <c r="A533" s="15"/>
      <c r="B533" s="248"/>
      <c r="C533" s="249"/>
      <c r="D533" s="222" t="s">
        <v>140</v>
      </c>
      <c r="E533" s="250" t="s">
        <v>32</v>
      </c>
      <c r="F533" s="251" t="s">
        <v>143</v>
      </c>
      <c r="G533" s="249"/>
      <c r="H533" s="252">
        <v>2</v>
      </c>
      <c r="I533" s="253"/>
      <c r="J533" s="249"/>
      <c r="K533" s="249"/>
      <c r="L533" s="254"/>
      <c r="M533" s="255"/>
      <c r="N533" s="256"/>
      <c r="O533" s="256"/>
      <c r="P533" s="256"/>
      <c r="Q533" s="256"/>
      <c r="R533" s="256"/>
      <c r="S533" s="256"/>
      <c r="T533" s="257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58" t="s">
        <v>140</v>
      </c>
      <c r="AU533" s="258" t="s">
        <v>90</v>
      </c>
      <c r="AV533" s="15" t="s">
        <v>136</v>
      </c>
      <c r="AW533" s="15" t="s">
        <v>40</v>
      </c>
      <c r="AX533" s="15" t="s">
        <v>88</v>
      </c>
      <c r="AY533" s="258" t="s">
        <v>129</v>
      </c>
    </row>
    <row r="534" s="2" customFormat="1" ht="14.4" customHeight="1">
      <c r="A534" s="41"/>
      <c r="B534" s="42"/>
      <c r="C534" s="270" t="s">
        <v>611</v>
      </c>
      <c r="D534" s="270" t="s">
        <v>387</v>
      </c>
      <c r="E534" s="271" t="s">
        <v>612</v>
      </c>
      <c r="F534" s="272" t="s">
        <v>613</v>
      </c>
      <c r="G534" s="273" t="s">
        <v>189</v>
      </c>
      <c r="H534" s="274">
        <v>2</v>
      </c>
      <c r="I534" s="275"/>
      <c r="J534" s="276">
        <f>ROUND(I534*H534,2)</f>
        <v>0</v>
      </c>
      <c r="K534" s="272" t="s">
        <v>135</v>
      </c>
      <c r="L534" s="277"/>
      <c r="M534" s="278" t="s">
        <v>32</v>
      </c>
      <c r="N534" s="279" t="s">
        <v>51</v>
      </c>
      <c r="O534" s="87"/>
      <c r="P534" s="218">
        <f>O534*H534</f>
        <v>0</v>
      </c>
      <c r="Q534" s="218">
        <v>0.00089999999999999998</v>
      </c>
      <c r="R534" s="218">
        <f>Q534*H534</f>
        <v>0.0018</v>
      </c>
      <c r="S534" s="218">
        <v>0</v>
      </c>
      <c r="T534" s="219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20" t="s">
        <v>186</v>
      </c>
      <c r="AT534" s="220" t="s">
        <v>387</v>
      </c>
      <c r="AU534" s="220" t="s">
        <v>90</v>
      </c>
      <c r="AY534" s="19" t="s">
        <v>129</v>
      </c>
      <c r="BE534" s="221">
        <f>IF(N534="základní",J534,0)</f>
        <v>0</v>
      </c>
      <c r="BF534" s="221">
        <f>IF(N534="snížená",J534,0)</f>
        <v>0</v>
      </c>
      <c r="BG534" s="221">
        <f>IF(N534="zákl. přenesená",J534,0)</f>
        <v>0</v>
      </c>
      <c r="BH534" s="221">
        <f>IF(N534="sníž. přenesená",J534,0)</f>
        <v>0</v>
      </c>
      <c r="BI534" s="221">
        <f>IF(N534="nulová",J534,0)</f>
        <v>0</v>
      </c>
      <c r="BJ534" s="19" t="s">
        <v>88</v>
      </c>
      <c r="BK534" s="221">
        <f>ROUND(I534*H534,2)</f>
        <v>0</v>
      </c>
      <c r="BL534" s="19" t="s">
        <v>136</v>
      </c>
      <c r="BM534" s="220" t="s">
        <v>614</v>
      </c>
    </row>
    <row r="535" s="2" customFormat="1">
      <c r="A535" s="41"/>
      <c r="B535" s="42"/>
      <c r="C535" s="43"/>
      <c r="D535" s="222" t="s">
        <v>138</v>
      </c>
      <c r="E535" s="43"/>
      <c r="F535" s="223" t="s">
        <v>613</v>
      </c>
      <c r="G535" s="43"/>
      <c r="H535" s="43"/>
      <c r="I535" s="224"/>
      <c r="J535" s="43"/>
      <c r="K535" s="43"/>
      <c r="L535" s="47"/>
      <c r="M535" s="225"/>
      <c r="N535" s="226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19" t="s">
        <v>138</v>
      </c>
      <c r="AU535" s="19" t="s">
        <v>90</v>
      </c>
    </row>
    <row r="536" s="13" customFormat="1">
      <c r="A536" s="13"/>
      <c r="B536" s="227"/>
      <c r="C536" s="228"/>
      <c r="D536" s="222" t="s">
        <v>140</v>
      </c>
      <c r="E536" s="229" t="s">
        <v>32</v>
      </c>
      <c r="F536" s="230" t="s">
        <v>582</v>
      </c>
      <c r="G536" s="228"/>
      <c r="H536" s="229" t="s">
        <v>32</v>
      </c>
      <c r="I536" s="231"/>
      <c r="J536" s="228"/>
      <c r="K536" s="228"/>
      <c r="L536" s="232"/>
      <c r="M536" s="233"/>
      <c r="N536" s="234"/>
      <c r="O536" s="234"/>
      <c r="P536" s="234"/>
      <c r="Q536" s="234"/>
      <c r="R536" s="234"/>
      <c r="S536" s="234"/>
      <c r="T536" s="23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6" t="s">
        <v>140</v>
      </c>
      <c r="AU536" s="236" t="s">
        <v>90</v>
      </c>
      <c r="AV536" s="13" t="s">
        <v>88</v>
      </c>
      <c r="AW536" s="13" t="s">
        <v>40</v>
      </c>
      <c r="AX536" s="13" t="s">
        <v>80</v>
      </c>
      <c r="AY536" s="236" t="s">
        <v>129</v>
      </c>
    </row>
    <row r="537" s="14" customFormat="1">
      <c r="A537" s="14"/>
      <c r="B537" s="237"/>
      <c r="C537" s="238"/>
      <c r="D537" s="222" t="s">
        <v>140</v>
      </c>
      <c r="E537" s="239" t="s">
        <v>32</v>
      </c>
      <c r="F537" s="240" t="s">
        <v>495</v>
      </c>
      <c r="G537" s="238"/>
      <c r="H537" s="241">
        <v>2</v>
      </c>
      <c r="I537" s="242"/>
      <c r="J537" s="238"/>
      <c r="K537" s="238"/>
      <c r="L537" s="243"/>
      <c r="M537" s="244"/>
      <c r="N537" s="245"/>
      <c r="O537" s="245"/>
      <c r="P537" s="245"/>
      <c r="Q537" s="245"/>
      <c r="R537" s="245"/>
      <c r="S537" s="245"/>
      <c r="T537" s="246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7" t="s">
        <v>140</v>
      </c>
      <c r="AU537" s="247" t="s">
        <v>90</v>
      </c>
      <c r="AV537" s="14" t="s">
        <v>90</v>
      </c>
      <c r="AW537" s="14" t="s">
        <v>40</v>
      </c>
      <c r="AX537" s="14" t="s">
        <v>80</v>
      </c>
      <c r="AY537" s="247" t="s">
        <v>129</v>
      </c>
    </row>
    <row r="538" s="15" customFormat="1">
      <c r="A538" s="15"/>
      <c r="B538" s="248"/>
      <c r="C538" s="249"/>
      <c r="D538" s="222" t="s">
        <v>140</v>
      </c>
      <c r="E538" s="250" t="s">
        <v>32</v>
      </c>
      <c r="F538" s="251" t="s">
        <v>143</v>
      </c>
      <c r="G538" s="249"/>
      <c r="H538" s="252">
        <v>2</v>
      </c>
      <c r="I538" s="253"/>
      <c r="J538" s="249"/>
      <c r="K538" s="249"/>
      <c r="L538" s="254"/>
      <c r="M538" s="255"/>
      <c r="N538" s="256"/>
      <c r="O538" s="256"/>
      <c r="P538" s="256"/>
      <c r="Q538" s="256"/>
      <c r="R538" s="256"/>
      <c r="S538" s="256"/>
      <c r="T538" s="257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58" t="s">
        <v>140</v>
      </c>
      <c r="AU538" s="258" t="s">
        <v>90</v>
      </c>
      <c r="AV538" s="15" t="s">
        <v>136</v>
      </c>
      <c r="AW538" s="15" t="s">
        <v>40</v>
      </c>
      <c r="AX538" s="15" t="s">
        <v>88</v>
      </c>
      <c r="AY538" s="258" t="s">
        <v>129</v>
      </c>
    </row>
    <row r="539" s="2" customFormat="1" ht="24.15" customHeight="1">
      <c r="A539" s="41"/>
      <c r="B539" s="42"/>
      <c r="C539" s="209" t="s">
        <v>615</v>
      </c>
      <c r="D539" s="209" t="s">
        <v>131</v>
      </c>
      <c r="E539" s="210" t="s">
        <v>616</v>
      </c>
      <c r="F539" s="211" t="s">
        <v>617</v>
      </c>
      <c r="G539" s="212" t="s">
        <v>189</v>
      </c>
      <c r="H539" s="213">
        <v>10</v>
      </c>
      <c r="I539" s="214"/>
      <c r="J539" s="215">
        <f>ROUND(I539*H539,2)</f>
        <v>0</v>
      </c>
      <c r="K539" s="211" t="s">
        <v>135</v>
      </c>
      <c r="L539" s="47"/>
      <c r="M539" s="216" t="s">
        <v>32</v>
      </c>
      <c r="N539" s="217" t="s">
        <v>51</v>
      </c>
      <c r="O539" s="87"/>
      <c r="P539" s="218">
        <f>O539*H539</f>
        <v>0</v>
      </c>
      <c r="Q539" s="218">
        <v>0.00010000000000000001</v>
      </c>
      <c r="R539" s="218">
        <f>Q539*H539</f>
        <v>0.001</v>
      </c>
      <c r="S539" s="218">
        <v>0</v>
      </c>
      <c r="T539" s="219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20" t="s">
        <v>136</v>
      </c>
      <c r="AT539" s="220" t="s">
        <v>131</v>
      </c>
      <c r="AU539" s="220" t="s">
        <v>90</v>
      </c>
      <c r="AY539" s="19" t="s">
        <v>129</v>
      </c>
      <c r="BE539" s="221">
        <f>IF(N539="základní",J539,0)</f>
        <v>0</v>
      </c>
      <c r="BF539" s="221">
        <f>IF(N539="snížená",J539,0)</f>
        <v>0</v>
      </c>
      <c r="BG539" s="221">
        <f>IF(N539="zákl. přenesená",J539,0)</f>
        <v>0</v>
      </c>
      <c r="BH539" s="221">
        <f>IF(N539="sníž. přenesená",J539,0)</f>
        <v>0</v>
      </c>
      <c r="BI539" s="221">
        <f>IF(N539="nulová",J539,0)</f>
        <v>0</v>
      </c>
      <c r="BJ539" s="19" t="s">
        <v>88</v>
      </c>
      <c r="BK539" s="221">
        <f>ROUND(I539*H539,2)</f>
        <v>0</v>
      </c>
      <c r="BL539" s="19" t="s">
        <v>136</v>
      </c>
      <c r="BM539" s="220" t="s">
        <v>618</v>
      </c>
    </row>
    <row r="540" s="2" customFormat="1">
      <c r="A540" s="41"/>
      <c r="B540" s="42"/>
      <c r="C540" s="43"/>
      <c r="D540" s="222" t="s">
        <v>138</v>
      </c>
      <c r="E540" s="43"/>
      <c r="F540" s="223" t="s">
        <v>619</v>
      </c>
      <c r="G540" s="43"/>
      <c r="H540" s="43"/>
      <c r="I540" s="224"/>
      <c r="J540" s="43"/>
      <c r="K540" s="43"/>
      <c r="L540" s="47"/>
      <c r="M540" s="225"/>
      <c r="N540" s="226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19" t="s">
        <v>138</v>
      </c>
      <c r="AU540" s="19" t="s">
        <v>90</v>
      </c>
    </row>
    <row r="541" s="13" customFormat="1">
      <c r="A541" s="13"/>
      <c r="B541" s="227"/>
      <c r="C541" s="228"/>
      <c r="D541" s="222" t="s">
        <v>140</v>
      </c>
      <c r="E541" s="229" t="s">
        <v>32</v>
      </c>
      <c r="F541" s="230" t="s">
        <v>582</v>
      </c>
      <c r="G541" s="228"/>
      <c r="H541" s="229" t="s">
        <v>32</v>
      </c>
      <c r="I541" s="231"/>
      <c r="J541" s="228"/>
      <c r="K541" s="228"/>
      <c r="L541" s="232"/>
      <c r="M541" s="233"/>
      <c r="N541" s="234"/>
      <c r="O541" s="234"/>
      <c r="P541" s="234"/>
      <c r="Q541" s="234"/>
      <c r="R541" s="234"/>
      <c r="S541" s="234"/>
      <c r="T541" s="23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6" t="s">
        <v>140</v>
      </c>
      <c r="AU541" s="236" t="s">
        <v>90</v>
      </c>
      <c r="AV541" s="13" t="s">
        <v>88</v>
      </c>
      <c r="AW541" s="13" t="s">
        <v>40</v>
      </c>
      <c r="AX541" s="13" t="s">
        <v>80</v>
      </c>
      <c r="AY541" s="236" t="s">
        <v>129</v>
      </c>
    </row>
    <row r="542" s="14" customFormat="1">
      <c r="A542" s="14"/>
      <c r="B542" s="237"/>
      <c r="C542" s="238"/>
      <c r="D542" s="222" t="s">
        <v>140</v>
      </c>
      <c r="E542" s="239" t="s">
        <v>32</v>
      </c>
      <c r="F542" s="240" t="s">
        <v>620</v>
      </c>
      <c r="G542" s="238"/>
      <c r="H542" s="241">
        <v>10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7" t="s">
        <v>140</v>
      </c>
      <c r="AU542" s="247" t="s">
        <v>90</v>
      </c>
      <c r="AV542" s="14" t="s">
        <v>90</v>
      </c>
      <c r="AW542" s="14" t="s">
        <v>40</v>
      </c>
      <c r="AX542" s="14" t="s">
        <v>80</v>
      </c>
      <c r="AY542" s="247" t="s">
        <v>129</v>
      </c>
    </row>
    <row r="543" s="15" customFormat="1">
      <c r="A543" s="15"/>
      <c r="B543" s="248"/>
      <c r="C543" s="249"/>
      <c r="D543" s="222" t="s">
        <v>140</v>
      </c>
      <c r="E543" s="250" t="s">
        <v>32</v>
      </c>
      <c r="F543" s="251" t="s">
        <v>143</v>
      </c>
      <c r="G543" s="249"/>
      <c r="H543" s="252">
        <v>10</v>
      </c>
      <c r="I543" s="253"/>
      <c r="J543" s="249"/>
      <c r="K543" s="249"/>
      <c r="L543" s="254"/>
      <c r="M543" s="255"/>
      <c r="N543" s="256"/>
      <c r="O543" s="256"/>
      <c r="P543" s="256"/>
      <c r="Q543" s="256"/>
      <c r="R543" s="256"/>
      <c r="S543" s="256"/>
      <c r="T543" s="257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58" t="s">
        <v>140</v>
      </c>
      <c r="AU543" s="258" t="s">
        <v>90</v>
      </c>
      <c r="AV543" s="15" t="s">
        <v>136</v>
      </c>
      <c r="AW543" s="15" t="s">
        <v>40</v>
      </c>
      <c r="AX543" s="15" t="s">
        <v>88</v>
      </c>
      <c r="AY543" s="258" t="s">
        <v>129</v>
      </c>
    </row>
    <row r="544" s="2" customFormat="1" ht="14.4" customHeight="1">
      <c r="A544" s="41"/>
      <c r="B544" s="42"/>
      <c r="C544" s="270" t="s">
        <v>621</v>
      </c>
      <c r="D544" s="270" t="s">
        <v>387</v>
      </c>
      <c r="E544" s="271" t="s">
        <v>622</v>
      </c>
      <c r="F544" s="272" t="s">
        <v>623</v>
      </c>
      <c r="G544" s="273" t="s">
        <v>189</v>
      </c>
      <c r="H544" s="274">
        <v>10</v>
      </c>
      <c r="I544" s="275"/>
      <c r="J544" s="276">
        <f>ROUND(I544*H544,2)</f>
        <v>0</v>
      </c>
      <c r="K544" s="272" t="s">
        <v>135</v>
      </c>
      <c r="L544" s="277"/>
      <c r="M544" s="278" t="s">
        <v>32</v>
      </c>
      <c r="N544" s="279" t="s">
        <v>51</v>
      </c>
      <c r="O544" s="87"/>
      <c r="P544" s="218">
        <f>O544*H544</f>
        <v>0</v>
      </c>
      <c r="Q544" s="218">
        <v>0.0011000000000000001</v>
      </c>
      <c r="R544" s="218">
        <f>Q544*H544</f>
        <v>0.011000000000000001</v>
      </c>
      <c r="S544" s="218">
        <v>0</v>
      </c>
      <c r="T544" s="219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20" t="s">
        <v>186</v>
      </c>
      <c r="AT544" s="220" t="s">
        <v>387</v>
      </c>
      <c r="AU544" s="220" t="s">
        <v>90</v>
      </c>
      <c r="AY544" s="19" t="s">
        <v>129</v>
      </c>
      <c r="BE544" s="221">
        <f>IF(N544="základní",J544,0)</f>
        <v>0</v>
      </c>
      <c r="BF544" s="221">
        <f>IF(N544="snížená",J544,0)</f>
        <v>0</v>
      </c>
      <c r="BG544" s="221">
        <f>IF(N544="zákl. přenesená",J544,0)</f>
        <v>0</v>
      </c>
      <c r="BH544" s="221">
        <f>IF(N544="sníž. přenesená",J544,0)</f>
        <v>0</v>
      </c>
      <c r="BI544" s="221">
        <f>IF(N544="nulová",J544,0)</f>
        <v>0</v>
      </c>
      <c r="BJ544" s="19" t="s">
        <v>88</v>
      </c>
      <c r="BK544" s="221">
        <f>ROUND(I544*H544,2)</f>
        <v>0</v>
      </c>
      <c r="BL544" s="19" t="s">
        <v>136</v>
      </c>
      <c r="BM544" s="220" t="s">
        <v>624</v>
      </c>
    </row>
    <row r="545" s="2" customFormat="1">
      <c r="A545" s="41"/>
      <c r="B545" s="42"/>
      <c r="C545" s="43"/>
      <c r="D545" s="222" t="s">
        <v>138</v>
      </c>
      <c r="E545" s="43"/>
      <c r="F545" s="223" t="s">
        <v>623</v>
      </c>
      <c r="G545" s="43"/>
      <c r="H545" s="43"/>
      <c r="I545" s="224"/>
      <c r="J545" s="43"/>
      <c r="K545" s="43"/>
      <c r="L545" s="47"/>
      <c r="M545" s="225"/>
      <c r="N545" s="226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19" t="s">
        <v>138</v>
      </c>
      <c r="AU545" s="19" t="s">
        <v>90</v>
      </c>
    </row>
    <row r="546" s="13" customFormat="1">
      <c r="A546" s="13"/>
      <c r="B546" s="227"/>
      <c r="C546" s="228"/>
      <c r="D546" s="222" t="s">
        <v>140</v>
      </c>
      <c r="E546" s="229" t="s">
        <v>32</v>
      </c>
      <c r="F546" s="230" t="s">
        <v>582</v>
      </c>
      <c r="G546" s="228"/>
      <c r="H546" s="229" t="s">
        <v>32</v>
      </c>
      <c r="I546" s="231"/>
      <c r="J546" s="228"/>
      <c r="K546" s="228"/>
      <c r="L546" s="232"/>
      <c r="M546" s="233"/>
      <c r="N546" s="234"/>
      <c r="O546" s="234"/>
      <c r="P546" s="234"/>
      <c r="Q546" s="234"/>
      <c r="R546" s="234"/>
      <c r="S546" s="234"/>
      <c r="T546" s="235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6" t="s">
        <v>140</v>
      </c>
      <c r="AU546" s="236" t="s">
        <v>90</v>
      </c>
      <c r="AV546" s="13" t="s">
        <v>88</v>
      </c>
      <c r="AW546" s="13" t="s">
        <v>40</v>
      </c>
      <c r="AX546" s="13" t="s">
        <v>80</v>
      </c>
      <c r="AY546" s="236" t="s">
        <v>129</v>
      </c>
    </row>
    <row r="547" s="14" customFormat="1">
      <c r="A547" s="14"/>
      <c r="B547" s="237"/>
      <c r="C547" s="238"/>
      <c r="D547" s="222" t="s">
        <v>140</v>
      </c>
      <c r="E547" s="239" t="s">
        <v>32</v>
      </c>
      <c r="F547" s="240" t="s">
        <v>620</v>
      </c>
      <c r="G547" s="238"/>
      <c r="H547" s="241">
        <v>10</v>
      </c>
      <c r="I547" s="242"/>
      <c r="J547" s="238"/>
      <c r="K547" s="238"/>
      <c r="L547" s="243"/>
      <c r="M547" s="244"/>
      <c r="N547" s="245"/>
      <c r="O547" s="245"/>
      <c r="P547" s="245"/>
      <c r="Q547" s="245"/>
      <c r="R547" s="245"/>
      <c r="S547" s="245"/>
      <c r="T547" s="24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7" t="s">
        <v>140</v>
      </c>
      <c r="AU547" s="247" t="s">
        <v>90</v>
      </c>
      <c r="AV547" s="14" t="s">
        <v>90</v>
      </c>
      <c r="AW547" s="14" t="s">
        <v>40</v>
      </c>
      <c r="AX547" s="14" t="s">
        <v>80</v>
      </c>
      <c r="AY547" s="247" t="s">
        <v>129</v>
      </c>
    </row>
    <row r="548" s="15" customFormat="1">
      <c r="A548" s="15"/>
      <c r="B548" s="248"/>
      <c r="C548" s="249"/>
      <c r="D548" s="222" t="s">
        <v>140</v>
      </c>
      <c r="E548" s="250" t="s">
        <v>32</v>
      </c>
      <c r="F548" s="251" t="s">
        <v>143</v>
      </c>
      <c r="G548" s="249"/>
      <c r="H548" s="252">
        <v>10</v>
      </c>
      <c r="I548" s="253"/>
      <c r="J548" s="249"/>
      <c r="K548" s="249"/>
      <c r="L548" s="254"/>
      <c r="M548" s="255"/>
      <c r="N548" s="256"/>
      <c r="O548" s="256"/>
      <c r="P548" s="256"/>
      <c r="Q548" s="256"/>
      <c r="R548" s="256"/>
      <c r="S548" s="256"/>
      <c r="T548" s="257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8" t="s">
        <v>140</v>
      </c>
      <c r="AU548" s="258" t="s">
        <v>90</v>
      </c>
      <c r="AV548" s="15" t="s">
        <v>136</v>
      </c>
      <c r="AW548" s="15" t="s">
        <v>40</v>
      </c>
      <c r="AX548" s="15" t="s">
        <v>88</v>
      </c>
      <c r="AY548" s="258" t="s">
        <v>129</v>
      </c>
    </row>
    <row r="549" s="2" customFormat="1" ht="24.15" customHeight="1">
      <c r="A549" s="41"/>
      <c r="B549" s="42"/>
      <c r="C549" s="209" t="s">
        <v>625</v>
      </c>
      <c r="D549" s="209" t="s">
        <v>131</v>
      </c>
      <c r="E549" s="210" t="s">
        <v>626</v>
      </c>
      <c r="F549" s="211" t="s">
        <v>627</v>
      </c>
      <c r="G549" s="212" t="s">
        <v>189</v>
      </c>
      <c r="H549" s="213">
        <v>1</v>
      </c>
      <c r="I549" s="214"/>
      <c r="J549" s="215">
        <f>ROUND(I549*H549,2)</f>
        <v>0</v>
      </c>
      <c r="K549" s="211" t="s">
        <v>135</v>
      </c>
      <c r="L549" s="47"/>
      <c r="M549" s="216" t="s">
        <v>32</v>
      </c>
      <c r="N549" s="217" t="s">
        <v>51</v>
      </c>
      <c r="O549" s="87"/>
      <c r="P549" s="218">
        <f>O549*H549</f>
        <v>0</v>
      </c>
      <c r="Q549" s="218">
        <v>3.0000000000000001E-05</v>
      </c>
      <c r="R549" s="218">
        <f>Q549*H549</f>
        <v>3.0000000000000001E-05</v>
      </c>
      <c r="S549" s="218">
        <v>0</v>
      </c>
      <c r="T549" s="219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20" t="s">
        <v>136</v>
      </c>
      <c r="AT549" s="220" t="s">
        <v>131</v>
      </c>
      <c r="AU549" s="220" t="s">
        <v>90</v>
      </c>
      <c r="AY549" s="19" t="s">
        <v>129</v>
      </c>
      <c r="BE549" s="221">
        <f>IF(N549="základní",J549,0)</f>
        <v>0</v>
      </c>
      <c r="BF549" s="221">
        <f>IF(N549="snížená",J549,0)</f>
        <v>0</v>
      </c>
      <c r="BG549" s="221">
        <f>IF(N549="zákl. přenesená",J549,0)</f>
        <v>0</v>
      </c>
      <c r="BH549" s="221">
        <f>IF(N549="sníž. přenesená",J549,0)</f>
        <v>0</v>
      </c>
      <c r="BI549" s="221">
        <f>IF(N549="nulová",J549,0)</f>
        <v>0</v>
      </c>
      <c r="BJ549" s="19" t="s">
        <v>88</v>
      </c>
      <c r="BK549" s="221">
        <f>ROUND(I549*H549,2)</f>
        <v>0</v>
      </c>
      <c r="BL549" s="19" t="s">
        <v>136</v>
      </c>
      <c r="BM549" s="220" t="s">
        <v>628</v>
      </c>
    </row>
    <row r="550" s="2" customFormat="1">
      <c r="A550" s="41"/>
      <c r="B550" s="42"/>
      <c r="C550" s="43"/>
      <c r="D550" s="222" t="s">
        <v>138</v>
      </c>
      <c r="E550" s="43"/>
      <c r="F550" s="223" t="s">
        <v>629</v>
      </c>
      <c r="G550" s="43"/>
      <c r="H550" s="43"/>
      <c r="I550" s="224"/>
      <c r="J550" s="43"/>
      <c r="K550" s="43"/>
      <c r="L550" s="47"/>
      <c r="M550" s="225"/>
      <c r="N550" s="226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19" t="s">
        <v>138</v>
      </c>
      <c r="AU550" s="19" t="s">
        <v>90</v>
      </c>
    </row>
    <row r="551" s="13" customFormat="1">
      <c r="A551" s="13"/>
      <c r="B551" s="227"/>
      <c r="C551" s="228"/>
      <c r="D551" s="222" t="s">
        <v>140</v>
      </c>
      <c r="E551" s="229" t="s">
        <v>32</v>
      </c>
      <c r="F551" s="230" t="s">
        <v>167</v>
      </c>
      <c r="G551" s="228"/>
      <c r="H551" s="229" t="s">
        <v>32</v>
      </c>
      <c r="I551" s="231"/>
      <c r="J551" s="228"/>
      <c r="K551" s="228"/>
      <c r="L551" s="232"/>
      <c r="M551" s="233"/>
      <c r="N551" s="234"/>
      <c r="O551" s="234"/>
      <c r="P551" s="234"/>
      <c r="Q551" s="234"/>
      <c r="R551" s="234"/>
      <c r="S551" s="234"/>
      <c r="T551" s="23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6" t="s">
        <v>140</v>
      </c>
      <c r="AU551" s="236" t="s">
        <v>90</v>
      </c>
      <c r="AV551" s="13" t="s">
        <v>88</v>
      </c>
      <c r="AW551" s="13" t="s">
        <v>40</v>
      </c>
      <c r="AX551" s="13" t="s">
        <v>80</v>
      </c>
      <c r="AY551" s="236" t="s">
        <v>129</v>
      </c>
    </row>
    <row r="552" s="14" customFormat="1">
      <c r="A552" s="14"/>
      <c r="B552" s="237"/>
      <c r="C552" s="238"/>
      <c r="D552" s="222" t="s">
        <v>140</v>
      </c>
      <c r="E552" s="239" t="s">
        <v>32</v>
      </c>
      <c r="F552" s="240" t="s">
        <v>500</v>
      </c>
      <c r="G552" s="238"/>
      <c r="H552" s="241">
        <v>1</v>
      </c>
      <c r="I552" s="242"/>
      <c r="J552" s="238"/>
      <c r="K552" s="238"/>
      <c r="L552" s="243"/>
      <c r="M552" s="244"/>
      <c r="N552" s="245"/>
      <c r="O552" s="245"/>
      <c r="P552" s="245"/>
      <c r="Q552" s="245"/>
      <c r="R552" s="245"/>
      <c r="S552" s="245"/>
      <c r="T552" s="24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7" t="s">
        <v>140</v>
      </c>
      <c r="AU552" s="247" t="s">
        <v>90</v>
      </c>
      <c r="AV552" s="14" t="s">
        <v>90</v>
      </c>
      <c r="AW552" s="14" t="s">
        <v>40</v>
      </c>
      <c r="AX552" s="14" t="s">
        <v>80</v>
      </c>
      <c r="AY552" s="247" t="s">
        <v>129</v>
      </c>
    </row>
    <row r="553" s="15" customFormat="1">
      <c r="A553" s="15"/>
      <c r="B553" s="248"/>
      <c r="C553" s="249"/>
      <c r="D553" s="222" t="s">
        <v>140</v>
      </c>
      <c r="E553" s="250" t="s">
        <v>32</v>
      </c>
      <c r="F553" s="251" t="s">
        <v>143</v>
      </c>
      <c r="G553" s="249"/>
      <c r="H553" s="252">
        <v>1</v>
      </c>
      <c r="I553" s="253"/>
      <c r="J553" s="249"/>
      <c r="K553" s="249"/>
      <c r="L553" s="254"/>
      <c r="M553" s="255"/>
      <c r="N553" s="256"/>
      <c r="O553" s="256"/>
      <c r="P553" s="256"/>
      <c r="Q553" s="256"/>
      <c r="R553" s="256"/>
      <c r="S553" s="256"/>
      <c r="T553" s="257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58" t="s">
        <v>140</v>
      </c>
      <c r="AU553" s="258" t="s">
        <v>90</v>
      </c>
      <c r="AV553" s="15" t="s">
        <v>136</v>
      </c>
      <c r="AW553" s="15" t="s">
        <v>40</v>
      </c>
      <c r="AX553" s="15" t="s">
        <v>88</v>
      </c>
      <c r="AY553" s="258" t="s">
        <v>129</v>
      </c>
    </row>
    <row r="554" s="2" customFormat="1" ht="24.15" customHeight="1">
      <c r="A554" s="41"/>
      <c r="B554" s="42"/>
      <c r="C554" s="270" t="s">
        <v>630</v>
      </c>
      <c r="D554" s="270" t="s">
        <v>387</v>
      </c>
      <c r="E554" s="271" t="s">
        <v>631</v>
      </c>
      <c r="F554" s="272" t="s">
        <v>632</v>
      </c>
      <c r="G554" s="273" t="s">
        <v>189</v>
      </c>
      <c r="H554" s="274">
        <v>1</v>
      </c>
      <c r="I554" s="275"/>
      <c r="J554" s="276">
        <f>ROUND(I554*H554,2)</f>
        <v>0</v>
      </c>
      <c r="K554" s="272" t="s">
        <v>135</v>
      </c>
      <c r="L554" s="277"/>
      <c r="M554" s="278" t="s">
        <v>32</v>
      </c>
      <c r="N554" s="279" t="s">
        <v>51</v>
      </c>
      <c r="O554" s="87"/>
      <c r="P554" s="218">
        <f>O554*H554</f>
        <v>0</v>
      </c>
      <c r="Q554" s="218">
        <v>0.0123</v>
      </c>
      <c r="R554" s="218">
        <f>Q554*H554</f>
        <v>0.0123</v>
      </c>
      <c r="S554" s="218">
        <v>0</v>
      </c>
      <c r="T554" s="219">
        <f>S554*H554</f>
        <v>0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20" t="s">
        <v>186</v>
      </c>
      <c r="AT554" s="220" t="s">
        <v>387</v>
      </c>
      <c r="AU554" s="220" t="s">
        <v>90</v>
      </c>
      <c r="AY554" s="19" t="s">
        <v>129</v>
      </c>
      <c r="BE554" s="221">
        <f>IF(N554="základní",J554,0)</f>
        <v>0</v>
      </c>
      <c r="BF554" s="221">
        <f>IF(N554="snížená",J554,0)</f>
        <v>0</v>
      </c>
      <c r="BG554" s="221">
        <f>IF(N554="zákl. přenesená",J554,0)</f>
        <v>0</v>
      </c>
      <c r="BH554" s="221">
        <f>IF(N554="sníž. přenesená",J554,0)</f>
        <v>0</v>
      </c>
      <c r="BI554" s="221">
        <f>IF(N554="nulová",J554,0)</f>
        <v>0</v>
      </c>
      <c r="BJ554" s="19" t="s">
        <v>88</v>
      </c>
      <c r="BK554" s="221">
        <f>ROUND(I554*H554,2)</f>
        <v>0</v>
      </c>
      <c r="BL554" s="19" t="s">
        <v>136</v>
      </c>
      <c r="BM554" s="220" t="s">
        <v>633</v>
      </c>
    </row>
    <row r="555" s="2" customFormat="1">
      <c r="A555" s="41"/>
      <c r="B555" s="42"/>
      <c r="C555" s="43"/>
      <c r="D555" s="222" t="s">
        <v>138</v>
      </c>
      <c r="E555" s="43"/>
      <c r="F555" s="223" t="s">
        <v>632</v>
      </c>
      <c r="G555" s="43"/>
      <c r="H555" s="43"/>
      <c r="I555" s="224"/>
      <c r="J555" s="43"/>
      <c r="K555" s="43"/>
      <c r="L555" s="47"/>
      <c r="M555" s="225"/>
      <c r="N555" s="226"/>
      <c r="O555" s="87"/>
      <c r="P555" s="87"/>
      <c r="Q555" s="87"/>
      <c r="R555" s="87"/>
      <c r="S555" s="87"/>
      <c r="T555" s="88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T555" s="19" t="s">
        <v>138</v>
      </c>
      <c r="AU555" s="19" t="s">
        <v>90</v>
      </c>
    </row>
    <row r="556" s="13" customFormat="1">
      <c r="A556" s="13"/>
      <c r="B556" s="227"/>
      <c r="C556" s="228"/>
      <c r="D556" s="222" t="s">
        <v>140</v>
      </c>
      <c r="E556" s="229" t="s">
        <v>32</v>
      </c>
      <c r="F556" s="230" t="s">
        <v>167</v>
      </c>
      <c r="G556" s="228"/>
      <c r="H556" s="229" t="s">
        <v>32</v>
      </c>
      <c r="I556" s="231"/>
      <c r="J556" s="228"/>
      <c r="K556" s="228"/>
      <c r="L556" s="232"/>
      <c r="M556" s="233"/>
      <c r="N556" s="234"/>
      <c r="O556" s="234"/>
      <c r="P556" s="234"/>
      <c r="Q556" s="234"/>
      <c r="R556" s="234"/>
      <c r="S556" s="234"/>
      <c r="T556" s="235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6" t="s">
        <v>140</v>
      </c>
      <c r="AU556" s="236" t="s">
        <v>90</v>
      </c>
      <c r="AV556" s="13" t="s">
        <v>88</v>
      </c>
      <c r="AW556" s="13" t="s">
        <v>40</v>
      </c>
      <c r="AX556" s="13" t="s">
        <v>80</v>
      </c>
      <c r="AY556" s="236" t="s">
        <v>129</v>
      </c>
    </row>
    <row r="557" s="14" customFormat="1">
      <c r="A557" s="14"/>
      <c r="B557" s="237"/>
      <c r="C557" s="238"/>
      <c r="D557" s="222" t="s">
        <v>140</v>
      </c>
      <c r="E557" s="239" t="s">
        <v>32</v>
      </c>
      <c r="F557" s="240" t="s">
        <v>500</v>
      </c>
      <c r="G557" s="238"/>
      <c r="H557" s="241">
        <v>1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7" t="s">
        <v>140</v>
      </c>
      <c r="AU557" s="247" t="s">
        <v>90</v>
      </c>
      <c r="AV557" s="14" t="s">
        <v>90</v>
      </c>
      <c r="AW557" s="14" t="s">
        <v>40</v>
      </c>
      <c r="AX557" s="14" t="s">
        <v>80</v>
      </c>
      <c r="AY557" s="247" t="s">
        <v>129</v>
      </c>
    </row>
    <row r="558" s="15" customFormat="1">
      <c r="A558" s="15"/>
      <c r="B558" s="248"/>
      <c r="C558" s="249"/>
      <c r="D558" s="222" t="s">
        <v>140</v>
      </c>
      <c r="E558" s="250" t="s">
        <v>32</v>
      </c>
      <c r="F558" s="251" t="s">
        <v>143</v>
      </c>
      <c r="G558" s="249"/>
      <c r="H558" s="252">
        <v>1</v>
      </c>
      <c r="I558" s="253"/>
      <c r="J558" s="249"/>
      <c r="K558" s="249"/>
      <c r="L558" s="254"/>
      <c r="M558" s="255"/>
      <c r="N558" s="256"/>
      <c r="O558" s="256"/>
      <c r="P558" s="256"/>
      <c r="Q558" s="256"/>
      <c r="R558" s="256"/>
      <c r="S558" s="256"/>
      <c r="T558" s="257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58" t="s">
        <v>140</v>
      </c>
      <c r="AU558" s="258" t="s">
        <v>90</v>
      </c>
      <c r="AV558" s="15" t="s">
        <v>136</v>
      </c>
      <c r="AW558" s="15" t="s">
        <v>40</v>
      </c>
      <c r="AX558" s="15" t="s">
        <v>88</v>
      </c>
      <c r="AY558" s="258" t="s">
        <v>129</v>
      </c>
    </row>
    <row r="559" s="2" customFormat="1" ht="24.15" customHeight="1">
      <c r="A559" s="41"/>
      <c r="B559" s="42"/>
      <c r="C559" s="209" t="s">
        <v>634</v>
      </c>
      <c r="D559" s="209" t="s">
        <v>131</v>
      </c>
      <c r="E559" s="210" t="s">
        <v>635</v>
      </c>
      <c r="F559" s="211" t="s">
        <v>636</v>
      </c>
      <c r="G559" s="212" t="s">
        <v>189</v>
      </c>
      <c r="H559" s="213">
        <v>7</v>
      </c>
      <c r="I559" s="214"/>
      <c r="J559" s="215">
        <f>ROUND(I559*H559,2)</f>
        <v>0</v>
      </c>
      <c r="K559" s="211" t="s">
        <v>135</v>
      </c>
      <c r="L559" s="47"/>
      <c r="M559" s="216" t="s">
        <v>32</v>
      </c>
      <c r="N559" s="217" t="s">
        <v>51</v>
      </c>
      <c r="O559" s="87"/>
      <c r="P559" s="218">
        <f>O559*H559</f>
        <v>0</v>
      </c>
      <c r="Q559" s="218">
        <v>0.00011</v>
      </c>
      <c r="R559" s="218">
        <f>Q559*H559</f>
        <v>0.00077000000000000007</v>
      </c>
      <c r="S559" s="218">
        <v>0</v>
      </c>
      <c r="T559" s="219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20" t="s">
        <v>136</v>
      </c>
      <c r="AT559" s="220" t="s">
        <v>131</v>
      </c>
      <c r="AU559" s="220" t="s">
        <v>90</v>
      </c>
      <c r="AY559" s="19" t="s">
        <v>129</v>
      </c>
      <c r="BE559" s="221">
        <f>IF(N559="základní",J559,0)</f>
        <v>0</v>
      </c>
      <c r="BF559" s="221">
        <f>IF(N559="snížená",J559,0)</f>
        <v>0</v>
      </c>
      <c r="BG559" s="221">
        <f>IF(N559="zákl. přenesená",J559,0)</f>
        <v>0</v>
      </c>
      <c r="BH559" s="221">
        <f>IF(N559="sníž. přenesená",J559,0)</f>
        <v>0</v>
      </c>
      <c r="BI559" s="221">
        <f>IF(N559="nulová",J559,0)</f>
        <v>0</v>
      </c>
      <c r="BJ559" s="19" t="s">
        <v>88</v>
      </c>
      <c r="BK559" s="221">
        <f>ROUND(I559*H559,2)</f>
        <v>0</v>
      </c>
      <c r="BL559" s="19" t="s">
        <v>136</v>
      </c>
      <c r="BM559" s="220" t="s">
        <v>637</v>
      </c>
    </row>
    <row r="560" s="2" customFormat="1">
      <c r="A560" s="41"/>
      <c r="B560" s="42"/>
      <c r="C560" s="43"/>
      <c r="D560" s="222" t="s">
        <v>138</v>
      </c>
      <c r="E560" s="43"/>
      <c r="F560" s="223" t="s">
        <v>638</v>
      </c>
      <c r="G560" s="43"/>
      <c r="H560" s="43"/>
      <c r="I560" s="224"/>
      <c r="J560" s="43"/>
      <c r="K560" s="43"/>
      <c r="L560" s="47"/>
      <c r="M560" s="225"/>
      <c r="N560" s="226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19" t="s">
        <v>138</v>
      </c>
      <c r="AU560" s="19" t="s">
        <v>90</v>
      </c>
    </row>
    <row r="561" s="13" customFormat="1">
      <c r="A561" s="13"/>
      <c r="B561" s="227"/>
      <c r="C561" s="228"/>
      <c r="D561" s="222" t="s">
        <v>140</v>
      </c>
      <c r="E561" s="229" t="s">
        <v>32</v>
      </c>
      <c r="F561" s="230" t="s">
        <v>582</v>
      </c>
      <c r="G561" s="228"/>
      <c r="H561" s="229" t="s">
        <v>32</v>
      </c>
      <c r="I561" s="231"/>
      <c r="J561" s="228"/>
      <c r="K561" s="228"/>
      <c r="L561" s="232"/>
      <c r="M561" s="233"/>
      <c r="N561" s="234"/>
      <c r="O561" s="234"/>
      <c r="P561" s="234"/>
      <c r="Q561" s="234"/>
      <c r="R561" s="234"/>
      <c r="S561" s="234"/>
      <c r="T561" s="23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6" t="s">
        <v>140</v>
      </c>
      <c r="AU561" s="236" t="s">
        <v>90</v>
      </c>
      <c r="AV561" s="13" t="s">
        <v>88</v>
      </c>
      <c r="AW561" s="13" t="s">
        <v>40</v>
      </c>
      <c r="AX561" s="13" t="s">
        <v>80</v>
      </c>
      <c r="AY561" s="236" t="s">
        <v>129</v>
      </c>
    </row>
    <row r="562" s="14" customFormat="1">
      <c r="A562" s="14"/>
      <c r="B562" s="237"/>
      <c r="C562" s="238"/>
      <c r="D562" s="222" t="s">
        <v>140</v>
      </c>
      <c r="E562" s="239" t="s">
        <v>32</v>
      </c>
      <c r="F562" s="240" t="s">
        <v>639</v>
      </c>
      <c r="G562" s="238"/>
      <c r="H562" s="241">
        <v>7</v>
      </c>
      <c r="I562" s="242"/>
      <c r="J562" s="238"/>
      <c r="K562" s="238"/>
      <c r="L562" s="243"/>
      <c r="M562" s="244"/>
      <c r="N562" s="245"/>
      <c r="O562" s="245"/>
      <c r="P562" s="245"/>
      <c r="Q562" s="245"/>
      <c r="R562" s="245"/>
      <c r="S562" s="245"/>
      <c r="T562" s="24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7" t="s">
        <v>140</v>
      </c>
      <c r="AU562" s="247" t="s">
        <v>90</v>
      </c>
      <c r="AV562" s="14" t="s">
        <v>90</v>
      </c>
      <c r="AW562" s="14" t="s">
        <v>40</v>
      </c>
      <c r="AX562" s="14" t="s">
        <v>80</v>
      </c>
      <c r="AY562" s="247" t="s">
        <v>129</v>
      </c>
    </row>
    <row r="563" s="15" customFormat="1">
      <c r="A563" s="15"/>
      <c r="B563" s="248"/>
      <c r="C563" s="249"/>
      <c r="D563" s="222" t="s">
        <v>140</v>
      </c>
      <c r="E563" s="250" t="s">
        <v>32</v>
      </c>
      <c r="F563" s="251" t="s">
        <v>143</v>
      </c>
      <c r="G563" s="249"/>
      <c r="H563" s="252">
        <v>7</v>
      </c>
      <c r="I563" s="253"/>
      <c r="J563" s="249"/>
      <c r="K563" s="249"/>
      <c r="L563" s="254"/>
      <c r="M563" s="255"/>
      <c r="N563" s="256"/>
      <c r="O563" s="256"/>
      <c r="P563" s="256"/>
      <c r="Q563" s="256"/>
      <c r="R563" s="256"/>
      <c r="S563" s="256"/>
      <c r="T563" s="257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58" t="s">
        <v>140</v>
      </c>
      <c r="AU563" s="258" t="s">
        <v>90</v>
      </c>
      <c r="AV563" s="15" t="s">
        <v>136</v>
      </c>
      <c r="AW563" s="15" t="s">
        <v>40</v>
      </c>
      <c r="AX563" s="15" t="s">
        <v>88</v>
      </c>
      <c r="AY563" s="258" t="s">
        <v>129</v>
      </c>
    </row>
    <row r="564" s="2" customFormat="1" ht="14.4" customHeight="1">
      <c r="A564" s="41"/>
      <c r="B564" s="42"/>
      <c r="C564" s="270" t="s">
        <v>640</v>
      </c>
      <c r="D564" s="270" t="s">
        <v>387</v>
      </c>
      <c r="E564" s="271" t="s">
        <v>641</v>
      </c>
      <c r="F564" s="272" t="s">
        <v>642</v>
      </c>
      <c r="G564" s="273" t="s">
        <v>189</v>
      </c>
      <c r="H564" s="274">
        <v>7</v>
      </c>
      <c r="I564" s="275"/>
      <c r="J564" s="276">
        <f>ROUND(I564*H564,2)</f>
        <v>0</v>
      </c>
      <c r="K564" s="272" t="s">
        <v>32</v>
      </c>
      <c r="L564" s="277"/>
      <c r="M564" s="278" t="s">
        <v>32</v>
      </c>
      <c r="N564" s="279" t="s">
        <v>51</v>
      </c>
      <c r="O564" s="87"/>
      <c r="P564" s="218">
        <f>O564*H564</f>
        <v>0</v>
      </c>
      <c r="Q564" s="218">
        <v>0.0047999999999999996</v>
      </c>
      <c r="R564" s="218">
        <f>Q564*H564</f>
        <v>0.033599999999999998</v>
      </c>
      <c r="S564" s="218">
        <v>0</v>
      </c>
      <c r="T564" s="219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20" t="s">
        <v>186</v>
      </c>
      <c r="AT564" s="220" t="s">
        <v>387</v>
      </c>
      <c r="AU564" s="220" t="s">
        <v>90</v>
      </c>
      <c r="AY564" s="19" t="s">
        <v>129</v>
      </c>
      <c r="BE564" s="221">
        <f>IF(N564="základní",J564,0)</f>
        <v>0</v>
      </c>
      <c r="BF564" s="221">
        <f>IF(N564="snížená",J564,0)</f>
        <v>0</v>
      </c>
      <c r="BG564" s="221">
        <f>IF(N564="zákl. přenesená",J564,0)</f>
        <v>0</v>
      </c>
      <c r="BH564" s="221">
        <f>IF(N564="sníž. přenesená",J564,0)</f>
        <v>0</v>
      </c>
      <c r="BI564" s="221">
        <f>IF(N564="nulová",J564,0)</f>
        <v>0</v>
      </c>
      <c r="BJ564" s="19" t="s">
        <v>88</v>
      </c>
      <c r="BK564" s="221">
        <f>ROUND(I564*H564,2)</f>
        <v>0</v>
      </c>
      <c r="BL564" s="19" t="s">
        <v>136</v>
      </c>
      <c r="BM564" s="220" t="s">
        <v>643</v>
      </c>
    </row>
    <row r="565" s="2" customFormat="1">
      <c r="A565" s="41"/>
      <c r="B565" s="42"/>
      <c r="C565" s="43"/>
      <c r="D565" s="222" t="s">
        <v>138</v>
      </c>
      <c r="E565" s="43"/>
      <c r="F565" s="223" t="s">
        <v>644</v>
      </c>
      <c r="G565" s="43"/>
      <c r="H565" s="43"/>
      <c r="I565" s="224"/>
      <c r="J565" s="43"/>
      <c r="K565" s="43"/>
      <c r="L565" s="47"/>
      <c r="M565" s="225"/>
      <c r="N565" s="226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19" t="s">
        <v>138</v>
      </c>
      <c r="AU565" s="19" t="s">
        <v>90</v>
      </c>
    </row>
    <row r="566" s="13" customFormat="1">
      <c r="A566" s="13"/>
      <c r="B566" s="227"/>
      <c r="C566" s="228"/>
      <c r="D566" s="222" t="s">
        <v>140</v>
      </c>
      <c r="E566" s="229" t="s">
        <v>32</v>
      </c>
      <c r="F566" s="230" t="s">
        <v>582</v>
      </c>
      <c r="G566" s="228"/>
      <c r="H566" s="229" t="s">
        <v>32</v>
      </c>
      <c r="I566" s="231"/>
      <c r="J566" s="228"/>
      <c r="K566" s="228"/>
      <c r="L566" s="232"/>
      <c r="M566" s="233"/>
      <c r="N566" s="234"/>
      <c r="O566" s="234"/>
      <c r="P566" s="234"/>
      <c r="Q566" s="234"/>
      <c r="R566" s="234"/>
      <c r="S566" s="234"/>
      <c r="T566" s="23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6" t="s">
        <v>140</v>
      </c>
      <c r="AU566" s="236" t="s">
        <v>90</v>
      </c>
      <c r="AV566" s="13" t="s">
        <v>88</v>
      </c>
      <c r="AW566" s="13" t="s">
        <v>40</v>
      </c>
      <c r="AX566" s="13" t="s">
        <v>80</v>
      </c>
      <c r="AY566" s="236" t="s">
        <v>129</v>
      </c>
    </row>
    <row r="567" s="14" customFormat="1">
      <c r="A567" s="14"/>
      <c r="B567" s="237"/>
      <c r="C567" s="238"/>
      <c r="D567" s="222" t="s">
        <v>140</v>
      </c>
      <c r="E567" s="239" t="s">
        <v>32</v>
      </c>
      <c r="F567" s="240" t="s">
        <v>639</v>
      </c>
      <c r="G567" s="238"/>
      <c r="H567" s="241">
        <v>7</v>
      </c>
      <c r="I567" s="242"/>
      <c r="J567" s="238"/>
      <c r="K567" s="238"/>
      <c r="L567" s="243"/>
      <c r="M567" s="244"/>
      <c r="N567" s="245"/>
      <c r="O567" s="245"/>
      <c r="P567" s="245"/>
      <c r="Q567" s="245"/>
      <c r="R567" s="245"/>
      <c r="S567" s="245"/>
      <c r="T567" s="24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7" t="s">
        <v>140</v>
      </c>
      <c r="AU567" s="247" t="s">
        <v>90</v>
      </c>
      <c r="AV567" s="14" t="s">
        <v>90</v>
      </c>
      <c r="AW567" s="14" t="s">
        <v>40</v>
      </c>
      <c r="AX567" s="14" t="s">
        <v>80</v>
      </c>
      <c r="AY567" s="247" t="s">
        <v>129</v>
      </c>
    </row>
    <row r="568" s="15" customFormat="1">
      <c r="A568" s="15"/>
      <c r="B568" s="248"/>
      <c r="C568" s="249"/>
      <c r="D568" s="222" t="s">
        <v>140</v>
      </c>
      <c r="E568" s="250" t="s">
        <v>32</v>
      </c>
      <c r="F568" s="251" t="s">
        <v>143</v>
      </c>
      <c r="G568" s="249"/>
      <c r="H568" s="252">
        <v>7</v>
      </c>
      <c r="I568" s="253"/>
      <c r="J568" s="249"/>
      <c r="K568" s="249"/>
      <c r="L568" s="254"/>
      <c r="M568" s="255"/>
      <c r="N568" s="256"/>
      <c r="O568" s="256"/>
      <c r="P568" s="256"/>
      <c r="Q568" s="256"/>
      <c r="R568" s="256"/>
      <c r="S568" s="256"/>
      <c r="T568" s="257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58" t="s">
        <v>140</v>
      </c>
      <c r="AU568" s="258" t="s">
        <v>90</v>
      </c>
      <c r="AV568" s="15" t="s">
        <v>136</v>
      </c>
      <c r="AW568" s="15" t="s">
        <v>40</v>
      </c>
      <c r="AX568" s="15" t="s">
        <v>88</v>
      </c>
      <c r="AY568" s="258" t="s">
        <v>129</v>
      </c>
    </row>
    <row r="569" s="2" customFormat="1" ht="24.15" customHeight="1">
      <c r="A569" s="41"/>
      <c r="B569" s="42"/>
      <c r="C569" s="209" t="s">
        <v>645</v>
      </c>
      <c r="D569" s="209" t="s">
        <v>131</v>
      </c>
      <c r="E569" s="210" t="s">
        <v>646</v>
      </c>
      <c r="F569" s="211" t="s">
        <v>647</v>
      </c>
      <c r="G569" s="212" t="s">
        <v>134</v>
      </c>
      <c r="H569" s="213">
        <v>24</v>
      </c>
      <c r="I569" s="214"/>
      <c r="J569" s="215">
        <f>ROUND(I569*H569,2)</f>
        <v>0</v>
      </c>
      <c r="K569" s="211" t="s">
        <v>135</v>
      </c>
      <c r="L569" s="47"/>
      <c r="M569" s="216" t="s">
        <v>32</v>
      </c>
      <c r="N569" s="217" t="s">
        <v>51</v>
      </c>
      <c r="O569" s="87"/>
      <c r="P569" s="218">
        <f>O569*H569</f>
        <v>0</v>
      </c>
      <c r="Q569" s="218">
        <v>0</v>
      </c>
      <c r="R569" s="218">
        <f>Q569*H569</f>
        <v>0</v>
      </c>
      <c r="S569" s="218">
        <v>0.59999999999999998</v>
      </c>
      <c r="T569" s="219">
        <f>S569*H569</f>
        <v>14.399999999999999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20" t="s">
        <v>136</v>
      </c>
      <c r="AT569" s="220" t="s">
        <v>131</v>
      </c>
      <c r="AU569" s="220" t="s">
        <v>90</v>
      </c>
      <c r="AY569" s="19" t="s">
        <v>129</v>
      </c>
      <c r="BE569" s="221">
        <f>IF(N569="základní",J569,0)</f>
        <v>0</v>
      </c>
      <c r="BF569" s="221">
        <f>IF(N569="snížená",J569,0)</f>
        <v>0</v>
      </c>
      <c r="BG569" s="221">
        <f>IF(N569="zákl. přenesená",J569,0)</f>
        <v>0</v>
      </c>
      <c r="BH569" s="221">
        <f>IF(N569="sníž. přenesená",J569,0)</f>
        <v>0</v>
      </c>
      <c r="BI569" s="221">
        <f>IF(N569="nulová",J569,0)</f>
        <v>0</v>
      </c>
      <c r="BJ569" s="19" t="s">
        <v>88</v>
      </c>
      <c r="BK569" s="221">
        <f>ROUND(I569*H569,2)</f>
        <v>0</v>
      </c>
      <c r="BL569" s="19" t="s">
        <v>136</v>
      </c>
      <c r="BM569" s="220" t="s">
        <v>648</v>
      </c>
    </row>
    <row r="570" s="2" customFormat="1">
      <c r="A570" s="41"/>
      <c r="B570" s="42"/>
      <c r="C570" s="43"/>
      <c r="D570" s="222" t="s">
        <v>138</v>
      </c>
      <c r="E570" s="43"/>
      <c r="F570" s="223" t="s">
        <v>649</v>
      </c>
      <c r="G570" s="43"/>
      <c r="H570" s="43"/>
      <c r="I570" s="224"/>
      <c r="J570" s="43"/>
      <c r="K570" s="43"/>
      <c r="L570" s="47"/>
      <c r="M570" s="225"/>
      <c r="N570" s="226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19" t="s">
        <v>138</v>
      </c>
      <c r="AU570" s="19" t="s">
        <v>90</v>
      </c>
    </row>
    <row r="571" s="13" customFormat="1">
      <c r="A571" s="13"/>
      <c r="B571" s="227"/>
      <c r="C571" s="228"/>
      <c r="D571" s="222" t="s">
        <v>140</v>
      </c>
      <c r="E571" s="229" t="s">
        <v>32</v>
      </c>
      <c r="F571" s="230" t="s">
        <v>650</v>
      </c>
      <c r="G571" s="228"/>
      <c r="H571" s="229" t="s">
        <v>32</v>
      </c>
      <c r="I571" s="231"/>
      <c r="J571" s="228"/>
      <c r="K571" s="228"/>
      <c r="L571" s="232"/>
      <c r="M571" s="233"/>
      <c r="N571" s="234"/>
      <c r="O571" s="234"/>
      <c r="P571" s="234"/>
      <c r="Q571" s="234"/>
      <c r="R571" s="234"/>
      <c r="S571" s="234"/>
      <c r="T571" s="23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6" t="s">
        <v>140</v>
      </c>
      <c r="AU571" s="236" t="s">
        <v>90</v>
      </c>
      <c r="AV571" s="13" t="s">
        <v>88</v>
      </c>
      <c r="AW571" s="13" t="s">
        <v>40</v>
      </c>
      <c r="AX571" s="13" t="s">
        <v>80</v>
      </c>
      <c r="AY571" s="236" t="s">
        <v>129</v>
      </c>
    </row>
    <row r="572" s="14" customFormat="1">
      <c r="A572" s="14"/>
      <c r="B572" s="237"/>
      <c r="C572" s="238"/>
      <c r="D572" s="222" t="s">
        <v>140</v>
      </c>
      <c r="E572" s="239" t="s">
        <v>32</v>
      </c>
      <c r="F572" s="240" t="s">
        <v>651</v>
      </c>
      <c r="G572" s="238"/>
      <c r="H572" s="241">
        <v>24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7" t="s">
        <v>140</v>
      </c>
      <c r="AU572" s="247" t="s">
        <v>90</v>
      </c>
      <c r="AV572" s="14" t="s">
        <v>90</v>
      </c>
      <c r="AW572" s="14" t="s">
        <v>40</v>
      </c>
      <c r="AX572" s="14" t="s">
        <v>80</v>
      </c>
      <c r="AY572" s="247" t="s">
        <v>129</v>
      </c>
    </row>
    <row r="573" s="15" customFormat="1">
      <c r="A573" s="15"/>
      <c r="B573" s="248"/>
      <c r="C573" s="249"/>
      <c r="D573" s="222" t="s">
        <v>140</v>
      </c>
      <c r="E573" s="250" t="s">
        <v>32</v>
      </c>
      <c r="F573" s="251" t="s">
        <v>143</v>
      </c>
      <c r="G573" s="249"/>
      <c r="H573" s="252">
        <v>24</v>
      </c>
      <c r="I573" s="253"/>
      <c r="J573" s="249"/>
      <c r="K573" s="249"/>
      <c r="L573" s="254"/>
      <c r="M573" s="255"/>
      <c r="N573" s="256"/>
      <c r="O573" s="256"/>
      <c r="P573" s="256"/>
      <c r="Q573" s="256"/>
      <c r="R573" s="256"/>
      <c r="S573" s="256"/>
      <c r="T573" s="257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58" t="s">
        <v>140</v>
      </c>
      <c r="AU573" s="258" t="s">
        <v>90</v>
      </c>
      <c r="AV573" s="15" t="s">
        <v>136</v>
      </c>
      <c r="AW573" s="15" t="s">
        <v>40</v>
      </c>
      <c r="AX573" s="15" t="s">
        <v>88</v>
      </c>
      <c r="AY573" s="258" t="s">
        <v>129</v>
      </c>
    </row>
    <row r="574" s="2" customFormat="1" ht="24.15" customHeight="1">
      <c r="A574" s="41"/>
      <c r="B574" s="42"/>
      <c r="C574" s="209" t="s">
        <v>652</v>
      </c>
      <c r="D574" s="209" t="s">
        <v>131</v>
      </c>
      <c r="E574" s="210" t="s">
        <v>653</v>
      </c>
      <c r="F574" s="211" t="s">
        <v>654</v>
      </c>
      <c r="G574" s="212" t="s">
        <v>189</v>
      </c>
      <c r="H574" s="213">
        <v>2</v>
      </c>
      <c r="I574" s="214"/>
      <c r="J574" s="215">
        <f>ROUND(I574*H574,2)</f>
        <v>0</v>
      </c>
      <c r="K574" s="211" t="s">
        <v>135</v>
      </c>
      <c r="L574" s="47"/>
      <c r="M574" s="216" t="s">
        <v>32</v>
      </c>
      <c r="N574" s="217" t="s">
        <v>51</v>
      </c>
      <c r="O574" s="87"/>
      <c r="P574" s="218">
        <f>O574*H574</f>
        <v>0</v>
      </c>
      <c r="Q574" s="218">
        <v>0.45937</v>
      </c>
      <c r="R574" s="218">
        <f>Q574*H574</f>
        <v>0.91874</v>
      </c>
      <c r="S574" s="218">
        <v>0</v>
      </c>
      <c r="T574" s="219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20" t="s">
        <v>136</v>
      </c>
      <c r="AT574" s="220" t="s">
        <v>131</v>
      </c>
      <c r="AU574" s="220" t="s">
        <v>90</v>
      </c>
      <c r="AY574" s="19" t="s">
        <v>129</v>
      </c>
      <c r="BE574" s="221">
        <f>IF(N574="základní",J574,0)</f>
        <v>0</v>
      </c>
      <c r="BF574" s="221">
        <f>IF(N574="snížená",J574,0)</f>
        <v>0</v>
      </c>
      <c r="BG574" s="221">
        <f>IF(N574="zákl. přenesená",J574,0)</f>
        <v>0</v>
      </c>
      <c r="BH574" s="221">
        <f>IF(N574="sníž. přenesená",J574,0)</f>
        <v>0</v>
      </c>
      <c r="BI574" s="221">
        <f>IF(N574="nulová",J574,0)</f>
        <v>0</v>
      </c>
      <c r="BJ574" s="19" t="s">
        <v>88</v>
      </c>
      <c r="BK574" s="221">
        <f>ROUND(I574*H574,2)</f>
        <v>0</v>
      </c>
      <c r="BL574" s="19" t="s">
        <v>136</v>
      </c>
      <c r="BM574" s="220" t="s">
        <v>655</v>
      </c>
    </row>
    <row r="575" s="2" customFormat="1">
      <c r="A575" s="41"/>
      <c r="B575" s="42"/>
      <c r="C575" s="43"/>
      <c r="D575" s="222" t="s">
        <v>138</v>
      </c>
      <c r="E575" s="43"/>
      <c r="F575" s="223" t="s">
        <v>656</v>
      </c>
      <c r="G575" s="43"/>
      <c r="H575" s="43"/>
      <c r="I575" s="224"/>
      <c r="J575" s="43"/>
      <c r="K575" s="43"/>
      <c r="L575" s="47"/>
      <c r="M575" s="225"/>
      <c r="N575" s="226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19" t="s">
        <v>138</v>
      </c>
      <c r="AU575" s="19" t="s">
        <v>90</v>
      </c>
    </row>
    <row r="576" s="14" customFormat="1">
      <c r="A576" s="14"/>
      <c r="B576" s="237"/>
      <c r="C576" s="238"/>
      <c r="D576" s="222" t="s">
        <v>140</v>
      </c>
      <c r="E576" s="239" t="s">
        <v>32</v>
      </c>
      <c r="F576" s="240" t="s">
        <v>495</v>
      </c>
      <c r="G576" s="238"/>
      <c r="H576" s="241">
        <v>2</v>
      </c>
      <c r="I576" s="242"/>
      <c r="J576" s="238"/>
      <c r="K576" s="238"/>
      <c r="L576" s="243"/>
      <c r="M576" s="244"/>
      <c r="N576" s="245"/>
      <c r="O576" s="245"/>
      <c r="P576" s="245"/>
      <c r="Q576" s="245"/>
      <c r="R576" s="245"/>
      <c r="S576" s="245"/>
      <c r="T576" s="246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7" t="s">
        <v>140</v>
      </c>
      <c r="AU576" s="247" t="s">
        <v>90</v>
      </c>
      <c r="AV576" s="14" t="s">
        <v>90</v>
      </c>
      <c r="AW576" s="14" t="s">
        <v>40</v>
      </c>
      <c r="AX576" s="14" t="s">
        <v>80</v>
      </c>
      <c r="AY576" s="247" t="s">
        <v>129</v>
      </c>
    </row>
    <row r="577" s="15" customFormat="1">
      <c r="A577" s="15"/>
      <c r="B577" s="248"/>
      <c r="C577" s="249"/>
      <c r="D577" s="222" t="s">
        <v>140</v>
      </c>
      <c r="E577" s="250" t="s">
        <v>32</v>
      </c>
      <c r="F577" s="251" t="s">
        <v>143</v>
      </c>
      <c r="G577" s="249"/>
      <c r="H577" s="252">
        <v>2</v>
      </c>
      <c r="I577" s="253"/>
      <c r="J577" s="249"/>
      <c r="K577" s="249"/>
      <c r="L577" s="254"/>
      <c r="M577" s="255"/>
      <c r="N577" s="256"/>
      <c r="O577" s="256"/>
      <c r="P577" s="256"/>
      <c r="Q577" s="256"/>
      <c r="R577" s="256"/>
      <c r="S577" s="256"/>
      <c r="T577" s="257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58" t="s">
        <v>140</v>
      </c>
      <c r="AU577" s="258" t="s">
        <v>90</v>
      </c>
      <c r="AV577" s="15" t="s">
        <v>136</v>
      </c>
      <c r="AW577" s="15" t="s">
        <v>40</v>
      </c>
      <c r="AX577" s="15" t="s">
        <v>88</v>
      </c>
      <c r="AY577" s="258" t="s">
        <v>129</v>
      </c>
    </row>
    <row r="578" s="2" customFormat="1" ht="24.15" customHeight="1">
      <c r="A578" s="41"/>
      <c r="B578" s="42"/>
      <c r="C578" s="209" t="s">
        <v>657</v>
      </c>
      <c r="D578" s="209" t="s">
        <v>131</v>
      </c>
      <c r="E578" s="210" t="s">
        <v>658</v>
      </c>
      <c r="F578" s="211" t="s">
        <v>659</v>
      </c>
      <c r="G578" s="212" t="s">
        <v>164</v>
      </c>
      <c r="H578" s="213">
        <v>49.649999999999999</v>
      </c>
      <c r="I578" s="214"/>
      <c r="J578" s="215">
        <f>ROUND(I578*H578,2)</f>
        <v>0</v>
      </c>
      <c r="K578" s="211" t="s">
        <v>135</v>
      </c>
      <c r="L578" s="47"/>
      <c r="M578" s="216" t="s">
        <v>32</v>
      </c>
      <c r="N578" s="217" t="s">
        <v>51</v>
      </c>
      <c r="O578" s="87"/>
      <c r="P578" s="218">
        <f>O578*H578</f>
        <v>0</v>
      </c>
      <c r="Q578" s="218">
        <v>0</v>
      </c>
      <c r="R578" s="218">
        <f>Q578*H578</f>
        <v>0</v>
      </c>
      <c r="S578" s="218">
        <v>0</v>
      </c>
      <c r="T578" s="219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20" t="s">
        <v>136</v>
      </c>
      <c r="AT578" s="220" t="s">
        <v>131</v>
      </c>
      <c r="AU578" s="220" t="s">
        <v>90</v>
      </c>
      <c r="AY578" s="19" t="s">
        <v>129</v>
      </c>
      <c r="BE578" s="221">
        <f>IF(N578="základní",J578,0)</f>
        <v>0</v>
      </c>
      <c r="BF578" s="221">
        <f>IF(N578="snížená",J578,0)</f>
        <v>0</v>
      </c>
      <c r="BG578" s="221">
        <f>IF(N578="zákl. přenesená",J578,0)</f>
        <v>0</v>
      </c>
      <c r="BH578" s="221">
        <f>IF(N578="sníž. přenesená",J578,0)</f>
        <v>0</v>
      </c>
      <c r="BI578" s="221">
        <f>IF(N578="nulová",J578,0)</f>
        <v>0</v>
      </c>
      <c r="BJ578" s="19" t="s">
        <v>88</v>
      </c>
      <c r="BK578" s="221">
        <f>ROUND(I578*H578,2)</f>
        <v>0</v>
      </c>
      <c r="BL578" s="19" t="s">
        <v>136</v>
      </c>
      <c r="BM578" s="220" t="s">
        <v>660</v>
      </c>
    </row>
    <row r="579" s="2" customFormat="1">
      <c r="A579" s="41"/>
      <c r="B579" s="42"/>
      <c r="C579" s="43"/>
      <c r="D579" s="222" t="s">
        <v>138</v>
      </c>
      <c r="E579" s="43"/>
      <c r="F579" s="223" t="s">
        <v>661</v>
      </c>
      <c r="G579" s="43"/>
      <c r="H579" s="43"/>
      <c r="I579" s="224"/>
      <c r="J579" s="43"/>
      <c r="K579" s="43"/>
      <c r="L579" s="47"/>
      <c r="M579" s="225"/>
      <c r="N579" s="226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19" t="s">
        <v>138</v>
      </c>
      <c r="AU579" s="19" t="s">
        <v>90</v>
      </c>
    </row>
    <row r="580" s="14" customFormat="1">
      <c r="A580" s="14"/>
      <c r="B580" s="237"/>
      <c r="C580" s="238"/>
      <c r="D580" s="222" t="s">
        <v>140</v>
      </c>
      <c r="E580" s="239" t="s">
        <v>32</v>
      </c>
      <c r="F580" s="240" t="s">
        <v>662</v>
      </c>
      <c r="G580" s="238"/>
      <c r="H580" s="241">
        <v>43.649999999999999</v>
      </c>
      <c r="I580" s="242"/>
      <c r="J580" s="238"/>
      <c r="K580" s="238"/>
      <c r="L580" s="243"/>
      <c r="M580" s="244"/>
      <c r="N580" s="245"/>
      <c r="O580" s="245"/>
      <c r="P580" s="245"/>
      <c r="Q580" s="245"/>
      <c r="R580" s="245"/>
      <c r="S580" s="245"/>
      <c r="T580" s="246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7" t="s">
        <v>140</v>
      </c>
      <c r="AU580" s="247" t="s">
        <v>90</v>
      </c>
      <c r="AV580" s="14" t="s">
        <v>90</v>
      </c>
      <c r="AW580" s="14" t="s">
        <v>40</v>
      </c>
      <c r="AX580" s="14" t="s">
        <v>80</v>
      </c>
      <c r="AY580" s="247" t="s">
        <v>129</v>
      </c>
    </row>
    <row r="581" s="14" customFormat="1">
      <c r="A581" s="14"/>
      <c r="B581" s="237"/>
      <c r="C581" s="238"/>
      <c r="D581" s="222" t="s">
        <v>140</v>
      </c>
      <c r="E581" s="239" t="s">
        <v>32</v>
      </c>
      <c r="F581" s="240" t="s">
        <v>663</v>
      </c>
      <c r="G581" s="238"/>
      <c r="H581" s="241">
        <v>6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7" t="s">
        <v>140</v>
      </c>
      <c r="AU581" s="247" t="s">
        <v>90</v>
      </c>
      <c r="AV581" s="14" t="s">
        <v>90</v>
      </c>
      <c r="AW581" s="14" t="s">
        <v>40</v>
      </c>
      <c r="AX581" s="14" t="s">
        <v>80</v>
      </c>
      <c r="AY581" s="247" t="s">
        <v>129</v>
      </c>
    </row>
    <row r="582" s="15" customFormat="1">
      <c r="A582" s="15"/>
      <c r="B582" s="248"/>
      <c r="C582" s="249"/>
      <c r="D582" s="222" t="s">
        <v>140</v>
      </c>
      <c r="E582" s="250" t="s">
        <v>32</v>
      </c>
      <c r="F582" s="251" t="s">
        <v>143</v>
      </c>
      <c r="G582" s="249"/>
      <c r="H582" s="252">
        <v>49.649999999999999</v>
      </c>
      <c r="I582" s="253"/>
      <c r="J582" s="249"/>
      <c r="K582" s="249"/>
      <c r="L582" s="254"/>
      <c r="M582" s="255"/>
      <c r="N582" s="256"/>
      <c r="O582" s="256"/>
      <c r="P582" s="256"/>
      <c r="Q582" s="256"/>
      <c r="R582" s="256"/>
      <c r="S582" s="256"/>
      <c r="T582" s="257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58" t="s">
        <v>140</v>
      </c>
      <c r="AU582" s="258" t="s">
        <v>90</v>
      </c>
      <c r="AV582" s="15" t="s">
        <v>136</v>
      </c>
      <c r="AW582" s="15" t="s">
        <v>40</v>
      </c>
      <c r="AX582" s="15" t="s">
        <v>88</v>
      </c>
      <c r="AY582" s="258" t="s">
        <v>129</v>
      </c>
    </row>
    <row r="583" s="2" customFormat="1" ht="14.4" customHeight="1">
      <c r="A583" s="41"/>
      <c r="B583" s="42"/>
      <c r="C583" s="209" t="s">
        <v>664</v>
      </c>
      <c r="D583" s="209" t="s">
        <v>131</v>
      </c>
      <c r="E583" s="210" t="s">
        <v>665</v>
      </c>
      <c r="F583" s="211" t="s">
        <v>666</v>
      </c>
      <c r="G583" s="212" t="s">
        <v>164</v>
      </c>
      <c r="H583" s="213">
        <v>108.93000000000001</v>
      </c>
      <c r="I583" s="214"/>
      <c r="J583" s="215">
        <f>ROUND(I583*H583,2)</f>
        <v>0</v>
      </c>
      <c r="K583" s="211" t="s">
        <v>135</v>
      </c>
      <c r="L583" s="47"/>
      <c r="M583" s="216" t="s">
        <v>32</v>
      </c>
      <c r="N583" s="217" t="s">
        <v>51</v>
      </c>
      <c r="O583" s="87"/>
      <c r="P583" s="218">
        <f>O583*H583</f>
        <v>0</v>
      </c>
      <c r="Q583" s="218">
        <v>0</v>
      </c>
      <c r="R583" s="218">
        <f>Q583*H583</f>
        <v>0</v>
      </c>
      <c r="S583" s="218">
        <v>0</v>
      </c>
      <c r="T583" s="219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20" t="s">
        <v>136</v>
      </c>
      <c r="AT583" s="220" t="s">
        <v>131</v>
      </c>
      <c r="AU583" s="220" t="s">
        <v>90</v>
      </c>
      <c r="AY583" s="19" t="s">
        <v>129</v>
      </c>
      <c r="BE583" s="221">
        <f>IF(N583="základní",J583,0)</f>
        <v>0</v>
      </c>
      <c r="BF583" s="221">
        <f>IF(N583="snížená",J583,0)</f>
        <v>0</v>
      </c>
      <c r="BG583" s="221">
        <f>IF(N583="zákl. přenesená",J583,0)</f>
        <v>0</v>
      </c>
      <c r="BH583" s="221">
        <f>IF(N583="sníž. přenesená",J583,0)</f>
        <v>0</v>
      </c>
      <c r="BI583" s="221">
        <f>IF(N583="nulová",J583,0)</f>
        <v>0</v>
      </c>
      <c r="BJ583" s="19" t="s">
        <v>88</v>
      </c>
      <c r="BK583" s="221">
        <f>ROUND(I583*H583,2)</f>
        <v>0</v>
      </c>
      <c r="BL583" s="19" t="s">
        <v>136</v>
      </c>
      <c r="BM583" s="220" t="s">
        <v>667</v>
      </c>
    </row>
    <row r="584" s="2" customFormat="1">
      <c r="A584" s="41"/>
      <c r="B584" s="42"/>
      <c r="C584" s="43"/>
      <c r="D584" s="222" t="s">
        <v>138</v>
      </c>
      <c r="E584" s="43"/>
      <c r="F584" s="223" t="s">
        <v>668</v>
      </c>
      <c r="G584" s="43"/>
      <c r="H584" s="43"/>
      <c r="I584" s="224"/>
      <c r="J584" s="43"/>
      <c r="K584" s="43"/>
      <c r="L584" s="47"/>
      <c r="M584" s="225"/>
      <c r="N584" s="226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19" t="s">
        <v>138</v>
      </c>
      <c r="AU584" s="19" t="s">
        <v>90</v>
      </c>
    </row>
    <row r="585" s="14" customFormat="1">
      <c r="A585" s="14"/>
      <c r="B585" s="237"/>
      <c r="C585" s="238"/>
      <c r="D585" s="222" t="s">
        <v>140</v>
      </c>
      <c r="E585" s="239" t="s">
        <v>32</v>
      </c>
      <c r="F585" s="240" t="s">
        <v>669</v>
      </c>
      <c r="G585" s="238"/>
      <c r="H585" s="241">
        <v>108.93000000000001</v>
      </c>
      <c r="I585" s="242"/>
      <c r="J585" s="238"/>
      <c r="K585" s="238"/>
      <c r="L585" s="243"/>
      <c r="M585" s="244"/>
      <c r="N585" s="245"/>
      <c r="O585" s="245"/>
      <c r="P585" s="245"/>
      <c r="Q585" s="245"/>
      <c r="R585" s="245"/>
      <c r="S585" s="245"/>
      <c r="T585" s="246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7" t="s">
        <v>140</v>
      </c>
      <c r="AU585" s="247" t="s">
        <v>90</v>
      </c>
      <c r="AV585" s="14" t="s">
        <v>90</v>
      </c>
      <c r="AW585" s="14" t="s">
        <v>40</v>
      </c>
      <c r="AX585" s="14" t="s">
        <v>80</v>
      </c>
      <c r="AY585" s="247" t="s">
        <v>129</v>
      </c>
    </row>
    <row r="586" s="15" customFormat="1">
      <c r="A586" s="15"/>
      <c r="B586" s="248"/>
      <c r="C586" s="249"/>
      <c r="D586" s="222" t="s">
        <v>140</v>
      </c>
      <c r="E586" s="250" t="s">
        <v>32</v>
      </c>
      <c r="F586" s="251" t="s">
        <v>143</v>
      </c>
      <c r="G586" s="249"/>
      <c r="H586" s="252">
        <v>108.93000000000001</v>
      </c>
      <c r="I586" s="253"/>
      <c r="J586" s="249"/>
      <c r="K586" s="249"/>
      <c r="L586" s="254"/>
      <c r="M586" s="255"/>
      <c r="N586" s="256"/>
      <c r="O586" s="256"/>
      <c r="P586" s="256"/>
      <c r="Q586" s="256"/>
      <c r="R586" s="256"/>
      <c r="S586" s="256"/>
      <c r="T586" s="257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58" t="s">
        <v>140</v>
      </c>
      <c r="AU586" s="258" t="s">
        <v>90</v>
      </c>
      <c r="AV586" s="15" t="s">
        <v>136</v>
      </c>
      <c r="AW586" s="15" t="s">
        <v>40</v>
      </c>
      <c r="AX586" s="15" t="s">
        <v>88</v>
      </c>
      <c r="AY586" s="258" t="s">
        <v>129</v>
      </c>
    </row>
    <row r="587" s="2" customFormat="1" ht="14.4" customHeight="1">
      <c r="A587" s="41"/>
      <c r="B587" s="42"/>
      <c r="C587" s="209" t="s">
        <v>670</v>
      </c>
      <c r="D587" s="209" t="s">
        <v>131</v>
      </c>
      <c r="E587" s="210" t="s">
        <v>671</v>
      </c>
      <c r="F587" s="211" t="s">
        <v>672</v>
      </c>
      <c r="G587" s="212" t="s">
        <v>164</v>
      </c>
      <c r="H587" s="213">
        <v>55.520000000000003</v>
      </c>
      <c r="I587" s="214"/>
      <c r="J587" s="215">
        <f>ROUND(I587*H587,2)</f>
        <v>0</v>
      </c>
      <c r="K587" s="211" t="s">
        <v>135</v>
      </c>
      <c r="L587" s="47"/>
      <c r="M587" s="216" t="s">
        <v>32</v>
      </c>
      <c r="N587" s="217" t="s">
        <v>51</v>
      </c>
      <c r="O587" s="87"/>
      <c r="P587" s="218">
        <f>O587*H587</f>
        <v>0</v>
      </c>
      <c r="Q587" s="218">
        <v>0</v>
      </c>
      <c r="R587" s="218">
        <f>Q587*H587</f>
        <v>0</v>
      </c>
      <c r="S587" s="218">
        <v>0</v>
      </c>
      <c r="T587" s="219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20" t="s">
        <v>136</v>
      </c>
      <c r="AT587" s="220" t="s">
        <v>131</v>
      </c>
      <c r="AU587" s="220" t="s">
        <v>90</v>
      </c>
      <c r="AY587" s="19" t="s">
        <v>129</v>
      </c>
      <c r="BE587" s="221">
        <f>IF(N587="základní",J587,0)</f>
        <v>0</v>
      </c>
      <c r="BF587" s="221">
        <f>IF(N587="snížená",J587,0)</f>
        <v>0</v>
      </c>
      <c r="BG587" s="221">
        <f>IF(N587="zákl. přenesená",J587,0)</f>
        <v>0</v>
      </c>
      <c r="BH587" s="221">
        <f>IF(N587="sníž. přenesená",J587,0)</f>
        <v>0</v>
      </c>
      <c r="BI587" s="221">
        <f>IF(N587="nulová",J587,0)</f>
        <v>0</v>
      </c>
      <c r="BJ587" s="19" t="s">
        <v>88</v>
      </c>
      <c r="BK587" s="221">
        <f>ROUND(I587*H587,2)</f>
        <v>0</v>
      </c>
      <c r="BL587" s="19" t="s">
        <v>136</v>
      </c>
      <c r="BM587" s="220" t="s">
        <v>673</v>
      </c>
    </row>
    <row r="588" s="2" customFormat="1">
      <c r="A588" s="41"/>
      <c r="B588" s="42"/>
      <c r="C588" s="43"/>
      <c r="D588" s="222" t="s">
        <v>138</v>
      </c>
      <c r="E588" s="43"/>
      <c r="F588" s="223" t="s">
        <v>674</v>
      </c>
      <c r="G588" s="43"/>
      <c r="H588" s="43"/>
      <c r="I588" s="224"/>
      <c r="J588" s="43"/>
      <c r="K588" s="43"/>
      <c r="L588" s="47"/>
      <c r="M588" s="225"/>
      <c r="N588" s="226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19" t="s">
        <v>138</v>
      </c>
      <c r="AU588" s="19" t="s">
        <v>90</v>
      </c>
    </row>
    <row r="589" s="14" customFormat="1">
      <c r="A589" s="14"/>
      <c r="B589" s="237"/>
      <c r="C589" s="238"/>
      <c r="D589" s="222" t="s">
        <v>140</v>
      </c>
      <c r="E589" s="239" t="s">
        <v>32</v>
      </c>
      <c r="F589" s="240" t="s">
        <v>675</v>
      </c>
      <c r="G589" s="238"/>
      <c r="H589" s="241">
        <v>55.520000000000003</v>
      </c>
      <c r="I589" s="242"/>
      <c r="J589" s="238"/>
      <c r="K589" s="238"/>
      <c r="L589" s="243"/>
      <c r="M589" s="244"/>
      <c r="N589" s="245"/>
      <c r="O589" s="245"/>
      <c r="P589" s="245"/>
      <c r="Q589" s="245"/>
      <c r="R589" s="245"/>
      <c r="S589" s="245"/>
      <c r="T589" s="246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7" t="s">
        <v>140</v>
      </c>
      <c r="AU589" s="247" t="s">
        <v>90</v>
      </c>
      <c r="AV589" s="14" t="s">
        <v>90</v>
      </c>
      <c r="AW589" s="14" t="s">
        <v>40</v>
      </c>
      <c r="AX589" s="14" t="s">
        <v>80</v>
      </c>
      <c r="AY589" s="247" t="s">
        <v>129</v>
      </c>
    </row>
    <row r="590" s="15" customFormat="1">
      <c r="A590" s="15"/>
      <c r="B590" s="248"/>
      <c r="C590" s="249"/>
      <c r="D590" s="222" t="s">
        <v>140</v>
      </c>
      <c r="E590" s="250" t="s">
        <v>32</v>
      </c>
      <c r="F590" s="251" t="s">
        <v>143</v>
      </c>
      <c r="G590" s="249"/>
      <c r="H590" s="252">
        <v>55.520000000000003</v>
      </c>
      <c r="I590" s="253"/>
      <c r="J590" s="249"/>
      <c r="K590" s="249"/>
      <c r="L590" s="254"/>
      <c r="M590" s="255"/>
      <c r="N590" s="256"/>
      <c r="O590" s="256"/>
      <c r="P590" s="256"/>
      <c r="Q590" s="256"/>
      <c r="R590" s="256"/>
      <c r="S590" s="256"/>
      <c r="T590" s="257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58" t="s">
        <v>140</v>
      </c>
      <c r="AU590" s="258" t="s">
        <v>90</v>
      </c>
      <c r="AV590" s="15" t="s">
        <v>136</v>
      </c>
      <c r="AW590" s="15" t="s">
        <v>40</v>
      </c>
      <c r="AX590" s="15" t="s">
        <v>88</v>
      </c>
      <c r="AY590" s="258" t="s">
        <v>129</v>
      </c>
    </row>
    <row r="591" s="2" customFormat="1" ht="24.15" customHeight="1">
      <c r="A591" s="41"/>
      <c r="B591" s="42"/>
      <c r="C591" s="209" t="s">
        <v>676</v>
      </c>
      <c r="D591" s="209" t="s">
        <v>131</v>
      </c>
      <c r="E591" s="210" t="s">
        <v>677</v>
      </c>
      <c r="F591" s="211" t="s">
        <v>678</v>
      </c>
      <c r="G591" s="212" t="s">
        <v>189</v>
      </c>
      <c r="H591" s="213">
        <v>2</v>
      </c>
      <c r="I591" s="214"/>
      <c r="J591" s="215">
        <f>ROUND(I591*H591,2)</f>
        <v>0</v>
      </c>
      <c r="K591" s="211" t="s">
        <v>135</v>
      </c>
      <c r="L591" s="47"/>
      <c r="M591" s="216" t="s">
        <v>32</v>
      </c>
      <c r="N591" s="217" t="s">
        <v>51</v>
      </c>
      <c r="O591" s="87"/>
      <c r="P591" s="218">
        <f>O591*H591</f>
        <v>0</v>
      </c>
      <c r="Q591" s="218">
        <v>0.47094000000000003</v>
      </c>
      <c r="R591" s="218">
        <f>Q591*H591</f>
        <v>0.94188000000000005</v>
      </c>
      <c r="S591" s="218">
        <v>0</v>
      </c>
      <c r="T591" s="219">
        <f>S591*H591</f>
        <v>0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20" t="s">
        <v>136</v>
      </c>
      <c r="AT591" s="220" t="s">
        <v>131</v>
      </c>
      <c r="AU591" s="220" t="s">
        <v>90</v>
      </c>
      <c r="AY591" s="19" t="s">
        <v>129</v>
      </c>
      <c r="BE591" s="221">
        <f>IF(N591="základní",J591,0)</f>
        <v>0</v>
      </c>
      <c r="BF591" s="221">
        <f>IF(N591="snížená",J591,0)</f>
        <v>0</v>
      </c>
      <c r="BG591" s="221">
        <f>IF(N591="zákl. přenesená",J591,0)</f>
        <v>0</v>
      </c>
      <c r="BH591" s="221">
        <f>IF(N591="sníž. přenesená",J591,0)</f>
        <v>0</v>
      </c>
      <c r="BI591" s="221">
        <f>IF(N591="nulová",J591,0)</f>
        <v>0</v>
      </c>
      <c r="BJ591" s="19" t="s">
        <v>88</v>
      </c>
      <c r="BK591" s="221">
        <f>ROUND(I591*H591,2)</f>
        <v>0</v>
      </c>
      <c r="BL591" s="19" t="s">
        <v>136</v>
      </c>
      <c r="BM591" s="220" t="s">
        <v>679</v>
      </c>
    </row>
    <row r="592" s="2" customFormat="1">
      <c r="A592" s="41"/>
      <c r="B592" s="42"/>
      <c r="C592" s="43"/>
      <c r="D592" s="222" t="s">
        <v>138</v>
      </c>
      <c r="E592" s="43"/>
      <c r="F592" s="223" t="s">
        <v>680</v>
      </c>
      <c r="G592" s="43"/>
      <c r="H592" s="43"/>
      <c r="I592" s="224"/>
      <c r="J592" s="43"/>
      <c r="K592" s="43"/>
      <c r="L592" s="47"/>
      <c r="M592" s="225"/>
      <c r="N592" s="226"/>
      <c r="O592" s="87"/>
      <c r="P592" s="87"/>
      <c r="Q592" s="87"/>
      <c r="R592" s="87"/>
      <c r="S592" s="87"/>
      <c r="T592" s="88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T592" s="19" t="s">
        <v>138</v>
      </c>
      <c r="AU592" s="19" t="s">
        <v>90</v>
      </c>
    </row>
    <row r="593" s="14" customFormat="1">
      <c r="A593" s="14"/>
      <c r="B593" s="237"/>
      <c r="C593" s="238"/>
      <c r="D593" s="222" t="s">
        <v>140</v>
      </c>
      <c r="E593" s="239" t="s">
        <v>32</v>
      </c>
      <c r="F593" s="240" t="s">
        <v>495</v>
      </c>
      <c r="G593" s="238"/>
      <c r="H593" s="241">
        <v>2</v>
      </c>
      <c r="I593" s="242"/>
      <c r="J593" s="238"/>
      <c r="K593" s="238"/>
      <c r="L593" s="243"/>
      <c r="M593" s="244"/>
      <c r="N593" s="245"/>
      <c r="O593" s="245"/>
      <c r="P593" s="245"/>
      <c r="Q593" s="245"/>
      <c r="R593" s="245"/>
      <c r="S593" s="245"/>
      <c r="T593" s="246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7" t="s">
        <v>140</v>
      </c>
      <c r="AU593" s="247" t="s">
        <v>90</v>
      </c>
      <c r="AV593" s="14" t="s">
        <v>90</v>
      </c>
      <c r="AW593" s="14" t="s">
        <v>40</v>
      </c>
      <c r="AX593" s="14" t="s">
        <v>80</v>
      </c>
      <c r="AY593" s="247" t="s">
        <v>129</v>
      </c>
    </row>
    <row r="594" s="15" customFormat="1">
      <c r="A594" s="15"/>
      <c r="B594" s="248"/>
      <c r="C594" s="249"/>
      <c r="D594" s="222" t="s">
        <v>140</v>
      </c>
      <c r="E594" s="250" t="s">
        <v>32</v>
      </c>
      <c r="F594" s="251" t="s">
        <v>143</v>
      </c>
      <c r="G594" s="249"/>
      <c r="H594" s="252">
        <v>2</v>
      </c>
      <c r="I594" s="253"/>
      <c r="J594" s="249"/>
      <c r="K594" s="249"/>
      <c r="L594" s="254"/>
      <c r="M594" s="255"/>
      <c r="N594" s="256"/>
      <c r="O594" s="256"/>
      <c r="P594" s="256"/>
      <c r="Q594" s="256"/>
      <c r="R594" s="256"/>
      <c r="S594" s="256"/>
      <c r="T594" s="257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58" t="s">
        <v>140</v>
      </c>
      <c r="AU594" s="258" t="s">
        <v>90</v>
      </c>
      <c r="AV594" s="15" t="s">
        <v>136</v>
      </c>
      <c r="AW594" s="15" t="s">
        <v>40</v>
      </c>
      <c r="AX594" s="15" t="s">
        <v>88</v>
      </c>
      <c r="AY594" s="258" t="s">
        <v>129</v>
      </c>
    </row>
    <row r="595" s="2" customFormat="1" ht="24.15" customHeight="1">
      <c r="A595" s="41"/>
      <c r="B595" s="42"/>
      <c r="C595" s="209" t="s">
        <v>681</v>
      </c>
      <c r="D595" s="209" t="s">
        <v>131</v>
      </c>
      <c r="E595" s="210" t="s">
        <v>682</v>
      </c>
      <c r="F595" s="211" t="s">
        <v>683</v>
      </c>
      <c r="G595" s="212" t="s">
        <v>189</v>
      </c>
      <c r="H595" s="213">
        <v>13</v>
      </c>
      <c r="I595" s="214"/>
      <c r="J595" s="215">
        <f>ROUND(I595*H595,2)</f>
        <v>0</v>
      </c>
      <c r="K595" s="211" t="s">
        <v>135</v>
      </c>
      <c r="L595" s="47"/>
      <c r="M595" s="216" t="s">
        <v>32</v>
      </c>
      <c r="N595" s="217" t="s">
        <v>51</v>
      </c>
      <c r="O595" s="87"/>
      <c r="P595" s="218">
        <f>O595*H595</f>
        <v>0</v>
      </c>
      <c r="Q595" s="218">
        <v>0.010189999999999999</v>
      </c>
      <c r="R595" s="218">
        <f>Q595*H595</f>
        <v>0.13247</v>
      </c>
      <c r="S595" s="218">
        <v>0</v>
      </c>
      <c r="T595" s="219">
        <f>S595*H595</f>
        <v>0</v>
      </c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R595" s="220" t="s">
        <v>136</v>
      </c>
      <c r="AT595" s="220" t="s">
        <v>131</v>
      </c>
      <c r="AU595" s="220" t="s">
        <v>90</v>
      </c>
      <c r="AY595" s="19" t="s">
        <v>129</v>
      </c>
      <c r="BE595" s="221">
        <f>IF(N595="základní",J595,0)</f>
        <v>0</v>
      </c>
      <c r="BF595" s="221">
        <f>IF(N595="snížená",J595,0)</f>
        <v>0</v>
      </c>
      <c r="BG595" s="221">
        <f>IF(N595="zákl. přenesená",J595,0)</f>
        <v>0</v>
      </c>
      <c r="BH595" s="221">
        <f>IF(N595="sníž. přenesená",J595,0)</f>
        <v>0</v>
      </c>
      <c r="BI595" s="221">
        <f>IF(N595="nulová",J595,0)</f>
        <v>0</v>
      </c>
      <c r="BJ595" s="19" t="s">
        <v>88</v>
      </c>
      <c r="BK595" s="221">
        <f>ROUND(I595*H595,2)</f>
        <v>0</v>
      </c>
      <c r="BL595" s="19" t="s">
        <v>136</v>
      </c>
      <c r="BM595" s="220" t="s">
        <v>684</v>
      </c>
    </row>
    <row r="596" s="2" customFormat="1">
      <c r="A596" s="41"/>
      <c r="B596" s="42"/>
      <c r="C596" s="43"/>
      <c r="D596" s="222" t="s">
        <v>138</v>
      </c>
      <c r="E596" s="43"/>
      <c r="F596" s="223" t="s">
        <v>683</v>
      </c>
      <c r="G596" s="43"/>
      <c r="H596" s="43"/>
      <c r="I596" s="224"/>
      <c r="J596" s="43"/>
      <c r="K596" s="43"/>
      <c r="L596" s="47"/>
      <c r="M596" s="225"/>
      <c r="N596" s="226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19" t="s">
        <v>138</v>
      </c>
      <c r="AU596" s="19" t="s">
        <v>90</v>
      </c>
    </row>
    <row r="597" s="13" customFormat="1">
      <c r="A597" s="13"/>
      <c r="B597" s="227"/>
      <c r="C597" s="228"/>
      <c r="D597" s="222" t="s">
        <v>140</v>
      </c>
      <c r="E597" s="229" t="s">
        <v>32</v>
      </c>
      <c r="F597" s="230" t="s">
        <v>486</v>
      </c>
      <c r="G597" s="228"/>
      <c r="H597" s="229" t="s">
        <v>32</v>
      </c>
      <c r="I597" s="231"/>
      <c r="J597" s="228"/>
      <c r="K597" s="228"/>
      <c r="L597" s="232"/>
      <c r="M597" s="233"/>
      <c r="N597" s="234"/>
      <c r="O597" s="234"/>
      <c r="P597" s="234"/>
      <c r="Q597" s="234"/>
      <c r="R597" s="234"/>
      <c r="S597" s="234"/>
      <c r="T597" s="23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6" t="s">
        <v>140</v>
      </c>
      <c r="AU597" s="236" t="s">
        <v>90</v>
      </c>
      <c r="AV597" s="13" t="s">
        <v>88</v>
      </c>
      <c r="AW597" s="13" t="s">
        <v>40</v>
      </c>
      <c r="AX597" s="13" t="s">
        <v>80</v>
      </c>
      <c r="AY597" s="236" t="s">
        <v>129</v>
      </c>
    </row>
    <row r="598" s="14" customFormat="1">
      <c r="A598" s="14"/>
      <c r="B598" s="237"/>
      <c r="C598" s="238"/>
      <c r="D598" s="222" t="s">
        <v>140</v>
      </c>
      <c r="E598" s="239" t="s">
        <v>32</v>
      </c>
      <c r="F598" s="240" t="s">
        <v>685</v>
      </c>
      <c r="G598" s="238"/>
      <c r="H598" s="241">
        <v>1</v>
      </c>
      <c r="I598" s="242"/>
      <c r="J598" s="238"/>
      <c r="K598" s="238"/>
      <c r="L598" s="243"/>
      <c r="M598" s="244"/>
      <c r="N598" s="245"/>
      <c r="O598" s="245"/>
      <c r="P598" s="245"/>
      <c r="Q598" s="245"/>
      <c r="R598" s="245"/>
      <c r="S598" s="245"/>
      <c r="T598" s="246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7" t="s">
        <v>140</v>
      </c>
      <c r="AU598" s="247" t="s">
        <v>90</v>
      </c>
      <c r="AV598" s="14" t="s">
        <v>90</v>
      </c>
      <c r="AW598" s="14" t="s">
        <v>40</v>
      </c>
      <c r="AX598" s="14" t="s">
        <v>80</v>
      </c>
      <c r="AY598" s="247" t="s">
        <v>129</v>
      </c>
    </row>
    <row r="599" s="14" customFormat="1">
      <c r="A599" s="14"/>
      <c r="B599" s="237"/>
      <c r="C599" s="238"/>
      <c r="D599" s="222" t="s">
        <v>140</v>
      </c>
      <c r="E599" s="239" t="s">
        <v>32</v>
      </c>
      <c r="F599" s="240" t="s">
        <v>686</v>
      </c>
      <c r="G599" s="238"/>
      <c r="H599" s="241">
        <v>2</v>
      </c>
      <c r="I599" s="242"/>
      <c r="J599" s="238"/>
      <c r="K599" s="238"/>
      <c r="L599" s="243"/>
      <c r="M599" s="244"/>
      <c r="N599" s="245"/>
      <c r="O599" s="245"/>
      <c r="P599" s="245"/>
      <c r="Q599" s="245"/>
      <c r="R599" s="245"/>
      <c r="S599" s="245"/>
      <c r="T599" s="246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7" t="s">
        <v>140</v>
      </c>
      <c r="AU599" s="247" t="s">
        <v>90</v>
      </c>
      <c r="AV599" s="14" t="s">
        <v>90</v>
      </c>
      <c r="AW599" s="14" t="s">
        <v>40</v>
      </c>
      <c r="AX599" s="14" t="s">
        <v>80</v>
      </c>
      <c r="AY599" s="247" t="s">
        <v>129</v>
      </c>
    </row>
    <row r="600" s="14" customFormat="1">
      <c r="A600" s="14"/>
      <c r="B600" s="237"/>
      <c r="C600" s="238"/>
      <c r="D600" s="222" t="s">
        <v>140</v>
      </c>
      <c r="E600" s="239" t="s">
        <v>32</v>
      </c>
      <c r="F600" s="240" t="s">
        <v>687</v>
      </c>
      <c r="G600" s="238"/>
      <c r="H600" s="241">
        <v>1</v>
      </c>
      <c r="I600" s="242"/>
      <c r="J600" s="238"/>
      <c r="K600" s="238"/>
      <c r="L600" s="243"/>
      <c r="M600" s="244"/>
      <c r="N600" s="245"/>
      <c r="O600" s="245"/>
      <c r="P600" s="245"/>
      <c r="Q600" s="245"/>
      <c r="R600" s="245"/>
      <c r="S600" s="245"/>
      <c r="T600" s="246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7" t="s">
        <v>140</v>
      </c>
      <c r="AU600" s="247" t="s">
        <v>90</v>
      </c>
      <c r="AV600" s="14" t="s">
        <v>90</v>
      </c>
      <c r="AW600" s="14" t="s">
        <v>40</v>
      </c>
      <c r="AX600" s="14" t="s">
        <v>80</v>
      </c>
      <c r="AY600" s="247" t="s">
        <v>129</v>
      </c>
    </row>
    <row r="601" s="14" customFormat="1">
      <c r="A601" s="14"/>
      <c r="B601" s="237"/>
      <c r="C601" s="238"/>
      <c r="D601" s="222" t="s">
        <v>140</v>
      </c>
      <c r="E601" s="239" t="s">
        <v>32</v>
      </c>
      <c r="F601" s="240" t="s">
        <v>688</v>
      </c>
      <c r="G601" s="238"/>
      <c r="H601" s="241">
        <v>1</v>
      </c>
      <c r="I601" s="242"/>
      <c r="J601" s="238"/>
      <c r="K601" s="238"/>
      <c r="L601" s="243"/>
      <c r="M601" s="244"/>
      <c r="N601" s="245"/>
      <c r="O601" s="245"/>
      <c r="P601" s="245"/>
      <c r="Q601" s="245"/>
      <c r="R601" s="245"/>
      <c r="S601" s="245"/>
      <c r="T601" s="246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7" t="s">
        <v>140</v>
      </c>
      <c r="AU601" s="247" t="s">
        <v>90</v>
      </c>
      <c r="AV601" s="14" t="s">
        <v>90</v>
      </c>
      <c r="AW601" s="14" t="s">
        <v>40</v>
      </c>
      <c r="AX601" s="14" t="s">
        <v>80</v>
      </c>
      <c r="AY601" s="247" t="s">
        <v>129</v>
      </c>
    </row>
    <row r="602" s="14" customFormat="1">
      <c r="A602" s="14"/>
      <c r="B602" s="237"/>
      <c r="C602" s="238"/>
      <c r="D602" s="222" t="s">
        <v>140</v>
      </c>
      <c r="E602" s="239" t="s">
        <v>32</v>
      </c>
      <c r="F602" s="240" t="s">
        <v>689</v>
      </c>
      <c r="G602" s="238"/>
      <c r="H602" s="241">
        <v>6</v>
      </c>
      <c r="I602" s="242"/>
      <c r="J602" s="238"/>
      <c r="K602" s="238"/>
      <c r="L602" s="243"/>
      <c r="M602" s="244"/>
      <c r="N602" s="245"/>
      <c r="O602" s="245"/>
      <c r="P602" s="245"/>
      <c r="Q602" s="245"/>
      <c r="R602" s="245"/>
      <c r="S602" s="245"/>
      <c r="T602" s="246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7" t="s">
        <v>140</v>
      </c>
      <c r="AU602" s="247" t="s">
        <v>90</v>
      </c>
      <c r="AV602" s="14" t="s">
        <v>90</v>
      </c>
      <c r="AW602" s="14" t="s">
        <v>40</v>
      </c>
      <c r="AX602" s="14" t="s">
        <v>80</v>
      </c>
      <c r="AY602" s="247" t="s">
        <v>129</v>
      </c>
    </row>
    <row r="603" s="14" customFormat="1">
      <c r="A603" s="14"/>
      <c r="B603" s="237"/>
      <c r="C603" s="238"/>
      <c r="D603" s="222" t="s">
        <v>140</v>
      </c>
      <c r="E603" s="239" t="s">
        <v>32</v>
      </c>
      <c r="F603" s="240" t="s">
        <v>690</v>
      </c>
      <c r="G603" s="238"/>
      <c r="H603" s="241">
        <v>2</v>
      </c>
      <c r="I603" s="242"/>
      <c r="J603" s="238"/>
      <c r="K603" s="238"/>
      <c r="L603" s="243"/>
      <c r="M603" s="244"/>
      <c r="N603" s="245"/>
      <c r="O603" s="245"/>
      <c r="P603" s="245"/>
      <c r="Q603" s="245"/>
      <c r="R603" s="245"/>
      <c r="S603" s="245"/>
      <c r="T603" s="246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7" t="s">
        <v>140</v>
      </c>
      <c r="AU603" s="247" t="s">
        <v>90</v>
      </c>
      <c r="AV603" s="14" t="s">
        <v>90</v>
      </c>
      <c r="AW603" s="14" t="s">
        <v>40</v>
      </c>
      <c r="AX603" s="14" t="s">
        <v>80</v>
      </c>
      <c r="AY603" s="247" t="s">
        <v>129</v>
      </c>
    </row>
    <row r="604" s="15" customFormat="1">
      <c r="A604" s="15"/>
      <c r="B604" s="248"/>
      <c r="C604" s="249"/>
      <c r="D604" s="222" t="s">
        <v>140</v>
      </c>
      <c r="E604" s="250" t="s">
        <v>32</v>
      </c>
      <c r="F604" s="251" t="s">
        <v>143</v>
      </c>
      <c r="G604" s="249"/>
      <c r="H604" s="252">
        <v>13</v>
      </c>
      <c r="I604" s="253"/>
      <c r="J604" s="249"/>
      <c r="K604" s="249"/>
      <c r="L604" s="254"/>
      <c r="M604" s="255"/>
      <c r="N604" s="256"/>
      <c r="O604" s="256"/>
      <c r="P604" s="256"/>
      <c r="Q604" s="256"/>
      <c r="R604" s="256"/>
      <c r="S604" s="256"/>
      <c r="T604" s="257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58" t="s">
        <v>140</v>
      </c>
      <c r="AU604" s="258" t="s">
        <v>90</v>
      </c>
      <c r="AV604" s="15" t="s">
        <v>136</v>
      </c>
      <c r="AW604" s="15" t="s">
        <v>40</v>
      </c>
      <c r="AX604" s="15" t="s">
        <v>88</v>
      </c>
      <c r="AY604" s="258" t="s">
        <v>129</v>
      </c>
    </row>
    <row r="605" s="2" customFormat="1" ht="24.15" customHeight="1">
      <c r="A605" s="41"/>
      <c r="B605" s="42"/>
      <c r="C605" s="270" t="s">
        <v>691</v>
      </c>
      <c r="D605" s="270" t="s">
        <v>387</v>
      </c>
      <c r="E605" s="271" t="s">
        <v>692</v>
      </c>
      <c r="F605" s="272" t="s">
        <v>693</v>
      </c>
      <c r="G605" s="273" t="s">
        <v>189</v>
      </c>
      <c r="H605" s="274">
        <v>1</v>
      </c>
      <c r="I605" s="275"/>
      <c r="J605" s="276">
        <f>ROUND(I605*H605,2)</f>
        <v>0</v>
      </c>
      <c r="K605" s="272" t="s">
        <v>135</v>
      </c>
      <c r="L605" s="277"/>
      <c r="M605" s="278" t="s">
        <v>32</v>
      </c>
      <c r="N605" s="279" t="s">
        <v>51</v>
      </c>
      <c r="O605" s="87"/>
      <c r="P605" s="218">
        <f>O605*H605</f>
        <v>0</v>
      </c>
      <c r="Q605" s="218">
        <v>0.254</v>
      </c>
      <c r="R605" s="218">
        <f>Q605*H605</f>
        <v>0.254</v>
      </c>
      <c r="S605" s="218">
        <v>0</v>
      </c>
      <c r="T605" s="219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20" t="s">
        <v>186</v>
      </c>
      <c r="AT605" s="220" t="s">
        <v>387</v>
      </c>
      <c r="AU605" s="220" t="s">
        <v>90</v>
      </c>
      <c r="AY605" s="19" t="s">
        <v>129</v>
      </c>
      <c r="BE605" s="221">
        <f>IF(N605="základní",J605,0)</f>
        <v>0</v>
      </c>
      <c r="BF605" s="221">
        <f>IF(N605="snížená",J605,0)</f>
        <v>0</v>
      </c>
      <c r="BG605" s="221">
        <f>IF(N605="zákl. přenesená",J605,0)</f>
        <v>0</v>
      </c>
      <c r="BH605" s="221">
        <f>IF(N605="sníž. přenesená",J605,0)</f>
        <v>0</v>
      </c>
      <c r="BI605" s="221">
        <f>IF(N605="nulová",J605,0)</f>
        <v>0</v>
      </c>
      <c r="BJ605" s="19" t="s">
        <v>88</v>
      </c>
      <c r="BK605" s="221">
        <f>ROUND(I605*H605,2)</f>
        <v>0</v>
      </c>
      <c r="BL605" s="19" t="s">
        <v>136</v>
      </c>
      <c r="BM605" s="220" t="s">
        <v>694</v>
      </c>
    </row>
    <row r="606" s="2" customFormat="1">
      <c r="A606" s="41"/>
      <c r="B606" s="42"/>
      <c r="C606" s="43"/>
      <c r="D606" s="222" t="s">
        <v>138</v>
      </c>
      <c r="E606" s="43"/>
      <c r="F606" s="223" t="s">
        <v>693</v>
      </c>
      <c r="G606" s="43"/>
      <c r="H606" s="43"/>
      <c r="I606" s="224"/>
      <c r="J606" s="43"/>
      <c r="K606" s="43"/>
      <c r="L606" s="47"/>
      <c r="M606" s="225"/>
      <c r="N606" s="226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19" t="s">
        <v>138</v>
      </c>
      <c r="AU606" s="19" t="s">
        <v>90</v>
      </c>
    </row>
    <row r="607" s="13" customFormat="1">
      <c r="A607" s="13"/>
      <c r="B607" s="227"/>
      <c r="C607" s="228"/>
      <c r="D607" s="222" t="s">
        <v>140</v>
      </c>
      <c r="E607" s="229" t="s">
        <v>32</v>
      </c>
      <c r="F607" s="230" t="s">
        <v>486</v>
      </c>
      <c r="G607" s="228"/>
      <c r="H607" s="229" t="s">
        <v>32</v>
      </c>
      <c r="I607" s="231"/>
      <c r="J607" s="228"/>
      <c r="K607" s="228"/>
      <c r="L607" s="232"/>
      <c r="M607" s="233"/>
      <c r="N607" s="234"/>
      <c r="O607" s="234"/>
      <c r="P607" s="234"/>
      <c r="Q607" s="234"/>
      <c r="R607" s="234"/>
      <c r="S607" s="234"/>
      <c r="T607" s="235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6" t="s">
        <v>140</v>
      </c>
      <c r="AU607" s="236" t="s">
        <v>90</v>
      </c>
      <c r="AV607" s="13" t="s">
        <v>88</v>
      </c>
      <c r="AW607" s="13" t="s">
        <v>40</v>
      </c>
      <c r="AX607" s="13" t="s">
        <v>80</v>
      </c>
      <c r="AY607" s="236" t="s">
        <v>129</v>
      </c>
    </row>
    <row r="608" s="14" customFormat="1">
      <c r="A608" s="14"/>
      <c r="B608" s="237"/>
      <c r="C608" s="238"/>
      <c r="D608" s="222" t="s">
        <v>140</v>
      </c>
      <c r="E608" s="239" t="s">
        <v>32</v>
      </c>
      <c r="F608" s="240" t="s">
        <v>500</v>
      </c>
      <c r="G608" s="238"/>
      <c r="H608" s="241">
        <v>1</v>
      </c>
      <c r="I608" s="242"/>
      <c r="J608" s="238"/>
      <c r="K608" s="238"/>
      <c r="L608" s="243"/>
      <c r="M608" s="244"/>
      <c r="N608" s="245"/>
      <c r="O608" s="245"/>
      <c r="P608" s="245"/>
      <c r="Q608" s="245"/>
      <c r="R608" s="245"/>
      <c r="S608" s="245"/>
      <c r="T608" s="246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7" t="s">
        <v>140</v>
      </c>
      <c r="AU608" s="247" t="s">
        <v>90</v>
      </c>
      <c r="AV608" s="14" t="s">
        <v>90</v>
      </c>
      <c r="AW608" s="14" t="s">
        <v>40</v>
      </c>
      <c r="AX608" s="14" t="s">
        <v>80</v>
      </c>
      <c r="AY608" s="247" t="s">
        <v>129</v>
      </c>
    </row>
    <row r="609" s="15" customFormat="1">
      <c r="A609" s="15"/>
      <c r="B609" s="248"/>
      <c r="C609" s="249"/>
      <c r="D609" s="222" t="s">
        <v>140</v>
      </c>
      <c r="E609" s="250" t="s">
        <v>32</v>
      </c>
      <c r="F609" s="251" t="s">
        <v>143</v>
      </c>
      <c r="G609" s="249"/>
      <c r="H609" s="252">
        <v>1</v>
      </c>
      <c r="I609" s="253"/>
      <c r="J609" s="249"/>
      <c r="K609" s="249"/>
      <c r="L609" s="254"/>
      <c r="M609" s="255"/>
      <c r="N609" s="256"/>
      <c r="O609" s="256"/>
      <c r="P609" s="256"/>
      <c r="Q609" s="256"/>
      <c r="R609" s="256"/>
      <c r="S609" s="256"/>
      <c r="T609" s="257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58" t="s">
        <v>140</v>
      </c>
      <c r="AU609" s="258" t="s">
        <v>90</v>
      </c>
      <c r="AV609" s="15" t="s">
        <v>136</v>
      </c>
      <c r="AW609" s="15" t="s">
        <v>40</v>
      </c>
      <c r="AX609" s="15" t="s">
        <v>88</v>
      </c>
      <c r="AY609" s="258" t="s">
        <v>129</v>
      </c>
    </row>
    <row r="610" s="2" customFormat="1" ht="24.15" customHeight="1">
      <c r="A610" s="41"/>
      <c r="B610" s="42"/>
      <c r="C610" s="270" t="s">
        <v>695</v>
      </c>
      <c r="D610" s="270" t="s">
        <v>387</v>
      </c>
      <c r="E610" s="271" t="s">
        <v>696</v>
      </c>
      <c r="F610" s="272" t="s">
        <v>697</v>
      </c>
      <c r="G610" s="273" t="s">
        <v>189</v>
      </c>
      <c r="H610" s="274">
        <v>2</v>
      </c>
      <c r="I610" s="275"/>
      <c r="J610" s="276">
        <f>ROUND(I610*H610,2)</f>
        <v>0</v>
      </c>
      <c r="K610" s="272" t="s">
        <v>32</v>
      </c>
      <c r="L610" s="277"/>
      <c r="M610" s="278" t="s">
        <v>32</v>
      </c>
      <c r="N610" s="279" t="s">
        <v>51</v>
      </c>
      <c r="O610" s="87"/>
      <c r="P610" s="218">
        <f>O610*H610</f>
        <v>0</v>
      </c>
      <c r="Q610" s="218">
        <v>0.38</v>
      </c>
      <c r="R610" s="218">
        <f>Q610*H610</f>
        <v>0.76000000000000001</v>
      </c>
      <c r="S610" s="218">
        <v>0</v>
      </c>
      <c r="T610" s="219">
        <f>S610*H610</f>
        <v>0</v>
      </c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R610" s="220" t="s">
        <v>186</v>
      </c>
      <c r="AT610" s="220" t="s">
        <v>387</v>
      </c>
      <c r="AU610" s="220" t="s">
        <v>90</v>
      </c>
      <c r="AY610" s="19" t="s">
        <v>129</v>
      </c>
      <c r="BE610" s="221">
        <f>IF(N610="základní",J610,0)</f>
        <v>0</v>
      </c>
      <c r="BF610" s="221">
        <f>IF(N610="snížená",J610,0)</f>
        <v>0</v>
      </c>
      <c r="BG610" s="221">
        <f>IF(N610="zákl. přenesená",J610,0)</f>
        <v>0</v>
      </c>
      <c r="BH610" s="221">
        <f>IF(N610="sníž. přenesená",J610,0)</f>
        <v>0</v>
      </c>
      <c r="BI610" s="221">
        <f>IF(N610="nulová",J610,0)</f>
        <v>0</v>
      </c>
      <c r="BJ610" s="19" t="s">
        <v>88</v>
      </c>
      <c r="BK610" s="221">
        <f>ROUND(I610*H610,2)</f>
        <v>0</v>
      </c>
      <c r="BL610" s="19" t="s">
        <v>136</v>
      </c>
      <c r="BM610" s="220" t="s">
        <v>698</v>
      </c>
    </row>
    <row r="611" s="2" customFormat="1">
      <c r="A611" s="41"/>
      <c r="B611" s="42"/>
      <c r="C611" s="43"/>
      <c r="D611" s="222" t="s">
        <v>138</v>
      </c>
      <c r="E611" s="43"/>
      <c r="F611" s="223" t="s">
        <v>697</v>
      </c>
      <c r="G611" s="43"/>
      <c r="H611" s="43"/>
      <c r="I611" s="224"/>
      <c r="J611" s="43"/>
      <c r="K611" s="43"/>
      <c r="L611" s="47"/>
      <c r="M611" s="225"/>
      <c r="N611" s="226"/>
      <c r="O611" s="87"/>
      <c r="P611" s="87"/>
      <c r="Q611" s="87"/>
      <c r="R611" s="87"/>
      <c r="S611" s="87"/>
      <c r="T611" s="88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T611" s="19" t="s">
        <v>138</v>
      </c>
      <c r="AU611" s="19" t="s">
        <v>90</v>
      </c>
    </row>
    <row r="612" s="13" customFormat="1">
      <c r="A612" s="13"/>
      <c r="B612" s="227"/>
      <c r="C612" s="228"/>
      <c r="D612" s="222" t="s">
        <v>140</v>
      </c>
      <c r="E612" s="229" t="s">
        <v>32</v>
      </c>
      <c r="F612" s="230" t="s">
        <v>486</v>
      </c>
      <c r="G612" s="228"/>
      <c r="H612" s="229" t="s">
        <v>32</v>
      </c>
      <c r="I612" s="231"/>
      <c r="J612" s="228"/>
      <c r="K612" s="228"/>
      <c r="L612" s="232"/>
      <c r="M612" s="233"/>
      <c r="N612" s="234"/>
      <c r="O612" s="234"/>
      <c r="P612" s="234"/>
      <c r="Q612" s="234"/>
      <c r="R612" s="234"/>
      <c r="S612" s="234"/>
      <c r="T612" s="235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6" t="s">
        <v>140</v>
      </c>
      <c r="AU612" s="236" t="s">
        <v>90</v>
      </c>
      <c r="AV612" s="13" t="s">
        <v>88</v>
      </c>
      <c r="AW612" s="13" t="s">
        <v>40</v>
      </c>
      <c r="AX612" s="13" t="s">
        <v>80</v>
      </c>
      <c r="AY612" s="236" t="s">
        <v>129</v>
      </c>
    </row>
    <row r="613" s="14" customFormat="1">
      <c r="A613" s="14"/>
      <c r="B613" s="237"/>
      <c r="C613" s="238"/>
      <c r="D613" s="222" t="s">
        <v>140</v>
      </c>
      <c r="E613" s="239" t="s">
        <v>32</v>
      </c>
      <c r="F613" s="240" t="s">
        <v>495</v>
      </c>
      <c r="G613" s="238"/>
      <c r="H613" s="241">
        <v>2</v>
      </c>
      <c r="I613" s="242"/>
      <c r="J613" s="238"/>
      <c r="K613" s="238"/>
      <c r="L613" s="243"/>
      <c r="M613" s="244"/>
      <c r="N613" s="245"/>
      <c r="O613" s="245"/>
      <c r="P613" s="245"/>
      <c r="Q613" s="245"/>
      <c r="R613" s="245"/>
      <c r="S613" s="245"/>
      <c r="T613" s="246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7" t="s">
        <v>140</v>
      </c>
      <c r="AU613" s="247" t="s">
        <v>90</v>
      </c>
      <c r="AV613" s="14" t="s">
        <v>90</v>
      </c>
      <c r="AW613" s="14" t="s">
        <v>40</v>
      </c>
      <c r="AX613" s="14" t="s">
        <v>80</v>
      </c>
      <c r="AY613" s="247" t="s">
        <v>129</v>
      </c>
    </row>
    <row r="614" s="15" customFormat="1">
      <c r="A614" s="15"/>
      <c r="B614" s="248"/>
      <c r="C614" s="249"/>
      <c r="D614" s="222" t="s">
        <v>140</v>
      </c>
      <c r="E614" s="250" t="s">
        <v>32</v>
      </c>
      <c r="F614" s="251" t="s">
        <v>143</v>
      </c>
      <c r="G614" s="249"/>
      <c r="H614" s="252">
        <v>2</v>
      </c>
      <c r="I614" s="253"/>
      <c r="J614" s="249"/>
      <c r="K614" s="249"/>
      <c r="L614" s="254"/>
      <c r="M614" s="255"/>
      <c r="N614" s="256"/>
      <c r="O614" s="256"/>
      <c r="P614" s="256"/>
      <c r="Q614" s="256"/>
      <c r="R614" s="256"/>
      <c r="S614" s="256"/>
      <c r="T614" s="257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58" t="s">
        <v>140</v>
      </c>
      <c r="AU614" s="258" t="s">
        <v>90</v>
      </c>
      <c r="AV614" s="15" t="s">
        <v>136</v>
      </c>
      <c r="AW614" s="15" t="s">
        <v>40</v>
      </c>
      <c r="AX614" s="15" t="s">
        <v>88</v>
      </c>
      <c r="AY614" s="258" t="s">
        <v>129</v>
      </c>
    </row>
    <row r="615" s="2" customFormat="1" ht="24.15" customHeight="1">
      <c r="A615" s="41"/>
      <c r="B615" s="42"/>
      <c r="C615" s="270" t="s">
        <v>699</v>
      </c>
      <c r="D615" s="270" t="s">
        <v>387</v>
      </c>
      <c r="E615" s="271" t="s">
        <v>700</v>
      </c>
      <c r="F615" s="272" t="s">
        <v>701</v>
      </c>
      <c r="G615" s="273" t="s">
        <v>189</v>
      </c>
      <c r="H615" s="274">
        <v>1</v>
      </c>
      <c r="I615" s="275"/>
      <c r="J615" s="276">
        <f>ROUND(I615*H615,2)</f>
        <v>0</v>
      </c>
      <c r="K615" s="272" t="s">
        <v>135</v>
      </c>
      <c r="L615" s="277"/>
      <c r="M615" s="278" t="s">
        <v>32</v>
      </c>
      <c r="N615" s="279" t="s">
        <v>51</v>
      </c>
      <c r="O615" s="87"/>
      <c r="P615" s="218">
        <f>O615*H615</f>
        <v>0</v>
      </c>
      <c r="Q615" s="218">
        <v>0.50600000000000001</v>
      </c>
      <c r="R615" s="218">
        <f>Q615*H615</f>
        <v>0.50600000000000001</v>
      </c>
      <c r="S615" s="218">
        <v>0</v>
      </c>
      <c r="T615" s="219">
        <f>S615*H615</f>
        <v>0</v>
      </c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R615" s="220" t="s">
        <v>186</v>
      </c>
      <c r="AT615" s="220" t="s">
        <v>387</v>
      </c>
      <c r="AU615" s="220" t="s">
        <v>90</v>
      </c>
      <c r="AY615" s="19" t="s">
        <v>129</v>
      </c>
      <c r="BE615" s="221">
        <f>IF(N615="základní",J615,0)</f>
        <v>0</v>
      </c>
      <c r="BF615" s="221">
        <f>IF(N615="snížená",J615,0)</f>
        <v>0</v>
      </c>
      <c r="BG615" s="221">
        <f>IF(N615="zákl. přenesená",J615,0)</f>
        <v>0</v>
      </c>
      <c r="BH615" s="221">
        <f>IF(N615="sníž. přenesená",J615,0)</f>
        <v>0</v>
      </c>
      <c r="BI615" s="221">
        <f>IF(N615="nulová",J615,0)</f>
        <v>0</v>
      </c>
      <c r="BJ615" s="19" t="s">
        <v>88</v>
      </c>
      <c r="BK615" s="221">
        <f>ROUND(I615*H615,2)</f>
        <v>0</v>
      </c>
      <c r="BL615" s="19" t="s">
        <v>136</v>
      </c>
      <c r="BM615" s="220" t="s">
        <v>702</v>
      </c>
    </row>
    <row r="616" s="2" customFormat="1">
      <c r="A616" s="41"/>
      <c r="B616" s="42"/>
      <c r="C616" s="43"/>
      <c r="D616" s="222" t="s">
        <v>138</v>
      </c>
      <c r="E616" s="43"/>
      <c r="F616" s="223" t="s">
        <v>701</v>
      </c>
      <c r="G616" s="43"/>
      <c r="H616" s="43"/>
      <c r="I616" s="224"/>
      <c r="J616" s="43"/>
      <c r="K616" s="43"/>
      <c r="L616" s="47"/>
      <c r="M616" s="225"/>
      <c r="N616" s="226"/>
      <c r="O616" s="87"/>
      <c r="P616" s="87"/>
      <c r="Q616" s="87"/>
      <c r="R616" s="87"/>
      <c r="S616" s="87"/>
      <c r="T616" s="88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T616" s="19" t="s">
        <v>138</v>
      </c>
      <c r="AU616" s="19" t="s">
        <v>90</v>
      </c>
    </row>
    <row r="617" s="13" customFormat="1">
      <c r="A617" s="13"/>
      <c r="B617" s="227"/>
      <c r="C617" s="228"/>
      <c r="D617" s="222" t="s">
        <v>140</v>
      </c>
      <c r="E617" s="229" t="s">
        <v>32</v>
      </c>
      <c r="F617" s="230" t="s">
        <v>486</v>
      </c>
      <c r="G617" s="228"/>
      <c r="H617" s="229" t="s">
        <v>32</v>
      </c>
      <c r="I617" s="231"/>
      <c r="J617" s="228"/>
      <c r="K617" s="228"/>
      <c r="L617" s="232"/>
      <c r="M617" s="233"/>
      <c r="N617" s="234"/>
      <c r="O617" s="234"/>
      <c r="P617" s="234"/>
      <c r="Q617" s="234"/>
      <c r="R617" s="234"/>
      <c r="S617" s="234"/>
      <c r="T617" s="235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6" t="s">
        <v>140</v>
      </c>
      <c r="AU617" s="236" t="s">
        <v>90</v>
      </c>
      <c r="AV617" s="13" t="s">
        <v>88</v>
      </c>
      <c r="AW617" s="13" t="s">
        <v>40</v>
      </c>
      <c r="AX617" s="13" t="s">
        <v>80</v>
      </c>
      <c r="AY617" s="236" t="s">
        <v>129</v>
      </c>
    </row>
    <row r="618" s="14" customFormat="1">
      <c r="A618" s="14"/>
      <c r="B618" s="237"/>
      <c r="C618" s="238"/>
      <c r="D618" s="222" t="s">
        <v>140</v>
      </c>
      <c r="E618" s="239" t="s">
        <v>32</v>
      </c>
      <c r="F618" s="240" t="s">
        <v>500</v>
      </c>
      <c r="G618" s="238"/>
      <c r="H618" s="241">
        <v>1</v>
      </c>
      <c r="I618" s="242"/>
      <c r="J618" s="238"/>
      <c r="K618" s="238"/>
      <c r="L618" s="243"/>
      <c r="M618" s="244"/>
      <c r="N618" s="245"/>
      <c r="O618" s="245"/>
      <c r="P618" s="245"/>
      <c r="Q618" s="245"/>
      <c r="R618" s="245"/>
      <c r="S618" s="245"/>
      <c r="T618" s="246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7" t="s">
        <v>140</v>
      </c>
      <c r="AU618" s="247" t="s">
        <v>90</v>
      </c>
      <c r="AV618" s="14" t="s">
        <v>90</v>
      </c>
      <c r="AW618" s="14" t="s">
        <v>40</v>
      </c>
      <c r="AX618" s="14" t="s">
        <v>80</v>
      </c>
      <c r="AY618" s="247" t="s">
        <v>129</v>
      </c>
    </row>
    <row r="619" s="15" customFormat="1">
      <c r="A619" s="15"/>
      <c r="B619" s="248"/>
      <c r="C619" s="249"/>
      <c r="D619" s="222" t="s">
        <v>140</v>
      </c>
      <c r="E619" s="250" t="s">
        <v>32</v>
      </c>
      <c r="F619" s="251" t="s">
        <v>143</v>
      </c>
      <c r="G619" s="249"/>
      <c r="H619" s="252">
        <v>1</v>
      </c>
      <c r="I619" s="253"/>
      <c r="J619" s="249"/>
      <c r="K619" s="249"/>
      <c r="L619" s="254"/>
      <c r="M619" s="255"/>
      <c r="N619" s="256"/>
      <c r="O619" s="256"/>
      <c r="P619" s="256"/>
      <c r="Q619" s="256"/>
      <c r="R619" s="256"/>
      <c r="S619" s="256"/>
      <c r="T619" s="257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58" t="s">
        <v>140</v>
      </c>
      <c r="AU619" s="258" t="s">
        <v>90</v>
      </c>
      <c r="AV619" s="15" t="s">
        <v>136</v>
      </c>
      <c r="AW619" s="15" t="s">
        <v>40</v>
      </c>
      <c r="AX619" s="15" t="s">
        <v>88</v>
      </c>
      <c r="AY619" s="258" t="s">
        <v>129</v>
      </c>
    </row>
    <row r="620" s="2" customFormat="1" ht="24.15" customHeight="1">
      <c r="A620" s="41"/>
      <c r="B620" s="42"/>
      <c r="C620" s="270" t="s">
        <v>703</v>
      </c>
      <c r="D620" s="270" t="s">
        <v>387</v>
      </c>
      <c r="E620" s="271" t="s">
        <v>704</v>
      </c>
      <c r="F620" s="272" t="s">
        <v>705</v>
      </c>
      <c r="G620" s="273" t="s">
        <v>189</v>
      </c>
      <c r="H620" s="274">
        <v>1</v>
      </c>
      <c r="I620" s="275"/>
      <c r="J620" s="276">
        <f>ROUND(I620*H620,2)</f>
        <v>0</v>
      </c>
      <c r="K620" s="272" t="s">
        <v>32</v>
      </c>
      <c r="L620" s="277"/>
      <c r="M620" s="278" t="s">
        <v>32</v>
      </c>
      <c r="N620" s="279" t="s">
        <v>51</v>
      </c>
      <c r="O620" s="87"/>
      <c r="P620" s="218">
        <f>O620*H620</f>
        <v>0</v>
      </c>
      <c r="Q620" s="218">
        <v>0.78000000000000003</v>
      </c>
      <c r="R620" s="218">
        <f>Q620*H620</f>
        <v>0.78000000000000003</v>
      </c>
      <c r="S620" s="218">
        <v>0</v>
      </c>
      <c r="T620" s="219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20" t="s">
        <v>186</v>
      </c>
      <c r="AT620" s="220" t="s">
        <v>387</v>
      </c>
      <c r="AU620" s="220" t="s">
        <v>90</v>
      </c>
      <c r="AY620" s="19" t="s">
        <v>129</v>
      </c>
      <c r="BE620" s="221">
        <f>IF(N620="základní",J620,0)</f>
        <v>0</v>
      </c>
      <c r="BF620" s="221">
        <f>IF(N620="snížená",J620,0)</f>
        <v>0</v>
      </c>
      <c r="BG620" s="221">
        <f>IF(N620="zákl. přenesená",J620,0)</f>
        <v>0</v>
      </c>
      <c r="BH620" s="221">
        <f>IF(N620="sníž. přenesená",J620,0)</f>
        <v>0</v>
      </c>
      <c r="BI620" s="221">
        <f>IF(N620="nulová",J620,0)</f>
        <v>0</v>
      </c>
      <c r="BJ620" s="19" t="s">
        <v>88</v>
      </c>
      <c r="BK620" s="221">
        <f>ROUND(I620*H620,2)</f>
        <v>0</v>
      </c>
      <c r="BL620" s="19" t="s">
        <v>136</v>
      </c>
      <c r="BM620" s="220" t="s">
        <v>706</v>
      </c>
    </row>
    <row r="621" s="2" customFormat="1">
      <c r="A621" s="41"/>
      <c r="B621" s="42"/>
      <c r="C621" s="43"/>
      <c r="D621" s="222" t="s">
        <v>138</v>
      </c>
      <c r="E621" s="43"/>
      <c r="F621" s="223" t="s">
        <v>705</v>
      </c>
      <c r="G621" s="43"/>
      <c r="H621" s="43"/>
      <c r="I621" s="224"/>
      <c r="J621" s="43"/>
      <c r="K621" s="43"/>
      <c r="L621" s="47"/>
      <c r="M621" s="225"/>
      <c r="N621" s="226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19" t="s">
        <v>138</v>
      </c>
      <c r="AU621" s="19" t="s">
        <v>90</v>
      </c>
    </row>
    <row r="622" s="13" customFormat="1">
      <c r="A622" s="13"/>
      <c r="B622" s="227"/>
      <c r="C622" s="228"/>
      <c r="D622" s="222" t="s">
        <v>140</v>
      </c>
      <c r="E622" s="229" t="s">
        <v>32</v>
      </c>
      <c r="F622" s="230" t="s">
        <v>486</v>
      </c>
      <c r="G622" s="228"/>
      <c r="H622" s="229" t="s">
        <v>32</v>
      </c>
      <c r="I622" s="231"/>
      <c r="J622" s="228"/>
      <c r="K622" s="228"/>
      <c r="L622" s="232"/>
      <c r="M622" s="233"/>
      <c r="N622" s="234"/>
      <c r="O622" s="234"/>
      <c r="P622" s="234"/>
      <c r="Q622" s="234"/>
      <c r="R622" s="234"/>
      <c r="S622" s="234"/>
      <c r="T622" s="235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6" t="s">
        <v>140</v>
      </c>
      <c r="AU622" s="236" t="s">
        <v>90</v>
      </c>
      <c r="AV622" s="13" t="s">
        <v>88</v>
      </c>
      <c r="AW622" s="13" t="s">
        <v>40</v>
      </c>
      <c r="AX622" s="13" t="s">
        <v>80</v>
      </c>
      <c r="AY622" s="236" t="s">
        <v>129</v>
      </c>
    </row>
    <row r="623" s="14" customFormat="1">
      <c r="A623" s="14"/>
      <c r="B623" s="237"/>
      <c r="C623" s="238"/>
      <c r="D623" s="222" t="s">
        <v>140</v>
      </c>
      <c r="E623" s="239" t="s">
        <v>32</v>
      </c>
      <c r="F623" s="240" t="s">
        <v>500</v>
      </c>
      <c r="G623" s="238"/>
      <c r="H623" s="241">
        <v>1</v>
      </c>
      <c r="I623" s="242"/>
      <c r="J623" s="238"/>
      <c r="K623" s="238"/>
      <c r="L623" s="243"/>
      <c r="M623" s="244"/>
      <c r="N623" s="245"/>
      <c r="O623" s="245"/>
      <c r="P623" s="245"/>
      <c r="Q623" s="245"/>
      <c r="R623" s="245"/>
      <c r="S623" s="245"/>
      <c r="T623" s="246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7" t="s">
        <v>140</v>
      </c>
      <c r="AU623" s="247" t="s">
        <v>90</v>
      </c>
      <c r="AV623" s="14" t="s">
        <v>90</v>
      </c>
      <c r="AW623" s="14" t="s">
        <v>40</v>
      </c>
      <c r="AX623" s="14" t="s">
        <v>80</v>
      </c>
      <c r="AY623" s="247" t="s">
        <v>129</v>
      </c>
    </row>
    <row r="624" s="15" customFormat="1">
      <c r="A624" s="15"/>
      <c r="B624" s="248"/>
      <c r="C624" s="249"/>
      <c r="D624" s="222" t="s">
        <v>140</v>
      </c>
      <c r="E624" s="250" t="s">
        <v>32</v>
      </c>
      <c r="F624" s="251" t="s">
        <v>143</v>
      </c>
      <c r="G624" s="249"/>
      <c r="H624" s="252">
        <v>1</v>
      </c>
      <c r="I624" s="253"/>
      <c r="J624" s="249"/>
      <c r="K624" s="249"/>
      <c r="L624" s="254"/>
      <c r="M624" s="255"/>
      <c r="N624" s="256"/>
      <c r="O624" s="256"/>
      <c r="P624" s="256"/>
      <c r="Q624" s="256"/>
      <c r="R624" s="256"/>
      <c r="S624" s="256"/>
      <c r="T624" s="257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58" t="s">
        <v>140</v>
      </c>
      <c r="AU624" s="258" t="s">
        <v>90</v>
      </c>
      <c r="AV624" s="15" t="s">
        <v>136</v>
      </c>
      <c r="AW624" s="15" t="s">
        <v>40</v>
      </c>
      <c r="AX624" s="15" t="s">
        <v>88</v>
      </c>
      <c r="AY624" s="258" t="s">
        <v>129</v>
      </c>
    </row>
    <row r="625" s="2" customFormat="1" ht="24.15" customHeight="1">
      <c r="A625" s="41"/>
      <c r="B625" s="42"/>
      <c r="C625" s="270" t="s">
        <v>707</v>
      </c>
      <c r="D625" s="270" t="s">
        <v>387</v>
      </c>
      <c r="E625" s="271" t="s">
        <v>708</v>
      </c>
      <c r="F625" s="272" t="s">
        <v>709</v>
      </c>
      <c r="G625" s="273" t="s">
        <v>189</v>
      </c>
      <c r="H625" s="274">
        <v>6</v>
      </c>
      <c r="I625" s="275"/>
      <c r="J625" s="276">
        <f>ROUND(I625*H625,2)</f>
        <v>0</v>
      </c>
      <c r="K625" s="272" t="s">
        <v>135</v>
      </c>
      <c r="L625" s="277"/>
      <c r="M625" s="278" t="s">
        <v>32</v>
      </c>
      <c r="N625" s="279" t="s">
        <v>51</v>
      </c>
      <c r="O625" s="87"/>
      <c r="P625" s="218">
        <f>O625*H625</f>
        <v>0</v>
      </c>
      <c r="Q625" s="218">
        <v>1.0129999999999999</v>
      </c>
      <c r="R625" s="218">
        <f>Q625*H625</f>
        <v>6.0779999999999994</v>
      </c>
      <c r="S625" s="218">
        <v>0</v>
      </c>
      <c r="T625" s="219">
        <f>S625*H625</f>
        <v>0</v>
      </c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R625" s="220" t="s">
        <v>186</v>
      </c>
      <c r="AT625" s="220" t="s">
        <v>387</v>
      </c>
      <c r="AU625" s="220" t="s">
        <v>90</v>
      </c>
      <c r="AY625" s="19" t="s">
        <v>129</v>
      </c>
      <c r="BE625" s="221">
        <f>IF(N625="základní",J625,0)</f>
        <v>0</v>
      </c>
      <c r="BF625" s="221">
        <f>IF(N625="snížená",J625,0)</f>
        <v>0</v>
      </c>
      <c r="BG625" s="221">
        <f>IF(N625="zákl. přenesená",J625,0)</f>
        <v>0</v>
      </c>
      <c r="BH625" s="221">
        <f>IF(N625="sníž. přenesená",J625,0)</f>
        <v>0</v>
      </c>
      <c r="BI625" s="221">
        <f>IF(N625="nulová",J625,0)</f>
        <v>0</v>
      </c>
      <c r="BJ625" s="19" t="s">
        <v>88</v>
      </c>
      <c r="BK625" s="221">
        <f>ROUND(I625*H625,2)</f>
        <v>0</v>
      </c>
      <c r="BL625" s="19" t="s">
        <v>136</v>
      </c>
      <c r="BM625" s="220" t="s">
        <v>710</v>
      </c>
    </row>
    <row r="626" s="2" customFormat="1">
      <c r="A626" s="41"/>
      <c r="B626" s="42"/>
      <c r="C626" s="43"/>
      <c r="D626" s="222" t="s">
        <v>138</v>
      </c>
      <c r="E626" s="43"/>
      <c r="F626" s="223" t="s">
        <v>709</v>
      </c>
      <c r="G626" s="43"/>
      <c r="H626" s="43"/>
      <c r="I626" s="224"/>
      <c r="J626" s="43"/>
      <c r="K626" s="43"/>
      <c r="L626" s="47"/>
      <c r="M626" s="225"/>
      <c r="N626" s="226"/>
      <c r="O626" s="87"/>
      <c r="P626" s="87"/>
      <c r="Q626" s="87"/>
      <c r="R626" s="87"/>
      <c r="S626" s="87"/>
      <c r="T626" s="88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T626" s="19" t="s">
        <v>138</v>
      </c>
      <c r="AU626" s="19" t="s">
        <v>90</v>
      </c>
    </row>
    <row r="627" s="13" customFormat="1">
      <c r="A627" s="13"/>
      <c r="B627" s="227"/>
      <c r="C627" s="228"/>
      <c r="D627" s="222" t="s">
        <v>140</v>
      </c>
      <c r="E627" s="229" t="s">
        <v>32</v>
      </c>
      <c r="F627" s="230" t="s">
        <v>486</v>
      </c>
      <c r="G627" s="228"/>
      <c r="H627" s="229" t="s">
        <v>32</v>
      </c>
      <c r="I627" s="231"/>
      <c r="J627" s="228"/>
      <c r="K627" s="228"/>
      <c r="L627" s="232"/>
      <c r="M627" s="233"/>
      <c r="N627" s="234"/>
      <c r="O627" s="234"/>
      <c r="P627" s="234"/>
      <c r="Q627" s="234"/>
      <c r="R627" s="234"/>
      <c r="S627" s="234"/>
      <c r="T627" s="235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6" t="s">
        <v>140</v>
      </c>
      <c r="AU627" s="236" t="s">
        <v>90</v>
      </c>
      <c r="AV627" s="13" t="s">
        <v>88</v>
      </c>
      <c r="AW627" s="13" t="s">
        <v>40</v>
      </c>
      <c r="AX627" s="13" t="s">
        <v>80</v>
      </c>
      <c r="AY627" s="236" t="s">
        <v>129</v>
      </c>
    </row>
    <row r="628" s="14" customFormat="1">
      <c r="A628" s="14"/>
      <c r="B628" s="237"/>
      <c r="C628" s="238"/>
      <c r="D628" s="222" t="s">
        <v>140</v>
      </c>
      <c r="E628" s="239" t="s">
        <v>32</v>
      </c>
      <c r="F628" s="240" t="s">
        <v>711</v>
      </c>
      <c r="G628" s="238"/>
      <c r="H628" s="241">
        <v>6</v>
      </c>
      <c r="I628" s="242"/>
      <c r="J628" s="238"/>
      <c r="K628" s="238"/>
      <c r="L628" s="243"/>
      <c r="M628" s="244"/>
      <c r="N628" s="245"/>
      <c r="O628" s="245"/>
      <c r="P628" s="245"/>
      <c r="Q628" s="245"/>
      <c r="R628" s="245"/>
      <c r="S628" s="245"/>
      <c r="T628" s="246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7" t="s">
        <v>140</v>
      </c>
      <c r="AU628" s="247" t="s">
        <v>90</v>
      </c>
      <c r="AV628" s="14" t="s">
        <v>90</v>
      </c>
      <c r="AW628" s="14" t="s">
        <v>40</v>
      </c>
      <c r="AX628" s="14" t="s">
        <v>80</v>
      </c>
      <c r="AY628" s="247" t="s">
        <v>129</v>
      </c>
    </row>
    <row r="629" s="15" customFormat="1">
      <c r="A629" s="15"/>
      <c r="B629" s="248"/>
      <c r="C629" s="249"/>
      <c r="D629" s="222" t="s">
        <v>140</v>
      </c>
      <c r="E629" s="250" t="s">
        <v>32</v>
      </c>
      <c r="F629" s="251" t="s">
        <v>143</v>
      </c>
      <c r="G629" s="249"/>
      <c r="H629" s="252">
        <v>6</v>
      </c>
      <c r="I629" s="253"/>
      <c r="J629" s="249"/>
      <c r="K629" s="249"/>
      <c r="L629" s="254"/>
      <c r="M629" s="255"/>
      <c r="N629" s="256"/>
      <c r="O629" s="256"/>
      <c r="P629" s="256"/>
      <c r="Q629" s="256"/>
      <c r="R629" s="256"/>
      <c r="S629" s="256"/>
      <c r="T629" s="257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58" t="s">
        <v>140</v>
      </c>
      <c r="AU629" s="258" t="s">
        <v>90</v>
      </c>
      <c r="AV629" s="15" t="s">
        <v>136</v>
      </c>
      <c r="AW629" s="15" t="s">
        <v>40</v>
      </c>
      <c r="AX629" s="15" t="s">
        <v>88</v>
      </c>
      <c r="AY629" s="258" t="s">
        <v>129</v>
      </c>
    </row>
    <row r="630" s="2" customFormat="1" ht="24.15" customHeight="1">
      <c r="A630" s="41"/>
      <c r="B630" s="42"/>
      <c r="C630" s="270" t="s">
        <v>712</v>
      </c>
      <c r="D630" s="270" t="s">
        <v>387</v>
      </c>
      <c r="E630" s="271" t="s">
        <v>713</v>
      </c>
      <c r="F630" s="272" t="s">
        <v>714</v>
      </c>
      <c r="G630" s="273" t="s">
        <v>189</v>
      </c>
      <c r="H630" s="274">
        <v>2</v>
      </c>
      <c r="I630" s="275"/>
      <c r="J630" s="276">
        <f>ROUND(I630*H630,2)</f>
        <v>0</v>
      </c>
      <c r="K630" s="272" t="s">
        <v>32</v>
      </c>
      <c r="L630" s="277"/>
      <c r="M630" s="278" t="s">
        <v>32</v>
      </c>
      <c r="N630" s="279" t="s">
        <v>51</v>
      </c>
      <c r="O630" s="87"/>
      <c r="P630" s="218">
        <f>O630*H630</f>
        <v>0</v>
      </c>
      <c r="Q630" s="218">
        <v>1.5960000000000001</v>
      </c>
      <c r="R630" s="218">
        <f>Q630*H630</f>
        <v>3.1920000000000002</v>
      </c>
      <c r="S630" s="218">
        <v>0</v>
      </c>
      <c r="T630" s="219">
        <f>S630*H630</f>
        <v>0</v>
      </c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R630" s="220" t="s">
        <v>186</v>
      </c>
      <c r="AT630" s="220" t="s">
        <v>387</v>
      </c>
      <c r="AU630" s="220" t="s">
        <v>90</v>
      </c>
      <c r="AY630" s="19" t="s">
        <v>129</v>
      </c>
      <c r="BE630" s="221">
        <f>IF(N630="základní",J630,0)</f>
        <v>0</v>
      </c>
      <c r="BF630" s="221">
        <f>IF(N630="snížená",J630,0)</f>
        <v>0</v>
      </c>
      <c r="BG630" s="221">
        <f>IF(N630="zákl. přenesená",J630,0)</f>
        <v>0</v>
      </c>
      <c r="BH630" s="221">
        <f>IF(N630="sníž. přenesená",J630,0)</f>
        <v>0</v>
      </c>
      <c r="BI630" s="221">
        <f>IF(N630="nulová",J630,0)</f>
        <v>0</v>
      </c>
      <c r="BJ630" s="19" t="s">
        <v>88</v>
      </c>
      <c r="BK630" s="221">
        <f>ROUND(I630*H630,2)</f>
        <v>0</v>
      </c>
      <c r="BL630" s="19" t="s">
        <v>136</v>
      </c>
      <c r="BM630" s="220" t="s">
        <v>715</v>
      </c>
    </row>
    <row r="631" s="2" customFormat="1">
      <c r="A631" s="41"/>
      <c r="B631" s="42"/>
      <c r="C631" s="43"/>
      <c r="D631" s="222" t="s">
        <v>138</v>
      </c>
      <c r="E631" s="43"/>
      <c r="F631" s="223" t="s">
        <v>714</v>
      </c>
      <c r="G631" s="43"/>
      <c r="H631" s="43"/>
      <c r="I631" s="224"/>
      <c r="J631" s="43"/>
      <c r="K631" s="43"/>
      <c r="L631" s="47"/>
      <c r="M631" s="225"/>
      <c r="N631" s="226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T631" s="19" t="s">
        <v>138</v>
      </c>
      <c r="AU631" s="19" t="s">
        <v>90</v>
      </c>
    </row>
    <row r="632" s="13" customFormat="1">
      <c r="A632" s="13"/>
      <c r="B632" s="227"/>
      <c r="C632" s="228"/>
      <c r="D632" s="222" t="s">
        <v>140</v>
      </c>
      <c r="E632" s="229" t="s">
        <v>32</v>
      </c>
      <c r="F632" s="230" t="s">
        <v>486</v>
      </c>
      <c r="G632" s="228"/>
      <c r="H632" s="229" t="s">
        <v>32</v>
      </c>
      <c r="I632" s="231"/>
      <c r="J632" s="228"/>
      <c r="K632" s="228"/>
      <c r="L632" s="232"/>
      <c r="M632" s="233"/>
      <c r="N632" s="234"/>
      <c r="O632" s="234"/>
      <c r="P632" s="234"/>
      <c r="Q632" s="234"/>
      <c r="R632" s="234"/>
      <c r="S632" s="234"/>
      <c r="T632" s="235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6" t="s">
        <v>140</v>
      </c>
      <c r="AU632" s="236" t="s">
        <v>90</v>
      </c>
      <c r="AV632" s="13" t="s">
        <v>88</v>
      </c>
      <c r="AW632" s="13" t="s">
        <v>40</v>
      </c>
      <c r="AX632" s="13" t="s">
        <v>80</v>
      </c>
      <c r="AY632" s="236" t="s">
        <v>129</v>
      </c>
    </row>
    <row r="633" s="14" customFormat="1">
      <c r="A633" s="14"/>
      <c r="B633" s="237"/>
      <c r="C633" s="238"/>
      <c r="D633" s="222" t="s">
        <v>140</v>
      </c>
      <c r="E633" s="239" t="s">
        <v>32</v>
      </c>
      <c r="F633" s="240" t="s">
        <v>495</v>
      </c>
      <c r="G633" s="238"/>
      <c r="H633" s="241">
        <v>2</v>
      </c>
      <c r="I633" s="242"/>
      <c r="J633" s="238"/>
      <c r="K633" s="238"/>
      <c r="L633" s="243"/>
      <c r="M633" s="244"/>
      <c r="N633" s="245"/>
      <c r="O633" s="245"/>
      <c r="P633" s="245"/>
      <c r="Q633" s="245"/>
      <c r="R633" s="245"/>
      <c r="S633" s="245"/>
      <c r="T633" s="246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7" t="s">
        <v>140</v>
      </c>
      <c r="AU633" s="247" t="s">
        <v>90</v>
      </c>
      <c r="AV633" s="14" t="s">
        <v>90</v>
      </c>
      <c r="AW633" s="14" t="s">
        <v>40</v>
      </c>
      <c r="AX633" s="14" t="s">
        <v>80</v>
      </c>
      <c r="AY633" s="247" t="s">
        <v>129</v>
      </c>
    </row>
    <row r="634" s="15" customFormat="1">
      <c r="A634" s="15"/>
      <c r="B634" s="248"/>
      <c r="C634" s="249"/>
      <c r="D634" s="222" t="s">
        <v>140</v>
      </c>
      <c r="E634" s="250" t="s">
        <v>32</v>
      </c>
      <c r="F634" s="251" t="s">
        <v>143</v>
      </c>
      <c r="G634" s="249"/>
      <c r="H634" s="252">
        <v>2</v>
      </c>
      <c r="I634" s="253"/>
      <c r="J634" s="249"/>
      <c r="K634" s="249"/>
      <c r="L634" s="254"/>
      <c r="M634" s="255"/>
      <c r="N634" s="256"/>
      <c r="O634" s="256"/>
      <c r="P634" s="256"/>
      <c r="Q634" s="256"/>
      <c r="R634" s="256"/>
      <c r="S634" s="256"/>
      <c r="T634" s="257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58" t="s">
        <v>140</v>
      </c>
      <c r="AU634" s="258" t="s">
        <v>90</v>
      </c>
      <c r="AV634" s="15" t="s">
        <v>136</v>
      </c>
      <c r="AW634" s="15" t="s">
        <v>40</v>
      </c>
      <c r="AX634" s="15" t="s">
        <v>88</v>
      </c>
      <c r="AY634" s="258" t="s">
        <v>129</v>
      </c>
    </row>
    <row r="635" s="2" customFormat="1" ht="24.15" customHeight="1">
      <c r="A635" s="41"/>
      <c r="B635" s="42"/>
      <c r="C635" s="209" t="s">
        <v>716</v>
      </c>
      <c r="D635" s="209" t="s">
        <v>131</v>
      </c>
      <c r="E635" s="210" t="s">
        <v>717</v>
      </c>
      <c r="F635" s="211" t="s">
        <v>718</v>
      </c>
      <c r="G635" s="212" t="s">
        <v>189</v>
      </c>
      <c r="H635" s="213">
        <v>1</v>
      </c>
      <c r="I635" s="214"/>
      <c r="J635" s="215">
        <f>ROUND(I635*H635,2)</f>
        <v>0</v>
      </c>
      <c r="K635" s="211" t="s">
        <v>135</v>
      </c>
      <c r="L635" s="47"/>
      <c r="M635" s="216" t="s">
        <v>32</v>
      </c>
      <c r="N635" s="217" t="s">
        <v>51</v>
      </c>
      <c r="O635" s="87"/>
      <c r="P635" s="218">
        <f>O635*H635</f>
        <v>0</v>
      </c>
      <c r="Q635" s="218">
        <v>0.01248</v>
      </c>
      <c r="R635" s="218">
        <f>Q635*H635</f>
        <v>0.01248</v>
      </c>
      <c r="S635" s="218">
        <v>0</v>
      </c>
      <c r="T635" s="219">
        <f>S635*H635</f>
        <v>0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20" t="s">
        <v>136</v>
      </c>
      <c r="AT635" s="220" t="s">
        <v>131</v>
      </c>
      <c r="AU635" s="220" t="s">
        <v>90</v>
      </c>
      <c r="AY635" s="19" t="s">
        <v>129</v>
      </c>
      <c r="BE635" s="221">
        <f>IF(N635="základní",J635,0)</f>
        <v>0</v>
      </c>
      <c r="BF635" s="221">
        <f>IF(N635="snížená",J635,0)</f>
        <v>0</v>
      </c>
      <c r="BG635" s="221">
        <f>IF(N635="zákl. přenesená",J635,0)</f>
        <v>0</v>
      </c>
      <c r="BH635" s="221">
        <f>IF(N635="sníž. přenesená",J635,0)</f>
        <v>0</v>
      </c>
      <c r="BI635" s="221">
        <f>IF(N635="nulová",J635,0)</f>
        <v>0</v>
      </c>
      <c r="BJ635" s="19" t="s">
        <v>88</v>
      </c>
      <c r="BK635" s="221">
        <f>ROUND(I635*H635,2)</f>
        <v>0</v>
      </c>
      <c r="BL635" s="19" t="s">
        <v>136</v>
      </c>
      <c r="BM635" s="220" t="s">
        <v>719</v>
      </c>
    </row>
    <row r="636" s="2" customFormat="1">
      <c r="A636" s="41"/>
      <c r="B636" s="42"/>
      <c r="C636" s="43"/>
      <c r="D636" s="222" t="s">
        <v>138</v>
      </c>
      <c r="E636" s="43"/>
      <c r="F636" s="223" t="s">
        <v>718</v>
      </c>
      <c r="G636" s="43"/>
      <c r="H636" s="43"/>
      <c r="I636" s="224"/>
      <c r="J636" s="43"/>
      <c r="K636" s="43"/>
      <c r="L636" s="47"/>
      <c r="M636" s="225"/>
      <c r="N636" s="226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19" t="s">
        <v>138</v>
      </c>
      <c r="AU636" s="19" t="s">
        <v>90</v>
      </c>
    </row>
    <row r="637" s="13" customFormat="1">
      <c r="A637" s="13"/>
      <c r="B637" s="227"/>
      <c r="C637" s="228"/>
      <c r="D637" s="222" t="s">
        <v>140</v>
      </c>
      <c r="E637" s="229" t="s">
        <v>32</v>
      </c>
      <c r="F637" s="230" t="s">
        <v>486</v>
      </c>
      <c r="G637" s="228"/>
      <c r="H637" s="229" t="s">
        <v>32</v>
      </c>
      <c r="I637" s="231"/>
      <c r="J637" s="228"/>
      <c r="K637" s="228"/>
      <c r="L637" s="232"/>
      <c r="M637" s="233"/>
      <c r="N637" s="234"/>
      <c r="O637" s="234"/>
      <c r="P637" s="234"/>
      <c r="Q637" s="234"/>
      <c r="R637" s="234"/>
      <c r="S637" s="234"/>
      <c r="T637" s="235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6" t="s">
        <v>140</v>
      </c>
      <c r="AU637" s="236" t="s">
        <v>90</v>
      </c>
      <c r="AV637" s="13" t="s">
        <v>88</v>
      </c>
      <c r="AW637" s="13" t="s">
        <v>40</v>
      </c>
      <c r="AX637" s="13" t="s">
        <v>80</v>
      </c>
      <c r="AY637" s="236" t="s">
        <v>129</v>
      </c>
    </row>
    <row r="638" s="14" customFormat="1">
      <c r="A638" s="14"/>
      <c r="B638" s="237"/>
      <c r="C638" s="238"/>
      <c r="D638" s="222" t="s">
        <v>140</v>
      </c>
      <c r="E638" s="239" t="s">
        <v>32</v>
      </c>
      <c r="F638" s="240" t="s">
        <v>500</v>
      </c>
      <c r="G638" s="238"/>
      <c r="H638" s="241">
        <v>1</v>
      </c>
      <c r="I638" s="242"/>
      <c r="J638" s="238"/>
      <c r="K638" s="238"/>
      <c r="L638" s="243"/>
      <c r="M638" s="244"/>
      <c r="N638" s="245"/>
      <c r="O638" s="245"/>
      <c r="P638" s="245"/>
      <c r="Q638" s="245"/>
      <c r="R638" s="245"/>
      <c r="S638" s="245"/>
      <c r="T638" s="246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7" t="s">
        <v>140</v>
      </c>
      <c r="AU638" s="247" t="s">
        <v>90</v>
      </c>
      <c r="AV638" s="14" t="s">
        <v>90</v>
      </c>
      <c r="AW638" s="14" t="s">
        <v>40</v>
      </c>
      <c r="AX638" s="14" t="s">
        <v>80</v>
      </c>
      <c r="AY638" s="247" t="s">
        <v>129</v>
      </c>
    </row>
    <row r="639" s="15" customFormat="1">
      <c r="A639" s="15"/>
      <c r="B639" s="248"/>
      <c r="C639" s="249"/>
      <c r="D639" s="222" t="s">
        <v>140</v>
      </c>
      <c r="E639" s="250" t="s">
        <v>32</v>
      </c>
      <c r="F639" s="251" t="s">
        <v>143</v>
      </c>
      <c r="G639" s="249"/>
      <c r="H639" s="252">
        <v>1</v>
      </c>
      <c r="I639" s="253"/>
      <c r="J639" s="249"/>
      <c r="K639" s="249"/>
      <c r="L639" s="254"/>
      <c r="M639" s="255"/>
      <c r="N639" s="256"/>
      <c r="O639" s="256"/>
      <c r="P639" s="256"/>
      <c r="Q639" s="256"/>
      <c r="R639" s="256"/>
      <c r="S639" s="256"/>
      <c r="T639" s="257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58" t="s">
        <v>140</v>
      </c>
      <c r="AU639" s="258" t="s">
        <v>90</v>
      </c>
      <c r="AV639" s="15" t="s">
        <v>136</v>
      </c>
      <c r="AW639" s="15" t="s">
        <v>40</v>
      </c>
      <c r="AX639" s="15" t="s">
        <v>88</v>
      </c>
      <c r="AY639" s="258" t="s">
        <v>129</v>
      </c>
    </row>
    <row r="640" s="2" customFormat="1" ht="24.15" customHeight="1">
      <c r="A640" s="41"/>
      <c r="B640" s="42"/>
      <c r="C640" s="270" t="s">
        <v>720</v>
      </c>
      <c r="D640" s="270" t="s">
        <v>387</v>
      </c>
      <c r="E640" s="271" t="s">
        <v>721</v>
      </c>
      <c r="F640" s="272" t="s">
        <v>722</v>
      </c>
      <c r="G640" s="273" t="s">
        <v>189</v>
      </c>
      <c r="H640" s="274">
        <v>1</v>
      </c>
      <c r="I640" s="275"/>
      <c r="J640" s="276">
        <f>ROUND(I640*H640,2)</f>
        <v>0</v>
      </c>
      <c r="K640" s="272" t="s">
        <v>135</v>
      </c>
      <c r="L640" s="277"/>
      <c r="M640" s="278" t="s">
        <v>32</v>
      </c>
      <c r="N640" s="279" t="s">
        <v>51</v>
      </c>
      <c r="O640" s="87"/>
      <c r="P640" s="218">
        <f>O640*H640</f>
        <v>0</v>
      </c>
      <c r="Q640" s="218">
        <v>0.54800000000000004</v>
      </c>
      <c r="R640" s="218">
        <f>Q640*H640</f>
        <v>0.54800000000000004</v>
      </c>
      <c r="S640" s="218">
        <v>0</v>
      </c>
      <c r="T640" s="219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20" t="s">
        <v>186</v>
      </c>
      <c r="AT640" s="220" t="s">
        <v>387</v>
      </c>
      <c r="AU640" s="220" t="s">
        <v>90</v>
      </c>
      <c r="AY640" s="19" t="s">
        <v>129</v>
      </c>
      <c r="BE640" s="221">
        <f>IF(N640="základní",J640,0)</f>
        <v>0</v>
      </c>
      <c r="BF640" s="221">
        <f>IF(N640="snížená",J640,0)</f>
        <v>0</v>
      </c>
      <c r="BG640" s="221">
        <f>IF(N640="zákl. přenesená",J640,0)</f>
        <v>0</v>
      </c>
      <c r="BH640" s="221">
        <f>IF(N640="sníž. přenesená",J640,0)</f>
        <v>0</v>
      </c>
      <c r="BI640" s="221">
        <f>IF(N640="nulová",J640,0)</f>
        <v>0</v>
      </c>
      <c r="BJ640" s="19" t="s">
        <v>88</v>
      </c>
      <c r="BK640" s="221">
        <f>ROUND(I640*H640,2)</f>
        <v>0</v>
      </c>
      <c r="BL640" s="19" t="s">
        <v>136</v>
      </c>
      <c r="BM640" s="220" t="s">
        <v>723</v>
      </c>
    </row>
    <row r="641" s="2" customFormat="1">
      <c r="A641" s="41"/>
      <c r="B641" s="42"/>
      <c r="C641" s="43"/>
      <c r="D641" s="222" t="s">
        <v>138</v>
      </c>
      <c r="E641" s="43"/>
      <c r="F641" s="223" t="s">
        <v>722</v>
      </c>
      <c r="G641" s="43"/>
      <c r="H641" s="43"/>
      <c r="I641" s="224"/>
      <c r="J641" s="43"/>
      <c r="K641" s="43"/>
      <c r="L641" s="47"/>
      <c r="M641" s="225"/>
      <c r="N641" s="226"/>
      <c r="O641" s="87"/>
      <c r="P641" s="87"/>
      <c r="Q641" s="87"/>
      <c r="R641" s="87"/>
      <c r="S641" s="87"/>
      <c r="T641" s="88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19" t="s">
        <v>138</v>
      </c>
      <c r="AU641" s="19" t="s">
        <v>90</v>
      </c>
    </row>
    <row r="642" s="13" customFormat="1">
      <c r="A642" s="13"/>
      <c r="B642" s="227"/>
      <c r="C642" s="228"/>
      <c r="D642" s="222" t="s">
        <v>140</v>
      </c>
      <c r="E642" s="229" t="s">
        <v>32</v>
      </c>
      <c r="F642" s="230" t="s">
        <v>486</v>
      </c>
      <c r="G642" s="228"/>
      <c r="H642" s="229" t="s">
        <v>32</v>
      </c>
      <c r="I642" s="231"/>
      <c r="J642" s="228"/>
      <c r="K642" s="228"/>
      <c r="L642" s="232"/>
      <c r="M642" s="233"/>
      <c r="N642" s="234"/>
      <c r="O642" s="234"/>
      <c r="P642" s="234"/>
      <c r="Q642" s="234"/>
      <c r="R642" s="234"/>
      <c r="S642" s="234"/>
      <c r="T642" s="235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6" t="s">
        <v>140</v>
      </c>
      <c r="AU642" s="236" t="s">
        <v>90</v>
      </c>
      <c r="AV642" s="13" t="s">
        <v>88</v>
      </c>
      <c r="AW642" s="13" t="s">
        <v>40</v>
      </c>
      <c r="AX642" s="13" t="s">
        <v>80</v>
      </c>
      <c r="AY642" s="236" t="s">
        <v>129</v>
      </c>
    </row>
    <row r="643" s="14" customFormat="1">
      <c r="A643" s="14"/>
      <c r="B643" s="237"/>
      <c r="C643" s="238"/>
      <c r="D643" s="222" t="s">
        <v>140</v>
      </c>
      <c r="E643" s="239" t="s">
        <v>32</v>
      </c>
      <c r="F643" s="240" t="s">
        <v>500</v>
      </c>
      <c r="G643" s="238"/>
      <c r="H643" s="241">
        <v>1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7" t="s">
        <v>140</v>
      </c>
      <c r="AU643" s="247" t="s">
        <v>90</v>
      </c>
      <c r="AV643" s="14" t="s">
        <v>90</v>
      </c>
      <c r="AW643" s="14" t="s">
        <v>40</v>
      </c>
      <c r="AX643" s="14" t="s">
        <v>80</v>
      </c>
      <c r="AY643" s="247" t="s">
        <v>129</v>
      </c>
    </row>
    <row r="644" s="15" customFormat="1">
      <c r="A644" s="15"/>
      <c r="B644" s="248"/>
      <c r="C644" s="249"/>
      <c r="D644" s="222" t="s">
        <v>140</v>
      </c>
      <c r="E644" s="250" t="s">
        <v>32</v>
      </c>
      <c r="F644" s="251" t="s">
        <v>143</v>
      </c>
      <c r="G644" s="249"/>
      <c r="H644" s="252">
        <v>1</v>
      </c>
      <c r="I644" s="253"/>
      <c r="J644" s="249"/>
      <c r="K644" s="249"/>
      <c r="L644" s="254"/>
      <c r="M644" s="255"/>
      <c r="N644" s="256"/>
      <c r="O644" s="256"/>
      <c r="P644" s="256"/>
      <c r="Q644" s="256"/>
      <c r="R644" s="256"/>
      <c r="S644" s="256"/>
      <c r="T644" s="257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58" t="s">
        <v>140</v>
      </c>
      <c r="AU644" s="258" t="s">
        <v>90</v>
      </c>
      <c r="AV644" s="15" t="s">
        <v>136</v>
      </c>
      <c r="AW644" s="15" t="s">
        <v>40</v>
      </c>
      <c r="AX644" s="15" t="s">
        <v>88</v>
      </c>
      <c r="AY644" s="258" t="s">
        <v>129</v>
      </c>
    </row>
    <row r="645" s="2" customFormat="1" ht="24.15" customHeight="1">
      <c r="A645" s="41"/>
      <c r="B645" s="42"/>
      <c r="C645" s="209" t="s">
        <v>724</v>
      </c>
      <c r="D645" s="209" t="s">
        <v>131</v>
      </c>
      <c r="E645" s="210" t="s">
        <v>725</v>
      </c>
      <c r="F645" s="211" t="s">
        <v>726</v>
      </c>
      <c r="G645" s="212" t="s">
        <v>189</v>
      </c>
      <c r="H645" s="213">
        <v>9</v>
      </c>
      <c r="I645" s="214"/>
      <c r="J645" s="215">
        <f>ROUND(I645*H645,2)</f>
        <v>0</v>
      </c>
      <c r="K645" s="211" t="s">
        <v>135</v>
      </c>
      <c r="L645" s="47"/>
      <c r="M645" s="216" t="s">
        <v>32</v>
      </c>
      <c r="N645" s="217" t="s">
        <v>51</v>
      </c>
      <c r="O645" s="87"/>
      <c r="P645" s="218">
        <f>O645*H645</f>
        <v>0</v>
      </c>
      <c r="Q645" s="218">
        <v>0.028539999999999999</v>
      </c>
      <c r="R645" s="218">
        <f>Q645*H645</f>
        <v>0.25685999999999998</v>
      </c>
      <c r="S645" s="218">
        <v>0</v>
      </c>
      <c r="T645" s="219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20" t="s">
        <v>136</v>
      </c>
      <c r="AT645" s="220" t="s">
        <v>131</v>
      </c>
      <c r="AU645" s="220" t="s">
        <v>90</v>
      </c>
      <c r="AY645" s="19" t="s">
        <v>129</v>
      </c>
      <c r="BE645" s="221">
        <f>IF(N645="základní",J645,0)</f>
        <v>0</v>
      </c>
      <c r="BF645" s="221">
        <f>IF(N645="snížená",J645,0)</f>
        <v>0</v>
      </c>
      <c r="BG645" s="221">
        <f>IF(N645="zákl. přenesená",J645,0)</f>
        <v>0</v>
      </c>
      <c r="BH645" s="221">
        <f>IF(N645="sníž. přenesená",J645,0)</f>
        <v>0</v>
      </c>
      <c r="BI645" s="221">
        <f>IF(N645="nulová",J645,0)</f>
        <v>0</v>
      </c>
      <c r="BJ645" s="19" t="s">
        <v>88</v>
      </c>
      <c r="BK645" s="221">
        <f>ROUND(I645*H645,2)</f>
        <v>0</v>
      </c>
      <c r="BL645" s="19" t="s">
        <v>136</v>
      </c>
      <c r="BM645" s="220" t="s">
        <v>727</v>
      </c>
    </row>
    <row r="646" s="2" customFormat="1">
      <c r="A646" s="41"/>
      <c r="B646" s="42"/>
      <c r="C646" s="43"/>
      <c r="D646" s="222" t="s">
        <v>138</v>
      </c>
      <c r="E646" s="43"/>
      <c r="F646" s="223" t="s">
        <v>726</v>
      </c>
      <c r="G646" s="43"/>
      <c r="H646" s="43"/>
      <c r="I646" s="224"/>
      <c r="J646" s="43"/>
      <c r="K646" s="43"/>
      <c r="L646" s="47"/>
      <c r="M646" s="225"/>
      <c r="N646" s="226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19" t="s">
        <v>138</v>
      </c>
      <c r="AU646" s="19" t="s">
        <v>90</v>
      </c>
    </row>
    <row r="647" s="13" customFormat="1">
      <c r="A647" s="13"/>
      <c r="B647" s="227"/>
      <c r="C647" s="228"/>
      <c r="D647" s="222" t="s">
        <v>140</v>
      </c>
      <c r="E647" s="229" t="s">
        <v>32</v>
      </c>
      <c r="F647" s="230" t="s">
        <v>486</v>
      </c>
      <c r="G647" s="228"/>
      <c r="H647" s="229" t="s">
        <v>32</v>
      </c>
      <c r="I647" s="231"/>
      <c r="J647" s="228"/>
      <c r="K647" s="228"/>
      <c r="L647" s="232"/>
      <c r="M647" s="233"/>
      <c r="N647" s="234"/>
      <c r="O647" s="234"/>
      <c r="P647" s="234"/>
      <c r="Q647" s="234"/>
      <c r="R647" s="234"/>
      <c r="S647" s="234"/>
      <c r="T647" s="235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6" t="s">
        <v>140</v>
      </c>
      <c r="AU647" s="236" t="s">
        <v>90</v>
      </c>
      <c r="AV647" s="13" t="s">
        <v>88</v>
      </c>
      <c r="AW647" s="13" t="s">
        <v>40</v>
      </c>
      <c r="AX647" s="13" t="s">
        <v>80</v>
      </c>
      <c r="AY647" s="236" t="s">
        <v>129</v>
      </c>
    </row>
    <row r="648" s="14" customFormat="1">
      <c r="A648" s="14"/>
      <c r="B648" s="237"/>
      <c r="C648" s="238"/>
      <c r="D648" s="222" t="s">
        <v>140</v>
      </c>
      <c r="E648" s="239" t="s">
        <v>32</v>
      </c>
      <c r="F648" s="240" t="s">
        <v>728</v>
      </c>
      <c r="G648" s="238"/>
      <c r="H648" s="241">
        <v>1</v>
      </c>
      <c r="I648" s="242"/>
      <c r="J648" s="238"/>
      <c r="K648" s="238"/>
      <c r="L648" s="243"/>
      <c r="M648" s="244"/>
      <c r="N648" s="245"/>
      <c r="O648" s="245"/>
      <c r="P648" s="245"/>
      <c r="Q648" s="245"/>
      <c r="R648" s="245"/>
      <c r="S648" s="245"/>
      <c r="T648" s="246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7" t="s">
        <v>140</v>
      </c>
      <c r="AU648" s="247" t="s">
        <v>90</v>
      </c>
      <c r="AV648" s="14" t="s">
        <v>90</v>
      </c>
      <c r="AW648" s="14" t="s">
        <v>40</v>
      </c>
      <c r="AX648" s="14" t="s">
        <v>80</v>
      </c>
      <c r="AY648" s="247" t="s">
        <v>129</v>
      </c>
    </row>
    <row r="649" s="14" customFormat="1">
      <c r="A649" s="14"/>
      <c r="B649" s="237"/>
      <c r="C649" s="238"/>
      <c r="D649" s="222" t="s">
        <v>140</v>
      </c>
      <c r="E649" s="239" t="s">
        <v>32</v>
      </c>
      <c r="F649" s="240" t="s">
        <v>729</v>
      </c>
      <c r="G649" s="238"/>
      <c r="H649" s="241">
        <v>5</v>
      </c>
      <c r="I649" s="242"/>
      <c r="J649" s="238"/>
      <c r="K649" s="238"/>
      <c r="L649" s="243"/>
      <c r="M649" s="244"/>
      <c r="N649" s="245"/>
      <c r="O649" s="245"/>
      <c r="P649" s="245"/>
      <c r="Q649" s="245"/>
      <c r="R649" s="245"/>
      <c r="S649" s="245"/>
      <c r="T649" s="246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7" t="s">
        <v>140</v>
      </c>
      <c r="AU649" s="247" t="s">
        <v>90</v>
      </c>
      <c r="AV649" s="14" t="s">
        <v>90</v>
      </c>
      <c r="AW649" s="14" t="s">
        <v>40</v>
      </c>
      <c r="AX649" s="14" t="s">
        <v>80</v>
      </c>
      <c r="AY649" s="247" t="s">
        <v>129</v>
      </c>
    </row>
    <row r="650" s="14" customFormat="1">
      <c r="A650" s="14"/>
      <c r="B650" s="237"/>
      <c r="C650" s="238"/>
      <c r="D650" s="222" t="s">
        <v>140</v>
      </c>
      <c r="E650" s="239" t="s">
        <v>32</v>
      </c>
      <c r="F650" s="240" t="s">
        <v>730</v>
      </c>
      <c r="G650" s="238"/>
      <c r="H650" s="241">
        <v>3</v>
      </c>
      <c r="I650" s="242"/>
      <c r="J650" s="238"/>
      <c r="K650" s="238"/>
      <c r="L650" s="243"/>
      <c r="M650" s="244"/>
      <c r="N650" s="245"/>
      <c r="O650" s="245"/>
      <c r="P650" s="245"/>
      <c r="Q650" s="245"/>
      <c r="R650" s="245"/>
      <c r="S650" s="245"/>
      <c r="T650" s="246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7" t="s">
        <v>140</v>
      </c>
      <c r="AU650" s="247" t="s">
        <v>90</v>
      </c>
      <c r="AV650" s="14" t="s">
        <v>90</v>
      </c>
      <c r="AW650" s="14" t="s">
        <v>40</v>
      </c>
      <c r="AX650" s="14" t="s">
        <v>80</v>
      </c>
      <c r="AY650" s="247" t="s">
        <v>129</v>
      </c>
    </row>
    <row r="651" s="15" customFormat="1">
      <c r="A651" s="15"/>
      <c r="B651" s="248"/>
      <c r="C651" s="249"/>
      <c r="D651" s="222" t="s">
        <v>140</v>
      </c>
      <c r="E651" s="250" t="s">
        <v>32</v>
      </c>
      <c r="F651" s="251" t="s">
        <v>143</v>
      </c>
      <c r="G651" s="249"/>
      <c r="H651" s="252">
        <v>9</v>
      </c>
      <c r="I651" s="253"/>
      <c r="J651" s="249"/>
      <c r="K651" s="249"/>
      <c r="L651" s="254"/>
      <c r="M651" s="255"/>
      <c r="N651" s="256"/>
      <c r="O651" s="256"/>
      <c r="P651" s="256"/>
      <c r="Q651" s="256"/>
      <c r="R651" s="256"/>
      <c r="S651" s="256"/>
      <c r="T651" s="257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58" t="s">
        <v>140</v>
      </c>
      <c r="AU651" s="258" t="s">
        <v>90</v>
      </c>
      <c r="AV651" s="15" t="s">
        <v>136</v>
      </c>
      <c r="AW651" s="15" t="s">
        <v>40</v>
      </c>
      <c r="AX651" s="15" t="s">
        <v>88</v>
      </c>
      <c r="AY651" s="258" t="s">
        <v>129</v>
      </c>
    </row>
    <row r="652" s="2" customFormat="1" ht="24.15" customHeight="1">
      <c r="A652" s="41"/>
      <c r="B652" s="42"/>
      <c r="C652" s="270" t="s">
        <v>731</v>
      </c>
      <c r="D652" s="270" t="s">
        <v>387</v>
      </c>
      <c r="E652" s="271" t="s">
        <v>732</v>
      </c>
      <c r="F652" s="272" t="s">
        <v>733</v>
      </c>
      <c r="G652" s="273" t="s">
        <v>189</v>
      </c>
      <c r="H652" s="274">
        <v>1</v>
      </c>
      <c r="I652" s="275"/>
      <c r="J652" s="276">
        <f>ROUND(I652*H652,2)</f>
        <v>0</v>
      </c>
      <c r="K652" s="272" t="s">
        <v>32</v>
      </c>
      <c r="L652" s="277"/>
      <c r="M652" s="278" t="s">
        <v>32</v>
      </c>
      <c r="N652" s="279" t="s">
        <v>51</v>
      </c>
      <c r="O652" s="87"/>
      <c r="P652" s="218">
        <f>O652*H652</f>
        <v>0</v>
      </c>
      <c r="Q652" s="218">
        <v>1.6000000000000001</v>
      </c>
      <c r="R652" s="218">
        <f>Q652*H652</f>
        <v>1.6000000000000001</v>
      </c>
      <c r="S652" s="218">
        <v>0</v>
      </c>
      <c r="T652" s="219">
        <f>S652*H652</f>
        <v>0</v>
      </c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R652" s="220" t="s">
        <v>186</v>
      </c>
      <c r="AT652" s="220" t="s">
        <v>387</v>
      </c>
      <c r="AU652" s="220" t="s">
        <v>90</v>
      </c>
      <c r="AY652" s="19" t="s">
        <v>129</v>
      </c>
      <c r="BE652" s="221">
        <f>IF(N652="základní",J652,0)</f>
        <v>0</v>
      </c>
      <c r="BF652" s="221">
        <f>IF(N652="snížená",J652,0)</f>
        <v>0</v>
      </c>
      <c r="BG652" s="221">
        <f>IF(N652="zákl. přenesená",J652,0)</f>
        <v>0</v>
      </c>
      <c r="BH652" s="221">
        <f>IF(N652="sníž. přenesená",J652,0)</f>
        <v>0</v>
      </c>
      <c r="BI652" s="221">
        <f>IF(N652="nulová",J652,0)</f>
        <v>0</v>
      </c>
      <c r="BJ652" s="19" t="s">
        <v>88</v>
      </c>
      <c r="BK652" s="221">
        <f>ROUND(I652*H652,2)</f>
        <v>0</v>
      </c>
      <c r="BL652" s="19" t="s">
        <v>136</v>
      </c>
      <c r="BM652" s="220" t="s">
        <v>734</v>
      </c>
    </row>
    <row r="653" s="2" customFormat="1">
      <c r="A653" s="41"/>
      <c r="B653" s="42"/>
      <c r="C653" s="43"/>
      <c r="D653" s="222" t="s">
        <v>138</v>
      </c>
      <c r="E653" s="43"/>
      <c r="F653" s="223" t="s">
        <v>733</v>
      </c>
      <c r="G653" s="43"/>
      <c r="H653" s="43"/>
      <c r="I653" s="224"/>
      <c r="J653" s="43"/>
      <c r="K653" s="43"/>
      <c r="L653" s="47"/>
      <c r="M653" s="225"/>
      <c r="N653" s="226"/>
      <c r="O653" s="87"/>
      <c r="P653" s="87"/>
      <c r="Q653" s="87"/>
      <c r="R653" s="87"/>
      <c r="S653" s="87"/>
      <c r="T653" s="88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T653" s="19" t="s">
        <v>138</v>
      </c>
      <c r="AU653" s="19" t="s">
        <v>90</v>
      </c>
    </row>
    <row r="654" s="13" customFormat="1">
      <c r="A654" s="13"/>
      <c r="B654" s="227"/>
      <c r="C654" s="228"/>
      <c r="D654" s="222" t="s">
        <v>140</v>
      </c>
      <c r="E654" s="229" t="s">
        <v>32</v>
      </c>
      <c r="F654" s="230" t="s">
        <v>486</v>
      </c>
      <c r="G654" s="228"/>
      <c r="H654" s="229" t="s">
        <v>32</v>
      </c>
      <c r="I654" s="231"/>
      <c r="J654" s="228"/>
      <c r="K654" s="228"/>
      <c r="L654" s="232"/>
      <c r="M654" s="233"/>
      <c r="N654" s="234"/>
      <c r="O654" s="234"/>
      <c r="P654" s="234"/>
      <c r="Q654" s="234"/>
      <c r="R654" s="234"/>
      <c r="S654" s="234"/>
      <c r="T654" s="23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6" t="s">
        <v>140</v>
      </c>
      <c r="AU654" s="236" t="s">
        <v>90</v>
      </c>
      <c r="AV654" s="13" t="s">
        <v>88</v>
      </c>
      <c r="AW654" s="13" t="s">
        <v>40</v>
      </c>
      <c r="AX654" s="13" t="s">
        <v>80</v>
      </c>
      <c r="AY654" s="236" t="s">
        <v>129</v>
      </c>
    </row>
    <row r="655" s="14" customFormat="1">
      <c r="A655" s="14"/>
      <c r="B655" s="237"/>
      <c r="C655" s="238"/>
      <c r="D655" s="222" t="s">
        <v>140</v>
      </c>
      <c r="E655" s="239" t="s">
        <v>32</v>
      </c>
      <c r="F655" s="240" t="s">
        <v>500</v>
      </c>
      <c r="G655" s="238"/>
      <c r="H655" s="241">
        <v>1</v>
      </c>
      <c r="I655" s="242"/>
      <c r="J655" s="238"/>
      <c r="K655" s="238"/>
      <c r="L655" s="243"/>
      <c r="M655" s="244"/>
      <c r="N655" s="245"/>
      <c r="O655" s="245"/>
      <c r="P655" s="245"/>
      <c r="Q655" s="245"/>
      <c r="R655" s="245"/>
      <c r="S655" s="245"/>
      <c r="T655" s="246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7" t="s">
        <v>140</v>
      </c>
      <c r="AU655" s="247" t="s">
        <v>90</v>
      </c>
      <c r="AV655" s="14" t="s">
        <v>90</v>
      </c>
      <c r="AW655" s="14" t="s">
        <v>40</v>
      </c>
      <c r="AX655" s="14" t="s">
        <v>80</v>
      </c>
      <c r="AY655" s="247" t="s">
        <v>129</v>
      </c>
    </row>
    <row r="656" s="15" customFormat="1">
      <c r="A656" s="15"/>
      <c r="B656" s="248"/>
      <c r="C656" s="249"/>
      <c r="D656" s="222" t="s">
        <v>140</v>
      </c>
      <c r="E656" s="250" t="s">
        <v>32</v>
      </c>
      <c r="F656" s="251" t="s">
        <v>143</v>
      </c>
      <c r="G656" s="249"/>
      <c r="H656" s="252">
        <v>1</v>
      </c>
      <c r="I656" s="253"/>
      <c r="J656" s="249"/>
      <c r="K656" s="249"/>
      <c r="L656" s="254"/>
      <c r="M656" s="255"/>
      <c r="N656" s="256"/>
      <c r="O656" s="256"/>
      <c r="P656" s="256"/>
      <c r="Q656" s="256"/>
      <c r="R656" s="256"/>
      <c r="S656" s="256"/>
      <c r="T656" s="257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58" t="s">
        <v>140</v>
      </c>
      <c r="AU656" s="258" t="s">
        <v>90</v>
      </c>
      <c r="AV656" s="15" t="s">
        <v>136</v>
      </c>
      <c r="AW656" s="15" t="s">
        <v>40</v>
      </c>
      <c r="AX656" s="15" t="s">
        <v>88</v>
      </c>
      <c r="AY656" s="258" t="s">
        <v>129</v>
      </c>
    </row>
    <row r="657" s="2" customFormat="1" ht="24.15" customHeight="1">
      <c r="A657" s="41"/>
      <c r="B657" s="42"/>
      <c r="C657" s="270" t="s">
        <v>735</v>
      </c>
      <c r="D657" s="270" t="s">
        <v>387</v>
      </c>
      <c r="E657" s="271" t="s">
        <v>736</v>
      </c>
      <c r="F657" s="272" t="s">
        <v>737</v>
      </c>
      <c r="G657" s="273" t="s">
        <v>189</v>
      </c>
      <c r="H657" s="274">
        <v>5</v>
      </c>
      <c r="I657" s="275"/>
      <c r="J657" s="276">
        <f>ROUND(I657*H657,2)</f>
        <v>0</v>
      </c>
      <c r="K657" s="272" t="s">
        <v>32</v>
      </c>
      <c r="L657" s="277"/>
      <c r="M657" s="278" t="s">
        <v>32</v>
      </c>
      <c r="N657" s="279" t="s">
        <v>51</v>
      </c>
      <c r="O657" s="87"/>
      <c r="P657" s="218">
        <f>O657*H657</f>
        <v>0</v>
      </c>
      <c r="Q657" s="218">
        <v>0.68899999999999995</v>
      </c>
      <c r="R657" s="218">
        <f>Q657*H657</f>
        <v>3.4449999999999998</v>
      </c>
      <c r="S657" s="218">
        <v>0</v>
      </c>
      <c r="T657" s="219">
        <f>S657*H657</f>
        <v>0</v>
      </c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R657" s="220" t="s">
        <v>186</v>
      </c>
      <c r="AT657" s="220" t="s">
        <v>387</v>
      </c>
      <c r="AU657" s="220" t="s">
        <v>90</v>
      </c>
      <c r="AY657" s="19" t="s">
        <v>129</v>
      </c>
      <c r="BE657" s="221">
        <f>IF(N657="základní",J657,0)</f>
        <v>0</v>
      </c>
      <c r="BF657" s="221">
        <f>IF(N657="snížená",J657,0)</f>
        <v>0</v>
      </c>
      <c r="BG657" s="221">
        <f>IF(N657="zákl. přenesená",J657,0)</f>
        <v>0</v>
      </c>
      <c r="BH657" s="221">
        <f>IF(N657="sníž. přenesená",J657,0)</f>
        <v>0</v>
      </c>
      <c r="BI657" s="221">
        <f>IF(N657="nulová",J657,0)</f>
        <v>0</v>
      </c>
      <c r="BJ657" s="19" t="s">
        <v>88</v>
      </c>
      <c r="BK657" s="221">
        <f>ROUND(I657*H657,2)</f>
        <v>0</v>
      </c>
      <c r="BL657" s="19" t="s">
        <v>136</v>
      </c>
      <c r="BM657" s="220" t="s">
        <v>738</v>
      </c>
    </row>
    <row r="658" s="2" customFormat="1">
      <c r="A658" s="41"/>
      <c r="B658" s="42"/>
      <c r="C658" s="43"/>
      <c r="D658" s="222" t="s">
        <v>138</v>
      </c>
      <c r="E658" s="43"/>
      <c r="F658" s="223" t="s">
        <v>737</v>
      </c>
      <c r="G658" s="43"/>
      <c r="H658" s="43"/>
      <c r="I658" s="224"/>
      <c r="J658" s="43"/>
      <c r="K658" s="43"/>
      <c r="L658" s="47"/>
      <c r="M658" s="225"/>
      <c r="N658" s="226"/>
      <c r="O658" s="87"/>
      <c r="P658" s="87"/>
      <c r="Q658" s="87"/>
      <c r="R658" s="87"/>
      <c r="S658" s="87"/>
      <c r="T658" s="88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T658" s="19" t="s">
        <v>138</v>
      </c>
      <c r="AU658" s="19" t="s">
        <v>90</v>
      </c>
    </row>
    <row r="659" s="13" customFormat="1">
      <c r="A659" s="13"/>
      <c r="B659" s="227"/>
      <c r="C659" s="228"/>
      <c r="D659" s="222" t="s">
        <v>140</v>
      </c>
      <c r="E659" s="229" t="s">
        <v>32</v>
      </c>
      <c r="F659" s="230" t="s">
        <v>486</v>
      </c>
      <c r="G659" s="228"/>
      <c r="H659" s="229" t="s">
        <v>32</v>
      </c>
      <c r="I659" s="231"/>
      <c r="J659" s="228"/>
      <c r="K659" s="228"/>
      <c r="L659" s="232"/>
      <c r="M659" s="233"/>
      <c r="N659" s="234"/>
      <c r="O659" s="234"/>
      <c r="P659" s="234"/>
      <c r="Q659" s="234"/>
      <c r="R659" s="234"/>
      <c r="S659" s="234"/>
      <c r="T659" s="235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6" t="s">
        <v>140</v>
      </c>
      <c r="AU659" s="236" t="s">
        <v>90</v>
      </c>
      <c r="AV659" s="13" t="s">
        <v>88</v>
      </c>
      <c r="AW659" s="13" t="s">
        <v>40</v>
      </c>
      <c r="AX659" s="13" t="s">
        <v>80</v>
      </c>
      <c r="AY659" s="236" t="s">
        <v>129</v>
      </c>
    </row>
    <row r="660" s="14" customFormat="1">
      <c r="A660" s="14"/>
      <c r="B660" s="237"/>
      <c r="C660" s="238"/>
      <c r="D660" s="222" t="s">
        <v>140</v>
      </c>
      <c r="E660" s="239" t="s">
        <v>32</v>
      </c>
      <c r="F660" s="240" t="s">
        <v>739</v>
      </c>
      <c r="G660" s="238"/>
      <c r="H660" s="241">
        <v>5</v>
      </c>
      <c r="I660" s="242"/>
      <c r="J660" s="238"/>
      <c r="K660" s="238"/>
      <c r="L660" s="243"/>
      <c r="M660" s="244"/>
      <c r="N660" s="245"/>
      <c r="O660" s="245"/>
      <c r="P660" s="245"/>
      <c r="Q660" s="245"/>
      <c r="R660" s="245"/>
      <c r="S660" s="245"/>
      <c r="T660" s="246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7" t="s">
        <v>140</v>
      </c>
      <c r="AU660" s="247" t="s">
        <v>90</v>
      </c>
      <c r="AV660" s="14" t="s">
        <v>90</v>
      </c>
      <c r="AW660" s="14" t="s">
        <v>40</v>
      </c>
      <c r="AX660" s="14" t="s">
        <v>80</v>
      </c>
      <c r="AY660" s="247" t="s">
        <v>129</v>
      </c>
    </row>
    <row r="661" s="15" customFormat="1">
      <c r="A661" s="15"/>
      <c r="B661" s="248"/>
      <c r="C661" s="249"/>
      <c r="D661" s="222" t="s">
        <v>140</v>
      </c>
      <c r="E661" s="250" t="s">
        <v>32</v>
      </c>
      <c r="F661" s="251" t="s">
        <v>143</v>
      </c>
      <c r="G661" s="249"/>
      <c r="H661" s="252">
        <v>5</v>
      </c>
      <c r="I661" s="253"/>
      <c r="J661" s="249"/>
      <c r="K661" s="249"/>
      <c r="L661" s="254"/>
      <c r="M661" s="255"/>
      <c r="N661" s="256"/>
      <c r="O661" s="256"/>
      <c r="P661" s="256"/>
      <c r="Q661" s="256"/>
      <c r="R661" s="256"/>
      <c r="S661" s="256"/>
      <c r="T661" s="257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58" t="s">
        <v>140</v>
      </c>
      <c r="AU661" s="258" t="s">
        <v>90</v>
      </c>
      <c r="AV661" s="15" t="s">
        <v>136</v>
      </c>
      <c r="AW661" s="15" t="s">
        <v>40</v>
      </c>
      <c r="AX661" s="15" t="s">
        <v>88</v>
      </c>
      <c r="AY661" s="258" t="s">
        <v>129</v>
      </c>
    </row>
    <row r="662" s="2" customFormat="1" ht="24.15" customHeight="1">
      <c r="A662" s="41"/>
      <c r="B662" s="42"/>
      <c r="C662" s="270" t="s">
        <v>740</v>
      </c>
      <c r="D662" s="270" t="s">
        <v>387</v>
      </c>
      <c r="E662" s="271" t="s">
        <v>741</v>
      </c>
      <c r="F662" s="272" t="s">
        <v>742</v>
      </c>
      <c r="G662" s="273" t="s">
        <v>189</v>
      </c>
      <c r="H662" s="274">
        <v>3</v>
      </c>
      <c r="I662" s="275"/>
      <c r="J662" s="276">
        <f>ROUND(I662*H662,2)</f>
        <v>0</v>
      </c>
      <c r="K662" s="272" t="s">
        <v>32</v>
      </c>
      <c r="L662" s="277"/>
      <c r="M662" s="278" t="s">
        <v>32</v>
      </c>
      <c r="N662" s="279" t="s">
        <v>51</v>
      </c>
      <c r="O662" s="87"/>
      <c r="P662" s="218">
        <f>O662*H662</f>
        <v>0</v>
      </c>
      <c r="Q662" s="218">
        <v>0.48299999999999998</v>
      </c>
      <c r="R662" s="218">
        <f>Q662*H662</f>
        <v>1.4489999999999998</v>
      </c>
      <c r="S662" s="218">
        <v>0</v>
      </c>
      <c r="T662" s="219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20" t="s">
        <v>186</v>
      </c>
      <c r="AT662" s="220" t="s">
        <v>387</v>
      </c>
      <c r="AU662" s="220" t="s">
        <v>90</v>
      </c>
      <c r="AY662" s="19" t="s">
        <v>129</v>
      </c>
      <c r="BE662" s="221">
        <f>IF(N662="základní",J662,0)</f>
        <v>0</v>
      </c>
      <c r="BF662" s="221">
        <f>IF(N662="snížená",J662,0)</f>
        <v>0</v>
      </c>
      <c r="BG662" s="221">
        <f>IF(N662="zákl. přenesená",J662,0)</f>
        <v>0</v>
      </c>
      <c r="BH662" s="221">
        <f>IF(N662="sníž. přenesená",J662,0)</f>
        <v>0</v>
      </c>
      <c r="BI662" s="221">
        <f>IF(N662="nulová",J662,0)</f>
        <v>0</v>
      </c>
      <c r="BJ662" s="19" t="s">
        <v>88</v>
      </c>
      <c r="BK662" s="221">
        <f>ROUND(I662*H662,2)</f>
        <v>0</v>
      </c>
      <c r="BL662" s="19" t="s">
        <v>136</v>
      </c>
      <c r="BM662" s="220" t="s">
        <v>743</v>
      </c>
    </row>
    <row r="663" s="2" customFormat="1">
      <c r="A663" s="41"/>
      <c r="B663" s="42"/>
      <c r="C663" s="43"/>
      <c r="D663" s="222" t="s">
        <v>138</v>
      </c>
      <c r="E663" s="43"/>
      <c r="F663" s="223" t="s">
        <v>742</v>
      </c>
      <c r="G663" s="43"/>
      <c r="H663" s="43"/>
      <c r="I663" s="224"/>
      <c r="J663" s="43"/>
      <c r="K663" s="43"/>
      <c r="L663" s="47"/>
      <c r="M663" s="225"/>
      <c r="N663" s="226"/>
      <c r="O663" s="87"/>
      <c r="P663" s="87"/>
      <c r="Q663" s="87"/>
      <c r="R663" s="87"/>
      <c r="S663" s="87"/>
      <c r="T663" s="88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19" t="s">
        <v>138</v>
      </c>
      <c r="AU663" s="19" t="s">
        <v>90</v>
      </c>
    </row>
    <row r="664" s="13" customFormat="1">
      <c r="A664" s="13"/>
      <c r="B664" s="227"/>
      <c r="C664" s="228"/>
      <c r="D664" s="222" t="s">
        <v>140</v>
      </c>
      <c r="E664" s="229" t="s">
        <v>32</v>
      </c>
      <c r="F664" s="230" t="s">
        <v>486</v>
      </c>
      <c r="G664" s="228"/>
      <c r="H664" s="229" t="s">
        <v>32</v>
      </c>
      <c r="I664" s="231"/>
      <c r="J664" s="228"/>
      <c r="K664" s="228"/>
      <c r="L664" s="232"/>
      <c r="M664" s="233"/>
      <c r="N664" s="234"/>
      <c r="O664" s="234"/>
      <c r="P664" s="234"/>
      <c r="Q664" s="234"/>
      <c r="R664" s="234"/>
      <c r="S664" s="234"/>
      <c r="T664" s="235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6" t="s">
        <v>140</v>
      </c>
      <c r="AU664" s="236" t="s">
        <v>90</v>
      </c>
      <c r="AV664" s="13" t="s">
        <v>88</v>
      </c>
      <c r="AW664" s="13" t="s">
        <v>40</v>
      </c>
      <c r="AX664" s="13" t="s">
        <v>80</v>
      </c>
      <c r="AY664" s="236" t="s">
        <v>129</v>
      </c>
    </row>
    <row r="665" s="14" customFormat="1">
      <c r="A665" s="14"/>
      <c r="B665" s="237"/>
      <c r="C665" s="238"/>
      <c r="D665" s="222" t="s">
        <v>140</v>
      </c>
      <c r="E665" s="239" t="s">
        <v>32</v>
      </c>
      <c r="F665" s="240" t="s">
        <v>592</v>
      </c>
      <c r="G665" s="238"/>
      <c r="H665" s="241">
        <v>3</v>
      </c>
      <c r="I665" s="242"/>
      <c r="J665" s="238"/>
      <c r="K665" s="238"/>
      <c r="L665" s="243"/>
      <c r="M665" s="244"/>
      <c r="N665" s="245"/>
      <c r="O665" s="245"/>
      <c r="P665" s="245"/>
      <c r="Q665" s="245"/>
      <c r="R665" s="245"/>
      <c r="S665" s="245"/>
      <c r="T665" s="246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7" t="s">
        <v>140</v>
      </c>
      <c r="AU665" s="247" t="s">
        <v>90</v>
      </c>
      <c r="AV665" s="14" t="s">
        <v>90</v>
      </c>
      <c r="AW665" s="14" t="s">
        <v>40</v>
      </c>
      <c r="AX665" s="14" t="s">
        <v>80</v>
      </c>
      <c r="AY665" s="247" t="s">
        <v>129</v>
      </c>
    </row>
    <row r="666" s="15" customFormat="1">
      <c r="A666" s="15"/>
      <c r="B666" s="248"/>
      <c r="C666" s="249"/>
      <c r="D666" s="222" t="s">
        <v>140</v>
      </c>
      <c r="E666" s="250" t="s">
        <v>32</v>
      </c>
      <c r="F666" s="251" t="s">
        <v>143</v>
      </c>
      <c r="G666" s="249"/>
      <c r="H666" s="252">
        <v>3</v>
      </c>
      <c r="I666" s="253"/>
      <c r="J666" s="249"/>
      <c r="K666" s="249"/>
      <c r="L666" s="254"/>
      <c r="M666" s="255"/>
      <c r="N666" s="256"/>
      <c r="O666" s="256"/>
      <c r="P666" s="256"/>
      <c r="Q666" s="256"/>
      <c r="R666" s="256"/>
      <c r="S666" s="256"/>
      <c r="T666" s="257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58" t="s">
        <v>140</v>
      </c>
      <c r="AU666" s="258" t="s">
        <v>90</v>
      </c>
      <c r="AV666" s="15" t="s">
        <v>136</v>
      </c>
      <c r="AW666" s="15" t="s">
        <v>40</v>
      </c>
      <c r="AX666" s="15" t="s">
        <v>88</v>
      </c>
      <c r="AY666" s="258" t="s">
        <v>129</v>
      </c>
    </row>
    <row r="667" s="2" customFormat="1" ht="24.15" customHeight="1">
      <c r="A667" s="41"/>
      <c r="B667" s="42"/>
      <c r="C667" s="270" t="s">
        <v>744</v>
      </c>
      <c r="D667" s="270" t="s">
        <v>387</v>
      </c>
      <c r="E667" s="271" t="s">
        <v>745</v>
      </c>
      <c r="F667" s="272" t="s">
        <v>746</v>
      </c>
      <c r="G667" s="273" t="s">
        <v>189</v>
      </c>
      <c r="H667" s="274">
        <v>14</v>
      </c>
      <c r="I667" s="275"/>
      <c r="J667" s="276">
        <f>ROUND(I667*H667,2)</f>
        <v>0</v>
      </c>
      <c r="K667" s="272" t="s">
        <v>135</v>
      </c>
      <c r="L667" s="277"/>
      <c r="M667" s="278" t="s">
        <v>32</v>
      </c>
      <c r="N667" s="279" t="s">
        <v>51</v>
      </c>
      <c r="O667" s="87"/>
      <c r="P667" s="218">
        <f>O667*H667</f>
        <v>0</v>
      </c>
      <c r="Q667" s="218">
        <v>0.002</v>
      </c>
      <c r="R667" s="218">
        <f>Q667*H667</f>
        <v>0.028000000000000001</v>
      </c>
      <c r="S667" s="218">
        <v>0</v>
      </c>
      <c r="T667" s="219">
        <f>S667*H667</f>
        <v>0</v>
      </c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R667" s="220" t="s">
        <v>186</v>
      </c>
      <c r="AT667" s="220" t="s">
        <v>387</v>
      </c>
      <c r="AU667" s="220" t="s">
        <v>90</v>
      </c>
      <c r="AY667" s="19" t="s">
        <v>129</v>
      </c>
      <c r="BE667" s="221">
        <f>IF(N667="základní",J667,0)</f>
        <v>0</v>
      </c>
      <c r="BF667" s="221">
        <f>IF(N667="snížená",J667,0)</f>
        <v>0</v>
      </c>
      <c r="BG667" s="221">
        <f>IF(N667="zákl. přenesená",J667,0)</f>
        <v>0</v>
      </c>
      <c r="BH667" s="221">
        <f>IF(N667="sníž. přenesená",J667,0)</f>
        <v>0</v>
      </c>
      <c r="BI667" s="221">
        <f>IF(N667="nulová",J667,0)</f>
        <v>0</v>
      </c>
      <c r="BJ667" s="19" t="s">
        <v>88</v>
      </c>
      <c r="BK667" s="221">
        <f>ROUND(I667*H667,2)</f>
        <v>0</v>
      </c>
      <c r="BL667" s="19" t="s">
        <v>136</v>
      </c>
      <c r="BM667" s="220" t="s">
        <v>747</v>
      </c>
    </row>
    <row r="668" s="2" customFormat="1">
      <c r="A668" s="41"/>
      <c r="B668" s="42"/>
      <c r="C668" s="43"/>
      <c r="D668" s="222" t="s">
        <v>138</v>
      </c>
      <c r="E668" s="43"/>
      <c r="F668" s="223" t="s">
        <v>746</v>
      </c>
      <c r="G668" s="43"/>
      <c r="H668" s="43"/>
      <c r="I668" s="224"/>
      <c r="J668" s="43"/>
      <c r="K668" s="43"/>
      <c r="L668" s="47"/>
      <c r="M668" s="225"/>
      <c r="N668" s="226"/>
      <c r="O668" s="87"/>
      <c r="P668" s="87"/>
      <c r="Q668" s="87"/>
      <c r="R668" s="87"/>
      <c r="S668" s="87"/>
      <c r="T668" s="88"/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T668" s="19" t="s">
        <v>138</v>
      </c>
      <c r="AU668" s="19" t="s">
        <v>90</v>
      </c>
    </row>
    <row r="669" s="13" customFormat="1">
      <c r="A669" s="13"/>
      <c r="B669" s="227"/>
      <c r="C669" s="228"/>
      <c r="D669" s="222" t="s">
        <v>140</v>
      </c>
      <c r="E669" s="229" t="s">
        <v>32</v>
      </c>
      <c r="F669" s="230" t="s">
        <v>486</v>
      </c>
      <c r="G669" s="228"/>
      <c r="H669" s="229" t="s">
        <v>32</v>
      </c>
      <c r="I669" s="231"/>
      <c r="J669" s="228"/>
      <c r="K669" s="228"/>
      <c r="L669" s="232"/>
      <c r="M669" s="233"/>
      <c r="N669" s="234"/>
      <c r="O669" s="234"/>
      <c r="P669" s="234"/>
      <c r="Q669" s="234"/>
      <c r="R669" s="234"/>
      <c r="S669" s="234"/>
      <c r="T669" s="235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6" t="s">
        <v>140</v>
      </c>
      <c r="AU669" s="236" t="s">
        <v>90</v>
      </c>
      <c r="AV669" s="13" t="s">
        <v>88</v>
      </c>
      <c r="AW669" s="13" t="s">
        <v>40</v>
      </c>
      <c r="AX669" s="13" t="s">
        <v>80</v>
      </c>
      <c r="AY669" s="236" t="s">
        <v>129</v>
      </c>
    </row>
    <row r="670" s="14" customFormat="1">
      <c r="A670" s="14"/>
      <c r="B670" s="237"/>
      <c r="C670" s="238"/>
      <c r="D670" s="222" t="s">
        <v>140</v>
      </c>
      <c r="E670" s="239" t="s">
        <v>32</v>
      </c>
      <c r="F670" s="240" t="s">
        <v>748</v>
      </c>
      <c r="G670" s="238"/>
      <c r="H670" s="241">
        <v>14</v>
      </c>
      <c r="I670" s="242"/>
      <c r="J670" s="238"/>
      <c r="K670" s="238"/>
      <c r="L670" s="243"/>
      <c r="M670" s="244"/>
      <c r="N670" s="245"/>
      <c r="O670" s="245"/>
      <c r="P670" s="245"/>
      <c r="Q670" s="245"/>
      <c r="R670" s="245"/>
      <c r="S670" s="245"/>
      <c r="T670" s="246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7" t="s">
        <v>140</v>
      </c>
      <c r="AU670" s="247" t="s">
        <v>90</v>
      </c>
      <c r="AV670" s="14" t="s">
        <v>90</v>
      </c>
      <c r="AW670" s="14" t="s">
        <v>40</v>
      </c>
      <c r="AX670" s="14" t="s">
        <v>80</v>
      </c>
      <c r="AY670" s="247" t="s">
        <v>129</v>
      </c>
    </row>
    <row r="671" s="15" customFormat="1">
      <c r="A671" s="15"/>
      <c r="B671" s="248"/>
      <c r="C671" s="249"/>
      <c r="D671" s="222" t="s">
        <v>140</v>
      </c>
      <c r="E671" s="250" t="s">
        <v>32</v>
      </c>
      <c r="F671" s="251" t="s">
        <v>143</v>
      </c>
      <c r="G671" s="249"/>
      <c r="H671" s="252">
        <v>14</v>
      </c>
      <c r="I671" s="253"/>
      <c r="J671" s="249"/>
      <c r="K671" s="249"/>
      <c r="L671" s="254"/>
      <c r="M671" s="255"/>
      <c r="N671" s="256"/>
      <c r="O671" s="256"/>
      <c r="P671" s="256"/>
      <c r="Q671" s="256"/>
      <c r="R671" s="256"/>
      <c r="S671" s="256"/>
      <c r="T671" s="257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58" t="s">
        <v>140</v>
      </c>
      <c r="AU671" s="258" t="s">
        <v>90</v>
      </c>
      <c r="AV671" s="15" t="s">
        <v>136</v>
      </c>
      <c r="AW671" s="15" t="s">
        <v>40</v>
      </c>
      <c r="AX671" s="15" t="s">
        <v>88</v>
      </c>
      <c r="AY671" s="258" t="s">
        <v>129</v>
      </c>
    </row>
    <row r="672" s="2" customFormat="1" ht="24.15" customHeight="1">
      <c r="A672" s="41"/>
      <c r="B672" s="42"/>
      <c r="C672" s="270" t="s">
        <v>749</v>
      </c>
      <c r="D672" s="270" t="s">
        <v>387</v>
      </c>
      <c r="E672" s="271" t="s">
        <v>750</v>
      </c>
      <c r="F672" s="272" t="s">
        <v>751</v>
      </c>
      <c r="G672" s="273" t="s">
        <v>189</v>
      </c>
      <c r="H672" s="274">
        <v>8</v>
      </c>
      <c r="I672" s="275"/>
      <c r="J672" s="276">
        <f>ROUND(I672*H672,2)</f>
        <v>0</v>
      </c>
      <c r="K672" s="272" t="s">
        <v>135</v>
      </c>
      <c r="L672" s="277"/>
      <c r="M672" s="278" t="s">
        <v>32</v>
      </c>
      <c r="N672" s="279" t="s">
        <v>51</v>
      </c>
      <c r="O672" s="87"/>
      <c r="P672" s="218">
        <f>O672*H672</f>
        <v>0</v>
      </c>
      <c r="Q672" s="218">
        <v>0.0030000000000000001</v>
      </c>
      <c r="R672" s="218">
        <f>Q672*H672</f>
        <v>0.024</v>
      </c>
      <c r="S672" s="218">
        <v>0</v>
      </c>
      <c r="T672" s="219">
        <f>S672*H672</f>
        <v>0</v>
      </c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R672" s="220" t="s">
        <v>186</v>
      </c>
      <c r="AT672" s="220" t="s">
        <v>387</v>
      </c>
      <c r="AU672" s="220" t="s">
        <v>90</v>
      </c>
      <c r="AY672" s="19" t="s">
        <v>129</v>
      </c>
      <c r="BE672" s="221">
        <f>IF(N672="základní",J672,0)</f>
        <v>0</v>
      </c>
      <c r="BF672" s="221">
        <f>IF(N672="snížená",J672,0)</f>
        <v>0</v>
      </c>
      <c r="BG672" s="221">
        <f>IF(N672="zákl. přenesená",J672,0)</f>
        <v>0</v>
      </c>
      <c r="BH672" s="221">
        <f>IF(N672="sníž. přenesená",J672,0)</f>
        <v>0</v>
      </c>
      <c r="BI672" s="221">
        <f>IF(N672="nulová",J672,0)</f>
        <v>0</v>
      </c>
      <c r="BJ672" s="19" t="s">
        <v>88</v>
      </c>
      <c r="BK672" s="221">
        <f>ROUND(I672*H672,2)</f>
        <v>0</v>
      </c>
      <c r="BL672" s="19" t="s">
        <v>136</v>
      </c>
      <c r="BM672" s="220" t="s">
        <v>752</v>
      </c>
    </row>
    <row r="673" s="2" customFormat="1">
      <c r="A673" s="41"/>
      <c r="B673" s="42"/>
      <c r="C673" s="43"/>
      <c r="D673" s="222" t="s">
        <v>138</v>
      </c>
      <c r="E673" s="43"/>
      <c r="F673" s="223" t="s">
        <v>751</v>
      </c>
      <c r="G673" s="43"/>
      <c r="H673" s="43"/>
      <c r="I673" s="224"/>
      <c r="J673" s="43"/>
      <c r="K673" s="43"/>
      <c r="L673" s="47"/>
      <c r="M673" s="225"/>
      <c r="N673" s="226"/>
      <c r="O673" s="87"/>
      <c r="P673" s="87"/>
      <c r="Q673" s="87"/>
      <c r="R673" s="87"/>
      <c r="S673" s="87"/>
      <c r="T673" s="88"/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T673" s="19" t="s">
        <v>138</v>
      </c>
      <c r="AU673" s="19" t="s">
        <v>90</v>
      </c>
    </row>
    <row r="674" s="13" customFormat="1">
      <c r="A674" s="13"/>
      <c r="B674" s="227"/>
      <c r="C674" s="228"/>
      <c r="D674" s="222" t="s">
        <v>140</v>
      </c>
      <c r="E674" s="229" t="s">
        <v>32</v>
      </c>
      <c r="F674" s="230" t="s">
        <v>486</v>
      </c>
      <c r="G674" s="228"/>
      <c r="H674" s="229" t="s">
        <v>32</v>
      </c>
      <c r="I674" s="231"/>
      <c r="J674" s="228"/>
      <c r="K674" s="228"/>
      <c r="L674" s="232"/>
      <c r="M674" s="233"/>
      <c r="N674" s="234"/>
      <c r="O674" s="234"/>
      <c r="P674" s="234"/>
      <c r="Q674" s="234"/>
      <c r="R674" s="234"/>
      <c r="S674" s="234"/>
      <c r="T674" s="235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6" t="s">
        <v>140</v>
      </c>
      <c r="AU674" s="236" t="s">
        <v>90</v>
      </c>
      <c r="AV674" s="13" t="s">
        <v>88</v>
      </c>
      <c r="AW674" s="13" t="s">
        <v>40</v>
      </c>
      <c r="AX674" s="13" t="s">
        <v>80</v>
      </c>
      <c r="AY674" s="236" t="s">
        <v>129</v>
      </c>
    </row>
    <row r="675" s="14" customFormat="1">
      <c r="A675" s="14"/>
      <c r="B675" s="237"/>
      <c r="C675" s="238"/>
      <c r="D675" s="222" t="s">
        <v>140</v>
      </c>
      <c r="E675" s="239" t="s">
        <v>32</v>
      </c>
      <c r="F675" s="240" t="s">
        <v>753</v>
      </c>
      <c r="G675" s="238"/>
      <c r="H675" s="241">
        <v>8</v>
      </c>
      <c r="I675" s="242"/>
      <c r="J675" s="238"/>
      <c r="K675" s="238"/>
      <c r="L675" s="243"/>
      <c r="M675" s="244"/>
      <c r="N675" s="245"/>
      <c r="O675" s="245"/>
      <c r="P675" s="245"/>
      <c r="Q675" s="245"/>
      <c r="R675" s="245"/>
      <c r="S675" s="245"/>
      <c r="T675" s="246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7" t="s">
        <v>140</v>
      </c>
      <c r="AU675" s="247" t="s">
        <v>90</v>
      </c>
      <c r="AV675" s="14" t="s">
        <v>90</v>
      </c>
      <c r="AW675" s="14" t="s">
        <v>40</v>
      </c>
      <c r="AX675" s="14" t="s">
        <v>80</v>
      </c>
      <c r="AY675" s="247" t="s">
        <v>129</v>
      </c>
    </row>
    <row r="676" s="15" customFormat="1">
      <c r="A676" s="15"/>
      <c r="B676" s="248"/>
      <c r="C676" s="249"/>
      <c r="D676" s="222" t="s">
        <v>140</v>
      </c>
      <c r="E676" s="250" t="s">
        <v>32</v>
      </c>
      <c r="F676" s="251" t="s">
        <v>143</v>
      </c>
      <c r="G676" s="249"/>
      <c r="H676" s="252">
        <v>8</v>
      </c>
      <c r="I676" s="253"/>
      <c r="J676" s="249"/>
      <c r="K676" s="249"/>
      <c r="L676" s="254"/>
      <c r="M676" s="255"/>
      <c r="N676" s="256"/>
      <c r="O676" s="256"/>
      <c r="P676" s="256"/>
      <c r="Q676" s="256"/>
      <c r="R676" s="256"/>
      <c r="S676" s="256"/>
      <c r="T676" s="257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58" t="s">
        <v>140</v>
      </c>
      <c r="AU676" s="258" t="s">
        <v>90</v>
      </c>
      <c r="AV676" s="15" t="s">
        <v>136</v>
      </c>
      <c r="AW676" s="15" t="s">
        <v>40</v>
      </c>
      <c r="AX676" s="15" t="s">
        <v>88</v>
      </c>
      <c r="AY676" s="258" t="s">
        <v>129</v>
      </c>
    </row>
    <row r="677" s="2" customFormat="1" ht="24.15" customHeight="1">
      <c r="A677" s="41"/>
      <c r="B677" s="42"/>
      <c r="C677" s="209" t="s">
        <v>754</v>
      </c>
      <c r="D677" s="209" t="s">
        <v>131</v>
      </c>
      <c r="E677" s="210" t="s">
        <v>755</v>
      </c>
      <c r="F677" s="211" t="s">
        <v>756</v>
      </c>
      <c r="G677" s="212" t="s">
        <v>189</v>
      </c>
      <c r="H677" s="213">
        <v>8</v>
      </c>
      <c r="I677" s="214"/>
      <c r="J677" s="215">
        <f>ROUND(I677*H677,2)</f>
        <v>0</v>
      </c>
      <c r="K677" s="211" t="s">
        <v>135</v>
      </c>
      <c r="L677" s="47"/>
      <c r="M677" s="216" t="s">
        <v>32</v>
      </c>
      <c r="N677" s="217" t="s">
        <v>51</v>
      </c>
      <c r="O677" s="87"/>
      <c r="P677" s="218">
        <f>O677*H677</f>
        <v>0</v>
      </c>
      <c r="Q677" s="218">
        <v>0.039269999999999999</v>
      </c>
      <c r="R677" s="218">
        <f>Q677*H677</f>
        <v>0.31415999999999999</v>
      </c>
      <c r="S677" s="218">
        <v>0</v>
      </c>
      <c r="T677" s="219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20" t="s">
        <v>136</v>
      </c>
      <c r="AT677" s="220" t="s">
        <v>131</v>
      </c>
      <c r="AU677" s="220" t="s">
        <v>90</v>
      </c>
      <c r="AY677" s="19" t="s">
        <v>129</v>
      </c>
      <c r="BE677" s="221">
        <f>IF(N677="základní",J677,0)</f>
        <v>0</v>
      </c>
      <c r="BF677" s="221">
        <f>IF(N677="snížená",J677,0)</f>
        <v>0</v>
      </c>
      <c r="BG677" s="221">
        <f>IF(N677="zákl. přenesená",J677,0)</f>
        <v>0</v>
      </c>
      <c r="BH677" s="221">
        <f>IF(N677="sníž. přenesená",J677,0)</f>
        <v>0</v>
      </c>
      <c r="BI677" s="221">
        <f>IF(N677="nulová",J677,0)</f>
        <v>0</v>
      </c>
      <c r="BJ677" s="19" t="s">
        <v>88</v>
      </c>
      <c r="BK677" s="221">
        <f>ROUND(I677*H677,2)</f>
        <v>0</v>
      </c>
      <c r="BL677" s="19" t="s">
        <v>136</v>
      </c>
      <c r="BM677" s="220" t="s">
        <v>757</v>
      </c>
    </row>
    <row r="678" s="2" customFormat="1">
      <c r="A678" s="41"/>
      <c r="B678" s="42"/>
      <c r="C678" s="43"/>
      <c r="D678" s="222" t="s">
        <v>138</v>
      </c>
      <c r="E678" s="43"/>
      <c r="F678" s="223" t="s">
        <v>756</v>
      </c>
      <c r="G678" s="43"/>
      <c r="H678" s="43"/>
      <c r="I678" s="224"/>
      <c r="J678" s="43"/>
      <c r="K678" s="43"/>
      <c r="L678" s="47"/>
      <c r="M678" s="225"/>
      <c r="N678" s="226"/>
      <c r="O678" s="87"/>
      <c r="P678" s="87"/>
      <c r="Q678" s="87"/>
      <c r="R678" s="87"/>
      <c r="S678" s="87"/>
      <c r="T678" s="88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T678" s="19" t="s">
        <v>138</v>
      </c>
      <c r="AU678" s="19" t="s">
        <v>90</v>
      </c>
    </row>
    <row r="679" s="13" customFormat="1">
      <c r="A679" s="13"/>
      <c r="B679" s="227"/>
      <c r="C679" s="228"/>
      <c r="D679" s="222" t="s">
        <v>140</v>
      </c>
      <c r="E679" s="229" t="s">
        <v>32</v>
      </c>
      <c r="F679" s="230" t="s">
        <v>486</v>
      </c>
      <c r="G679" s="228"/>
      <c r="H679" s="229" t="s">
        <v>32</v>
      </c>
      <c r="I679" s="231"/>
      <c r="J679" s="228"/>
      <c r="K679" s="228"/>
      <c r="L679" s="232"/>
      <c r="M679" s="233"/>
      <c r="N679" s="234"/>
      <c r="O679" s="234"/>
      <c r="P679" s="234"/>
      <c r="Q679" s="234"/>
      <c r="R679" s="234"/>
      <c r="S679" s="234"/>
      <c r="T679" s="235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6" t="s">
        <v>140</v>
      </c>
      <c r="AU679" s="236" t="s">
        <v>90</v>
      </c>
      <c r="AV679" s="13" t="s">
        <v>88</v>
      </c>
      <c r="AW679" s="13" t="s">
        <v>40</v>
      </c>
      <c r="AX679" s="13" t="s">
        <v>80</v>
      </c>
      <c r="AY679" s="236" t="s">
        <v>129</v>
      </c>
    </row>
    <row r="680" s="14" customFormat="1">
      <c r="A680" s="14"/>
      <c r="B680" s="237"/>
      <c r="C680" s="238"/>
      <c r="D680" s="222" t="s">
        <v>140</v>
      </c>
      <c r="E680" s="239" t="s">
        <v>32</v>
      </c>
      <c r="F680" s="240" t="s">
        <v>758</v>
      </c>
      <c r="G680" s="238"/>
      <c r="H680" s="241">
        <v>5</v>
      </c>
      <c r="I680" s="242"/>
      <c r="J680" s="238"/>
      <c r="K680" s="238"/>
      <c r="L680" s="243"/>
      <c r="M680" s="244"/>
      <c r="N680" s="245"/>
      <c r="O680" s="245"/>
      <c r="P680" s="245"/>
      <c r="Q680" s="245"/>
      <c r="R680" s="245"/>
      <c r="S680" s="245"/>
      <c r="T680" s="246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7" t="s">
        <v>140</v>
      </c>
      <c r="AU680" s="247" t="s">
        <v>90</v>
      </c>
      <c r="AV680" s="14" t="s">
        <v>90</v>
      </c>
      <c r="AW680" s="14" t="s">
        <v>40</v>
      </c>
      <c r="AX680" s="14" t="s">
        <v>80</v>
      </c>
      <c r="AY680" s="247" t="s">
        <v>129</v>
      </c>
    </row>
    <row r="681" s="14" customFormat="1">
      <c r="A681" s="14"/>
      <c r="B681" s="237"/>
      <c r="C681" s="238"/>
      <c r="D681" s="222" t="s">
        <v>140</v>
      </c>
      <c r="E681" s="239" t="s">
        <v>32</v>
      </c>
      <c r="F681" s="240" t="s">
        <v>759</v>
      </c>
      <c r="G681" s="238"/>
      <c r="H681" s="241">
        <v>3</v>
      </c>
      <c r="I681" s="242"/>
      <c r="J681" s="238"/>
      <c r="K681" s="238"/>
      <c r="L681" s="243"/>
      <c r="M681" s="244"/>
      <c r="N681" s="245"/>
      <c r="O681" s="245"/>
      <c r="P681" s="245"/>
      <c r="Q681" s="245"/>
      <c r="R681" s="245"/>
      <c r="S681" s="245"/>
      <c r="T681" s="246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7" t="s">
        <v>140</v>
      </c>
      <c r="AU681" s="247" t="s">
        <v>90</v>
      </c>
      <c r="AV681" s="14" t="s">
        <v>90</v>
      </c>
      <c r="AW681" s="14" t="s">
        <v>40</v>
      </c>
      <c r="AX681" s="14" t="s">
        <v>80</v>
      </c>
      <c r="AY681" s="247" t="s">
        <v>129</v>
      </c>
    </row>
    <row r="682" s="15" customFormat="1">
      <c r="A682" s="15"/>
      <c r="B682" s="248"/>
      <c r="C682" s="249"/>
      <c r="D682" s="222" t="s">
        <v>140</v>
      </c>
      <c r="E682" s="250" t="s">
        <v>32</v>
      </c>
      <c r="F682" s="251" t="s">
        <v>143</v>
      </c>
      <c r="G682" s="249"/>
      <c r="H682" s="252">
        <v>8</v>
      </c>
      <c r="I682" s="253"/>
      <c r="J682" s="249"/>
      <c r="K682" s="249"/>
      <c r="L682" s="254"/>
      <c r="M682" s="255"/>
      <c r="N682" s="256"/>
      <c r="O682" s="256"/>
      <c r="P682" s="256"/>
      <c r="Q682" s="256"/>
      <c r="R682" s="256"/>
      <c r="S682" s="256"/>
      <c r="T682" s="257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58" t="s">
        <v>140</v>
      </c>
      <c r="AU682" s="258" t="s">
        <v>90</v>
      </c>
      <c r="AV682" s="15" t="s">
        <v>136</v>
      </c>
      <c r="AW682" s="15" t="s">
        <v>40</v>
      </c>
      <c r="AX682" s="15" t="s">
        <v>88</v>
      </c>
      <c r="AY682" s="258" t="s">
        <v>129</v>
      </c>
    </row>
    <row r="683" s="2" customFormat="1" ht="24.15" customHeight="1">
      <c r="A683" s="41"/>
      <c r="B683" s="42"/>
      <c r="C683" s="270" t="s">
        <v>760</v>
      </c>
      <c r="D683" s="270" t="s">
        <v>387</v>
      </c>
      <c r="E683" s="271" t="s">
        <v>761</v>
      </c>
      <c r="F683" s="272" t="s">
        <v>762</v>
      </c>
      <c r="G683" s="273" t="s">
        <v>189</v>
      </c>
      <c r="H683" s="274">
        <v>5</v>
      </c>
      <c r="I683" s="275"/>
      <c r="J683" s="276">
        <f>ROUND(I683*H683,2)</f>
        <v>0</v>
      </c>
      <c r="K683" s="272" t="s">
        <v>32</v>
      </c>
      <c r="L683" s="277"/>
      <c r="M683" s="278" t="s">
        <v>32</v>
      </c>
      <c r="N683" s="279" t="s">
        <v>51</v>
      </c>
      <c r="O683" s="87"/>
      <c r="P683" s="218">
        <f>O683*H683</f>
        <v>0</v>
      </c>
      <c r="Q683" s="218">
        <v>0.48299999999999998</v>
      </c>
      <c r="R683" s="218">
        <f>Q683*H683</f>
        <v>2.415</v>
      </c>
      <c r="S683" s="218">
        <v>0</v>
      </c>
      <c r="T683" s="219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20" t="s">
        <v>186</v>
      </c>
      <c r="AT683" s="220" t="s">
        <v>387</v>
      </c>
      <c r="AU683" s="220" t="s">
        <v>90</v>
      </c>
      <c r="AY683" s="19" t="s">
        <v>129</v>
      </c>
      <c r="BE683" s="221">
        <f>IF(N683="základní",J683,0)</f>
        <v>0</v>
      </c>
      <c r="BF683" s="221">
        <f>IF(N683="snížená",J683,0)</f>
        <v>0</v>
      </c>
      <c r="BG683" s="221">
        <f>IF(N683="zákl. přenesená",J683,0)</f>
        <v>0</v>
      </c>
      <c r="BH683" s="221">
        <f>IF(N683="sníž. přenesená",J683,0)</f>
        <v>0</v>
      </c>
      <c r="BI683" s="221">
        <f>IF(N683="nulová",J683,0)</f>
        <v>0</v>
      </c>
      <c r="BJ683" s="19" t="s">
        <v>88</v>
      </c>
      <c r="BK683" s="221">
        <f>ROUND(I683*H683,2)</f>
        <v>0</v>
      </c>
      <c r="BL683" s="19" t="s">
        <v>136</v>
      </c>
      <c r="BM683" s="220" t="s">
        <v>763</v>
      </c>
    </row>
    <row r="684" s="2" customFormat="1">
      <c r="A684" s="41"/>
      <c r="B684" s="42"/>
      <c r="C684" s="43"/>
      <c r="D684" s="222" t="s">
        <v>138</v>
      </c>
      <c r="E684" s="43"/>
      <c r="F684" s="223" t="s">
        <v>762</v>
      </c>
      <c r="G684" s="43"/>
      <c r="H684" s="43"/>
      <c r="I684" s="224"/>
      <c r="J684" s="43"/>
      <c r="K684" s="43"/>
      <c r="L684" s="47"/>
      <c r="M684" s="225"/>
      <c r="N684" s="226"/>
      <c r="O684" s="87"/>
      <c r="P684" s="87"/>
      <c r="Q684" s="87"/>
      <c r="R684" s="87"/>
      <c r="S684" s="87"/>
      <c r="T684" s="88"/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T684" s="19" t="s">
        <v>138</v>
      </c>
      <c r="AU684" s="19" t="s">
        <v>90</v>
      </c>
    </row>
    <row r="685" s="13" customFormat="1">
      <c r="A685" s="13"/>
      <c r="B685" s="227"/>
      <c r="C685" s="228"/>
      <c r="D685" s="222" t="s">
        <v>140</v>
      </c>
      <c r="E685" s="229" t="s">
        <v>32</v>
      </c>
      <c r="F685" s="230" t="s">
        <v>486</v>
      </c>
      <c r="G685" s="228"/>
      <c r="H685" s="229" t="s">
        <v>32</v>
      </c>
      <c r="I685" s="231"/>
      <c r="J685" s="228"/>
      <c r="K685" s="228"/>
      <c r="L685" s="232"/>
      <c r="M685" s="233"/>
      <c r="N685" s="234"/>
      <c r="O685" s="234"/>
      <c r="P685" s="234"/>
      <c r="Q685" s="234"/>
      <c r="R685" s="234"/>
      <c r="S685" s="234"/>
      <c r="T685" s="235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6" t="s">
        <v>140</v>
      </c>
      <c r="AU685" s="236" t="s">
        <v>90</v>
      </c>
      <c r="AV685" s="13" t="s">
        <v>88</v>
      </c>
      <c r="AW685" s="13" t="s">
        <v>40</v>
      </c>
      <c r="AX685" s="13" t="s">
        <v>80</v>
      </c>
      <c r="AY685" s="236" t="s">
        <v>129</v>
      </c>
    </row>
    <row r="686" s="14" customFormat="1">
      <c r="A686" s="14"/>
      <c r="B686" s="237"/>
      <c r="C686" s="238"/>
      <c r="D686" s="222" t="s">
        <v>140</v>
      </c>
      <c r="E686" s="239" t="s">
        <v>32</v>
      </c>
      <c r="F686" s="240" t="s">
        <v>739</v>
      </c>
      <c r="G686" s="238"/>
      <c r="H686" s="241">
        <v>5</v>
      </c>
      <c r="I686" s="242"/>
      <c r="J686" s="238"/>
      <c r="K686" s="238"/>
      <c r="L686" s="243"/>
      <c r="M686" s="244"/>
      <c r="N686" s="245"/>
      <c r="O686" s="245"/>
      <c r="P686" s="245"/>
      <c r="Q686" s="245"/>
      <c r="R686" s="245"/>
      <c r="S686" s="245"/>
      <c r="T686" s="246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7" t="s">
        <v>140</v>
      </c>
      <c r="AU686" s="247" t="s">
        <v>90</v>
      </c>
      <c r="AV686" s="14" t="s">
        <v>90</v>
      </c>
      <c r="AW686" s="14" t="s">
        <v>40</v>
      </c>
      <c r="AX686" s="14" t="s">
        <v>80</v>
      </c>
      <c r="AY686" s="247" t="s">
        <v>129</v>
      </c>
    </row>
    <row r="687" s="15" customFormat="1">
      <c r="A687" s="15"/>
      <c r="B687" s="248"/>
      <c r="C687" s="249"/>
      <c r="D687" s="222" t="s">
        <v>140</v>
      </c>
      <c r="E687" s="250" t="s">
        <v>32</v>
      </c>
      <c r="F687" s="251" t="s">
        <v>143</v>
      </c>
      <c r="G687" s="249"/>
      <c r="H687" s="252">
        <v>5</v>
      </c>
      <c r="I687" s="253"/>
      <c r="J687" s="249"/>
      <c r="K687" s="249"/>
      <c r="L687" s="254"/>
      <c r="M687" s="255"/>
      <c r="N687" s="256"/>
      <c r="O687" s="256"/>
      <c r="P687" s="256"/>
      <c r="Q687" s="256"/>
      <c r="R687" s="256"/>
      <c r="S687" s="256"/>
      <c r="T687" s="257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58" t="s">
        <v>140</v>
      </c>
      <c r="AU687" s="258" t="s">
        <v>90</v>
      </c>
      <c r="AV687" s="15" t="s">
        <v>136</v>
      </c>
      <c r="AW687" s="15" t="s">
        <v>40</v>
      </c>
      <c r="AX687" s="15" t="s">
        <v>88</v>
      </c>
      <c r="AY687" s="258" t="s">
        <v>129</v>
      </c>
    </row>
    <row r="688" s="2" customFormat="1" ht="24.15" customHeight="1">
      <c r="A688" s="41"/>
      <c r="B688" s="42"/>
      <c r="C688" s="270" t="s">
        <v>764</v>
      </c>
      <c r="D688" s="270" t="s">
        <v>387</v>
      </c>
      <c r="E688" s="271" t="s">
        <v>765</v>
      </c>
      <c r="F688" s="272" t="s">
        <v>766</v>
      </c>
      <c r="G688" s="273" t="s">
        <v>189</v>
      </c>
      <c r="H688" s="274">
        <v>3</v>
      </c>
      <c r="I688" s="275"/>
      <c r="J688" s="276">
        <f>ROUND(I688*H688,2)</f>
        <v>0</v>
      </c>
      <c r="K688" s="272" t="s">
        <v>32</v>
      </c>
      <c r="L688" s="277"/>
      <c r="M688" s="278" t="s">
        <v>32</v>
      </c>
      <c r="N688" s="279" t="s">
        <v>51</v>
      </c>
      <c r="O688" s="87"/>
      <c r="P688" s="218">
        <f>O688*H688</f>
        <v>0</v>
      </c>
      <c r="Q688" s="218">
        <v>0.68899999999999995</v>
      </c>
      <c r="R688" s="218">
        <f>Q688*H688</f>
        <v>2.0669999999999997</v>
      </c>
      <c r="S688" s="218">
        <v>0</v>
      </c>
      <c r="T688" s="219">
        <f>S688*H688</f>
        <v>0</v>
      </c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R688" s="220" t="s">
        <v>186</v>
      </c>
      <c r="AT688" s="220" t="s">
        <v>387</v>
      </c>
      <c r="AU688" s="220" t="s">
        <v>90</v>
      </c>
      <c r="AY688" s="19" t="s">
        <v>129</v>
      </c>
      <c r="BE688" s="221">
        <f>IF(N688="základní",J688,0)</f>
        <v>0</v>
      </c>
      <c r="BF688" s="221">
        <f>IF(N688="snížená",J688,0)</f>
        <v>0</v>
      </c>
      <c r="BG688" s="221">
        <f>IF(N688="zákl. přenesená",J688,0)</f>
        <v>0</v>
      </c>
      <c r="BH688" s="221">
        <f>IF(N688="sníž. přenesená",J688,0)</f>
        <v>0</v>
      </c>
      <c r="BI688" s="221">
        <f>IF(N688="nulová",J688,0)</f>
        <v>0</v>
      </c>
      <c r="BJ688" s="19" t="s">
        <v>88</v>
      </c>
      <c r="BK688" s="221">
        <f>ROUND(I688*H688,2)</f>
        <v>0</v>
      </c>
      <c r="BL688" s="19" t="s">
        <v>136</v>
      </c>
      <c r="BM688" s="220" t="s">
        <v>767</v>
      </c>
    </row>
    <row r="689" s="2" customFormat="1">
      <c r="A689" s="41"/>
      <c r="B689" s="42"/>
      <c r="C689" s="43"/>
      <c r="D689" s="222" t="s">
        <v>138</v>
      </c>
      <c r="E689" s="43"/>
      <c r="F689" s="223" t="s">
        <v>768</v>
      </c>
      <c r="G689" s="43"/>
      <c r="H689" s="43"/>
      <c r="I689" s="224"/>
      <c r="J689" s="43"/>
      <c r="K689" s="43"/>
      <c r="L689" s="47"/>
      <c r="M689" s="225"/>
      <c r="N689" s="226"/>
      <c r="O689" s="87"/>
      <c r="P689" s="87"/>
      <c r="Q689" s="87"/>
      <c r="R689" s="87"/>
      <c r="S689" s="87"/>
      <c r="T689" s="88"/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T689" s="19" t="s">
        <v>138</v>
      </c>
      <c r="AU689" s="19" t="s">
        <v>90</v>
      </c>
    </row>
    <row r="690" s="13" customFormat="1">
      <c r="A690" s="13"/>
      <c r="B690" s="227"/>
      <c r="C690" s="228"/>
      <c r="D690" s="222" t="s">
        <v>140</v>
      </c>
      <c r="E690" s="229" t="s">
        <v>32</v>
      </c>
      <c r="F690" s="230" t="s">
        <v>486</v>
      </c>
      <c r="G690" s="228"/>
      <c r="H690" s="229" t="s">
        <v>32</v>
      </c>
      <c r="I690" s="231"/>
      <c r="J690" s="228"/>
      <c r="K690" s="228"/>
      <c r="L690" s="232"/>
      <c r="M690" s="233"/>
      <c r="N690" s="234"/>
      <c r="O690" s="234"/>
      <c r="P690" s="234"/>
      <c r="Q690" s="234"/>
      <c r="R690" s="234"/>
      <c r="S690" s="234"/>
      <c r="T690" s="235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6" t="s">
        <v>140</v>
      </c>
      <c r="AU690" s="236" t="s">
        <v>90</v>
      </c>
      <c r="AV690" s="13" t="s">
        <v>88</v>
      </c>
      <c r="AW690" s="13" t="s">
        <v>40</v>
      </c>
      <c r="AX690" s="13" t="s">
        <v>80</v>
      </c>
      <c r="AY690" s="236" t="s">
        <v>129</v>
      </c>
    </row>
    <row r="691" s="14" customFormat="1">
      <c r="A691" s="14"/>
      <c r="B691" s="237"/>
      <c r="C691" s="238"/>
      <c r="D691" s="222" t="s">
        <v>140</v>
      </c>
      <c r="E691" s="239" t="s">
        <v>32</v>
      </c>
      <c r="F691" s="240" t="s">
        <v>592</v>
      </c>
      <c r="G691" s="238"/>
      <c r="H691" s="241">
        <v>3</v>
      </c>
      <c r="I691" s="242"/>
      <c r="J691" s="238"/>
      <c r="K691" s="238"/>
      <c r="L691" s="243"/>
      <c r="M691" s="244"/>
      <c r="N691" s="245"/>
      <c r="O691" s="245"/>
      <c r="P691" s="245"/>
      <c r="Q691" s="245"/>
      <c r="R691" s="245"/>
      <c r="S691" s="245"/>
      <c r="T691" s="246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7" t="s">
        <v>140</v>
      </c>
      <c r="AU691" s="247" t="s">
        <v>90</v>
      </c>
      <c r="AV691" s="14" t="s">
        <v>90</v>
      </c>
      <c r="AW691" s="14" t="s">
        <v>40</v>
      </c>
      <c r="AX691" s="14" t="s">
        <v>80</v>
      </c>
      <c r="AY691" s="247" t="s">
        <v>129</v>
      </c>
    </row>
    <row r="692" s="15" customFormat="1">
      <c r="A692" s="15"/>
      <c r="B692" s="248"/>
      <c r="C692" s="249"/>
      <c r="D692" s="222" t="s">
        <v>140</v>
      </c>
      <c r="E692" s="250" t="s">
        <v>32</v>
      </c>
      <c r="F692" s="251" t="s">
        <v>143</v>
      </c>
      <c r="G692" s="249"/>
      <c r="H692" s="252">
        <v>3</v>
      </c>
      <c r="I692" s="253"/>
      <c r="J692" s="249"/>
      <c r="K692" s="249"/>
      <c r="L692" s="254"/>
      <c r="M692" s="255"/>
      <c r="N692" s="256"/>
      <c r="O692" s="256"/>
      <c r="P692" s="256"/>
      <c r="Q692" s="256"/>
      <c r="R692" s="256"/>
      <c r="S692" s="256"/>
      <c r="T692" s="257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58" t="s">
        <v>140</v>
      </c>
      <c r="AU692" s="258" t="s">
        <v>90</v>
      </c>
      <c r="AV692" s="15" t="s">
        <v>136</v>
      </c>
      <c r="AW692" s="15" t="s">
        <v>40</v>
      </c>
      <c r="AX692" s="15" t="s">
        <v>88</v>
      </c>
      <c r="AY692" s="258" t="s">
        <v>129</v>
      </c>
    </row>
    <row r="693" s="2" customFormat="1" ht="24.15" customHeight="1">
      <c r="A693" s="41"/>
      <c r="B693" s="42"/>
      <c r="C693" s="209" t="s">
        <v>769</v>
      </c>
      <c r="D693" s="209" t="s">
        <v>131</v>
      </c>
      <c r="E693" s="210" t="s">
        <v>770</v>
      </c>
      <c r="F693" s="211" t="s">
        <v>771</v>
      </c>
      <c r="G693" s="212" t="s">
        <v>189</v>
      </c>
      <c r="H693" s="213">
        <v>9</v>
      </c>
      <c r="I693" s="214"/>
      <c r="J693" s="215">
        <f>ROUND(I693*H693,2)</f>
        <v>0</v>
      </c>
      <c r="K693" s="211" t="s">
        <v>135</v>
      </c>
      <c r="L693" s="47"/>
      <c r="M693" s="216" t="s">
        <v>32</v>
      </c>
      <c r="N693" s="217" t="s">
        <v>51</v>
      </c>
      <c r="O693" s="87"/>
      <c r="P693" s="218">
        <f>O693*H693</f>
        <v>0</v>
      </c>
      <c r="Q693" s="218">
        <v>0.21734000000000001</v>
      </c>
      <c r="R693" s="218">
        <f>Q693*H693</f>
        <v>1.9560600000000001</v>
      </c>
      <c r="S693" s="218">
        <v>0</v>
      </c>
      <c r="T693" s="219">
        <f>S693*H693</f>
        <v>0</v>
      </c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R693" s="220" t="s">
        <v>136</v>
      </c>
      <c r="AT693" s="220" t="s">
        <v>131</v>
      </c>
      <c r="AU693" s="220" t="s">
        <v>90</v>
      </c>
      <c r="AY693" s="19" t="s">
        <v>129</v>
      </c>
      <c r="BE693" s="221">
        <f>IF(N693="základní",J693,0)</f>
        <v>0</v>
      </c>
      <c r="BF693" s="221">
        <f>IF(N693="snížená",J693,0)</f>
        <v>0</v>
      </c>
      <c r="BG693" s="221">
        <f>IF(N693="zákl. přenesená",J693,0)</f>
        <v>0</v>
      </c>
      <c r="BH693" s="221">
        <f>IF(N693="sníž. přenesená",J693,0)</f>
        <v>0</v>
      </c>
      <c r="BI693" s="221">
        <f>IF(N693="nulová",J693,0)</f>
        <v>0</v>
      </c>
      <c r="BJ693" s="19" t="s">
        <v>88</v>
      </c>
      <c r="BK693" s="221">
        <f>ROUND(I693*H693,2)</f>
        <v>0</v>
      </c>
      <c r="BL693" s="19" t="s">
        <v>136</v>
      </c>
      <c r="BM693" s="220" t="s">
        <v>772</v>
      </c>
    </row>
    <row r="694" s="2" customFormat="1">
      <c r="A694" s="41"/>
      <c r="B694" s="42"/>
      <c r="C694" s="43"/>
      <c r="D694" s="222" t="s">
        <v>138</v>
      </c>
      <c r="E694" s="43"/>
      <c r="F694" s="223" t="s">
        <v>773</v>
      </c>
      <c r="G694" s="43"/>
      <c r="H694" s="43"/>
      <c r="I694" s="224"/>
      <c r="J694" s="43"/>
      <c r="K694" s="43"/>
      <c r="L694" s="47"/>
      <c r="M694" s="225"/>
      <c r="N694" s="226"/>
      <c r="O694" s="87"/>
      <c r="P694" s="87"/>
      <c r="Q694" s="87"/>
      <c r="R694" s="87"/>
      <c r="S694" s="87"/>
      <c r="T694" s="88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T694" s="19" t="s">
        <v>138</v>
      </c>
      <c r="AU694" s="19" t="s">
        <v>90</v>
      </c>
    </row>
    <row r="695" s="13" customFormat="1">
      <c r="A695" s="13"/>
      <c r="B695" s="227"/>
      <c r="C695" s="228"/>
      <c r="D695" s="222" t="s">
        <v>140</v>
      </c>
      <c r="E695" s="229" t="s">
        <v>32</v>
      </c>
      <c r="F695" s="230" t="s">
        <v>774</v>
      </c>
      <c r="G695" s="228"/>
      <c r="H695" s="229" t="s">
        <v>32</v>
      </c>
      <c r="I695" s="231"/>
      <c r="J695" s="228"/>
      <c r="K695" s="228"/>
      <c r="L695" s="232"/>
      <c r="M695" s="233"/>
      <c r="N695" s="234"/>
      <c r="O695" s="234"/>
      <c r="P695" s="234"/>
      <c r="Q695" s="234"/>
      <c r="R695" s="234"/>
      <c r="S695" s="234"/>
      <c r="T695" s="235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6" t="s">
        <v>140</v>
      </c>
      <c r="AU695" s="236" t="s">
        <v>90</v>
      </c>
      <c r="AV695" s="13" t="s">
        <v>88</v>
      </c>
      <c r="AW695" s="13" t="s">
        <v>40</v>
      </c>
      <c r="AX695" s="13" t="s">
        <v>80</v>
      </c>
      <c r="AY695" s="236" t="s">
        <v>129</v>
      </c>
    </row>
    <row r="696" s="14" customFormat="1">
      <c r="A696" s="14"/>
      <c r="B696" s="237"/>
      <c r="C696" s="238"/>
      <c r="D696" s="222" t="s">
        <v>140</v>
      </c>
      <c r="E696" s="239" t="s">
        <v>32</v>
      </c>
      <c r="F696" s="240" t="s">
        <v>775</v>
      </c>
      <c r="G696" s="238"/>
      <c r="H696" s="241">
        <v>9</v>
      </c>
      <c r="I696" s="242"/>
      <c r="J696" s="238"/>
      <c r="K696" s="238"/>
      <c r="L696" s="243"/>
      <c r="M696" s="244"/>
      <c r="N696" s="245"/>
      <c r="O696" s="245"/>
      <c r="P696" s="245"/>
      <c r="Q696" s="245"/>
      <c r="R696" s="245"/>
      <c r="S696" s="245"/>
      <c r="T696" s="246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7" t="s">
        <v>140</v>
      </c>
      <c r="AU696" s="247" t="s">
        <v>90</v>
      </c>
      <c r="AV696" s="14" t="s">
        <v>90</v>
      </c>
      <c r="AW696" s="14" t="s">
        <v>40</v>
      </c>
      <c r="AX696" s="14" t="s">
        <v>80</v>
      </c>
      <c r="AY696" s="247" t="s">
        <v>129</v>
      </c>
    </row>
    <row r="697" s="15" customFormat="1">
      <c r="A697" s="15"/>
      <c r="B697" s="248"/>
      <c r="C697" s="249"/>
      <c r="D697" s="222" t="s">
        <v>140</v>
      </c>
      <c r="E697" s="250" t="s">
        <v>32</v>
      </c>
      <c r="F697" s="251" t="s">
        <v>143</v>
      </c>
      <c r="G697" s="249"/>
      <c r="H697" s="252">
        <v>9</v>
      </c>
      <c r="I697" s="253"/>
      <c r="J697" s="249"/>
      <c r="K697" s="249"/>
      <c r="L697" s="254"/>
      <c r="M697" s="255"/>
      <c r="N697" s="256"/>
      <c r="O697" s="256"/>
      <c r="P697" s="256"/>
      <c r="Q697" s="256"/>
      <c r="R697" s="256"/>
      <c r="S697" s="256"/>
      <c r="T697" s="257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58" t="s">
        <v>140</v>
      </c>
      <c r="AU697" s="258" t="s">
        <v>90</v>
      </c>
      <c r="AV697" s="15" t="s">
        <v>136</v>
      </c>
      <c r="AW697" s="15" t="s">
        <v>40</v>
      </c>
      <c r="AX697" s="15" t="s">
        <v>88</v>
      </c>
      <c r="AY697" s="258" t="s">
        <v>129</v>
      </c>
    </row>
    <row r="698" s="2" customFormat="1" ht="24.15" customHeight="1">
      <c r="A698" s="41"/>
      <c r="B698" s="42"/>
      <c r="C698" s="270" t="s">
        <v>776</v>
      </c>
      <c r="D698" s="270" t="s">
        <v>387</v>
      </c>
      <c r="E698" s="271" t="s">
        <v>777</v>
      </c>
      <c r="F698" s="272" t="s">
        <v>778</v>
      </c>
      <c r="G698" s="273" t="s">
        <v>189</v>
      </c>
      <c r="H698" s="274">
        <v>9</v>
      </c>
      <c r="I698" s="275"/>
      <c r="J698" s="276">
        <f>ROUND(I698*H698,2)</f>
        <v>0</v>
      </c>
      <c r="K698" s="272" t="s">
        <v>135</v>
      </c>
      <c r="L698" s="277"/>
      <c r="M698" s="278" t="s">
        <v>32</v>
      </c>
      <c r="N698" s="279" t="s">
        <v>51</v>
      </c>
      <c r="O698" s="87"/>
      <c r="P698" s="218">
        <f>O698*H698</f>
        <v>0</v>
      </c>
      <c r="Q698" s="218">
        <v>0.10100000000000001</v>
      </c>
      <c r="R698" s="218">
        <f>Q698*H698</f>
        <v>0.90900000000000003</v>
      </c>
      <c r="S698" s="218">
        <v>0</v>
      </c>
      <c r="T698" s="219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20" t="s">
        <v>186</v>
      </c>
      <c r="AT698" s="220" t="s">
        <v>387</v>
      </c>
      <c r="AU698" s="220" t="s">
        <v>90</v>
      </c>
      <c r="AY698" s="19" t="s">
        <v>129</v>
      </c>
      <c r="BE698" s="221">
        <f>IF(N698="základní",J698,0)</f>
        <v>0</v>
      </c>
      <c r="BF698" s="221">
        <f>IF(N698="snížená",J698,0)</f>
        <v>0</v>
      </c>
      <c r="BG698" s="221">
        <f>IF(N698="zákl. přenesená",J698,0)</f>
        <v>0</v>
      </c>
      <c r="BH698" s="221">
        <f>IF(N698="sníž. přenesená",J698,0)</f>
        <v>0</v>
      </c>
      <c r="BI698" s="221">
        <f>IF(N698="nulová",J698,0)</f>
        <v>0</v>
      </c>
      <c r="BJ698" s="19" t="s">
        <v>88</v>
      </c>
      <c r="BK698" s="221">
        <f>ROUND(I698*H698,2)</f>
        <v>0</v>
      </c>
      <c r="BL698" s="19" t="s">
        <v>136</v>
      </c>
      <c r="BM698" s="220" t="s">
        <v>779</v>
      </c>
    </row>
    <row r="699" s="2" customFormat="1">
      <c r="A699" s="41"/>
      <c r="B699" s="42"/>
      <c r="C699" s="43"/>
      <c r="D699" s="222" t="s">
        <v>138</v>
      </c>
      <c r="E699" s="43"/>
      <c r="F699" s="223" t="s">
        <v>778</v>
      </c>
      <c r="G699" s="43"/>
      <c r="H699" s="43"/>
      <c r="I699" s="224"/>
      <c r="J699" s="43"/>
      <c r="K699" s="43"/>
      <c r="L699" s="47"/>
      <c r="M699" s="225"/>
      <c r="N699" s="226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19" t="s">
        <v>138</v>
      </c>
      <c r="AU699" s="19" t="s">
        <v>90</v>
      </c>
    </row>
    <row r="700" s="13" customFormat="1">
      <c r="A700" s="13"/>
      <c r="B700" s="227"/>
      <c r="C700" s="228"/>
      <c r="D700" s="222" t="s">
        <v>140</v>
      </c>
      <c r="E700" s="229" t="s">
        <v>32</v>
      </c>
      <c r="F700" s="230" t="s">
        <v>774</v>
      </c>
      <c r="G700" s="228"/>
      <c r="H700" s="229" t="s">
        <v>32</v>
      </c>
      <c r="I700" s="231"/>
      <c r="J700" s="228"/>
      <c r="K700" s="228"/>
      <c r="L700" s="232"/>
      <c r="M700" s="233"/>
      <c r="N700" s="234"/>
      <c r="O700" s="234"/>
      <c r="P700" s="234"/>
      <c r="Q700" s="234"/>
      <c r="R700" s="234"/>
      <c r="S700" s="234"/>
      <c r="T700" s="235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6" t="s">
        <v>140</v>
      </c>
      <c r="AU700" s="236" t="s">
        <v>90</v>
      </c>
      <c r="AV700" s="13" t="s">
        <v>88</v>
      </c>
      <c r="AW700" s="13" t="s">
        <v>40</v>
      </c>
      <c r="AX700" s="13" t="s">
        <v>80</v>
      </c>
      <c r="AY700" s="236" t="s">
        <v>129</v>
      </c>
    </row>
    <row r="701" s="14" customFormat="1">
      <c r="A701" s="14"/>
      <c r="B701" s="237"/>
      <c r="C701" s="238"/>
      <c r="D701" s="222" t="s">
        <v>140</v>
      </c>
      <c r="E701" s="239" t="s">
        <v>32</v>
      </c>
      <c r="F701" s="240" t="s">
        <v>775</v>
      </c>
      <c r="G701" s="238"/>
      <c r="H701" s="241">
        <v>9</v>
      </c>
      <c r="I701" s="242"/>
      <c r="J701" s="238"/>
      <c r="K701" s="238"/>
      <c r="L701" s="243"/>
      <c r="M701" s="244"/>
      <c r="N701" s="245"/>
      <c r="O701" s="245"/>
      <c r="P701" s="245"/>
      <c r="Q701" s="245"/>
      <c r="R701" s="245"/>
      <c r="S701" s="245"/>
      <c r="T701" s="246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7" t="s">
        <v>140</v>
      </c>
      <c r="AU701" s="247" t="s">
        <v>90</v>
      </c>
      <c r="AV701" s="14" t="s">
        <v>90</v>
      </c>
      <c r="AW701" s="14" t="s">
        <v>40</v>
      </c>
      <c r="AX701" s="14" t="s">
        <v>80</v>
      </c>
      <c r="AY701" s="247" t="s">
        <v>129</v>
      </c>
    </row>
    <row r="702" s="15" customFormat="1">
      <c r="A702" s="15"/>
      <c r="B702" s="248"/>
      <c r="C702" s="249"/>
      <c r="D702" s="222" t="s">
        <v>140</v>
      </c>
      <c r="E702" s="250" t="s">
        <v>32</v>
      </c>
      <c r="F702" s="251" t="s">
        <v>143</v>
      </c>
      <c r="G702" s="249"/>
      <c r="H702" s="252">
        <v>9</v>
      </c>
      <c r="I702" s="253"/>
      <c r="J702" s="249"/>
      <c r="K702" s="249"/>
      <c r="L702" s="254"/>
      <c r="M702" s="255"/>
      <c r="N702" s="256"/>
      <c r="O702" s="256"/>
      <c r="P702" s="256"/>
      <c r="Q702" s="256"/>
      <c r="R702" s="256"/>
      <c r="S702" s="256"/>
      <c r="T702" s="257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58" t="s">
        <v>140</v>
      </c>
      <c r="AU702" s="258" t="s">
        <v>90</v>
      </c>
      <c r="AV702" s="15" t="s">
        <v>136</v>
      </c>
      <c r="AW702" s="15" t="s">
        <v>40</v>
      </c>
      <c r="AX702" s="15" t="s">
        <v>88</v>
      </c>
      <c r="AY702" s="258" t="s">
        <v>129</v>
      </c>
    </row>
    <row r="703" s="2" customFormat="1" ht="14.4" customHeight="1">
      <c r="A703" s="41"/>
      <c r="B703" s="42"/>
      <c r="C703" s="209" t="s">
        <v>780</v>
      </c>
      <c r="D703" s="209" t="s">
        <v>131</v>
      </c>
      <c r="E703" s="210" t="s">
        <v>781</v>
      </c>
      <c r="F703" s="211" t="s">
        <v>782</v>
      </c>
      <c r="G703" s="212" t="s">
        <v>164</v>
      </c>
      <c r="H703" s="213">
        <v>202.09999999999999</v>
      </c>
      <c r="I703" s="214"/>
      <c r="J703" s="215">
        <f>ROUND(I703*H703,2)</f>
        <v>0</v>
      </c>
      <c r="K703" s="211" t="s">
        <v>135</v>
      </c>
      <c r="L703" s="47"/>
      <c r="M703" s="216" t="s">
        <v>32</v>
      </c>
      <c r="N703" s="217" t="s">
        <v>51</v>
      </c>
      <c r="O703" s="87"/>
      <c r="P703" s="218">
        <f>O703*H703</f>
        <v>0</v>
      </c>
      <c r="Q703" s="218">
        <v>0.00012999999999999999</v>
      </c>
      <c r="R703" s="218">
        <f>Q703*H703</f>
        <v>0.026272999999999998</v>
      </c>
      <c r="S703" s="218">
        <v>0</v>
      </c>
      <c r="T703" s="219">
        <f>S703*H703</f>
        <v>0</v>
      </c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R703" s="220" t="s">
        <v>136</v>
      </c>
      <c r="AT703" s="220" t="s">
        <v>131</v>
      </c>
      <c r="AU703" s="220" t="s">
        <v>90</v>
      </c>
      <c r="AY703" s="19" t="s">
        <v>129</v>
      </c>
      <c r="BE703" s="221">
        <f>IF(N703="základní",J703,0)</f>
        <v>0</v>
      </c>
      <c r="BF703" s="221">
        <f>IF(N703="snížená",J703,0)</f>
        <v>0</v>
      </c>
      <c r="BG703" s="221">
        <f>IF(N703="zákl. přenesená",J703,0)</f>
        <v>0</v>
      </c>
      <c r="BH703" s="221">
        <f>IF(N703="sníž. přenesená",J703,0)</f>
        <v>0</v>
      </c>
      <c r="BI703" s="221">
        <f>IF(N703="nulová",J703,0)</f>
        <v>0</v>
      </c>
      <c r="BJ703" s="19" t="s">
        <v>88</v>
      </c>
      <c r="BK703" s="221">
        <f>ROUND(I703*H703,2)</f>
        <v>0</v>
      </c>
      <c r="BL703" s="19" t="s">
        <v>136</v>
      </c>
      <c r="BM703" s="220" t="s">
        <v>783</v>
      </c>
    </row>
    <row r="704" s="2" customFormat="1">
      <c r="A704" s="41"/>
      <c r="B704" s="42"/>
      <c r="C704" s="43"/>
      <c r="D704" s="222" t="s">
        <v>138</v>
      </c>
      <c r="E704" s="43"/>
      <c r="F704" s="223" t="s">
        <v>784</v>
      </c>
      <c r="G704" s="43"/>
      <c r="H704" s="43"/>
      <c r="I704" s="224"/>
      <c r="J704" s="43"/>
      <c r="K704" s="43"/>
      <c r="L704" s="47"/>
      <c r="M704" s="225"/>
      <c r="N704" s="226"/>
      <c r="O704" s="87"/>
      <c r="P704" s="87"/>
      <c r="Q704" s="87"/>
      <c r="R704" s="87"/>
      <c r="S704" s="87"/>
      <c r="T704" s="88"/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T704" s="19" t="s">
        <v>138</v>
      </c>
      <c r="AU704" s="19" t="s">
        <v>90</v>
      </c>
    </row>
    <row r="705" s="13" customFormat="1">
      <c r="A705" s="13"/>
      <c r="B705" s="227"/>
      <c r="C705" s="228"/>
      <c r="D705" s="222" t="s">
        <v>140</v>
      </c>
      <c r="E705" s="229" t="s">
        <v>32</v>
      </c>
      <c r="F705" s="230" t="s">
        <v>785</v>
      </c>
      <c r="G705" s="228"/>
      <c r="H705" s="229" t="s">
        <v>32</v>
      </c>
      <c r="I705" s="231"/>
      <c r="J705" s="228"/>
      <c r="K705" s="228"/>
      <c r="L705" s="232"/>
      <c r="M705" s="233"/>
      <c r="N705" s="234"/>
      <c r="O705" s="234"/>
      <c r="P705" s="234"/>
      <c r="Q705" s="234"/>
      <c r="R705" s="234"/>
      <c r="S705" s="234"/>
      <c r="T705" s="235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6" t="s">
        <v>140</v>
      </c>
      <c r="AU705" s="236" t="s">
        <v>90</v>
      </c>
      <c r="AV705" s="13" t="s">
        <v>88</v>
      </c>
      <c r="AW705" s="13" t="s">
        <v>40</v>
      </c>
      <c r="AX705" s="13" t="s">
        <v>80</v>
      </c>
      <c r="AY705" s="236" t="s">
        <v>129</v>
      </c>
    </row>
    <row r="706" s="14" customFormat="1">
      <c r="A706" s="14"/>
      <c r="B706" s="237"/>
      <c r="C706" s="238"/>
      <c r="D706" s="222" t="s">
        <v>140</v>
      </c>
      <c r="E706" s="239" t="s">
        <v>32</v>
      </c>
      <c r="F706" s="240" t="s">
        <v>662</v>
      </c>
      <c r="G706" s="238"/>
      <c r="H706" s="241">
        <v>43.649999999999999</v>
      </c>
      <c r="I706" s="242"/>
      <c r="J706" s="238"/>
      <c r="K706" s="238"/>
      <c r="L706" s="243"/>
      <c r="M706" s="244"/>
      <c r="N706" s="245"/>
      <c r="O706" s="245"/>
      <c r="P706" s="245"/>
      <c r="Q706" s="245"/>
      <c r="R706" s="245"/>
      <c r="S706" s="245"/>
      <c r="T706" s="246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7" t="s">
        <v>140</v>
      </c>
      <c r="AU706" s="247" t="s">
        <v>90</v>
      </c>
      <c r="AV706" s="14" t="s">
        <v>90</v>
      </c>
      <c r="AW706" s="14" t="s">
        <v>40</v>
      </c>
      <c r="AX706" s="14" t="s">
        <v>80</v>
      </c>
      <c r="AY706" s="247" t="s">
        <v>129</v>
      </c>
    </row>
    <row r="707" s="14" customFormat="1">
      <c r="A707" s="14"/>
      <c r="B707" s="237"/>
      <c r="C707" s="238"/>
      <c r="D707" s="222" t="s">
        <v>140</v>
      </c>
      <c r="E707" s="239" t="s">
        <v>32</v>
      </c>
      <c r="F707" s="240" t="s">
        <v>663</v>
      </c>
      <c r="G707" s="238"/>
      <c r="H707" s="241">
        <v>6</v>
      </c>
      <c r="I707" s="242"/>
      <c r="J707" s="238"/>
      <c r="K707" s="238"/>
      <c r="L707" s="243"/>
      <c r="M707" s="244"/>
      <c r="N707" s="245"/>
      <c r="O707" s="245"/>
      <c r="P707" s="245"/>
      <c r="Q707" s="245"/>
      <c r="R707" s="245"/>
      <c r="S707" s="245"/>
      <c r="T707" s="246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7" t="s">
        <v>140</v>
      </c>
      <c r="AU707" s="247" t="s">
        <v>90</v>
      </c>
      <c r="AV707" s="14" t="s">
        <v>90</v>
      </c>
      <c r="AW707" s="14" t="s">
        <v>40</v>
      </c>
      <c r="AX707" s="14" t="s">
        <v>80</v>
      </c>
      <c r="AY707" s="247" t="s">
        <v>129</v>
      </c>
    </row>
    <row r="708" s="14" customFormat="1">
      <c r="A708" s="14"/>
      <c r="B708" s="237"/>
      <c r="C708" s="238"/>
      <c r="D708" s="222" t="s">
        <v>140</v>
      </c>
      <c r="E708" s="239" t="s">
        <v>32</v>
      </c>
      <c r="F708" s="240" t="s">
        <v>669</v>
      </c>
      <c r="G708" s="238"/>
      <c r="H708" s="241">
        <v>108.93000000000001</v>
      </c>
      <c r="I708" s="242"/>
      <c r="J708" s="238"/>
      <c r="K708" s="238"/>
      <c r="L708" s="243"/>
      <c r="M708" s="244"/>
      <c r="N708" s="245"/>
      <c r="O708" s="245"/>
      <c r="P708" s="245"/>
      <c r="Q708" s="245"/>
      <c r="R708" s="245"/>
      <c r="S708" s="245"/>
      <c r="T708" s="246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7" t="s">
        <v>140</v>
      </c>
      <c r="AU708" s="247" t="s">
        <v>90</v>
      </c>
      <c r="AV708" s="14" t="s">
        <v>90</v>
      </c>
      <c r="AW708" s="14" t="s">
        <v>40</v>
      </c>
      <c r="AX708" s="14" t="s">
        <v>80</v>
      </c>
      <c r="AY708" s="247" t="s">
        <v>129</v>
      </c>
    </row>
    <row r="709" s="14" customFormat="1">
      <c r="A709" s="14"/>
      <c r="B709" s="237"/>
      <c r="C709" s="238"/>
      <c r="D709" s="222" t="s">
        <v>140</v>
      </c>
      <c r="E709" s="239" t="s">
        <v>32</v>
      </c>
      <c r="F709" s="240" t="s">
        <v>786</v>
      </c>
      <c r="G709" s="238"/>
      <c r="H709" s="241">
        <v>43.520000000000003</v>
      </c>
      <c r="I709" s="242"/>
      <c r="J709" s="238"/>
      <c r="K709" s="238"/>
      <c r="L709" s="243"/>
      <c r="M709" s="244"/>
      <c r="N709" s="245"/>
      <c r="O709" s="245"/>
      <c r="P709" s="245"/>
      <c r="Q709" s="245"/>
      <c r="R709" s="245"/>
      <c r="S709" s="245"/>
      <c r="T709" s="246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7" t="s">
        <v>140</v>
      </c>
      <c r="AU709" s="247" t="s">
        <v>90</v>
      </c>
      <c r="AV709" s="14" t="s">
        <v>90</v>
      </c>
      <c r="AW709" s="14" t="s">
        <v>40</v>
      </c>
      <c r="AX709" s="14" t="s">
        <v>80</v>
      </c>
      <c r="AY709" s="247" t="s">
        <v>129</v>
      </c>
    </row>
    <row r="710" s="15" customFormat="1">
      <c r="A710" s="15"/>
      <c r="B710" s="248"/>
      <c r="C710" s="249"/>
      <c r="D710" s="222" t="s">
        <v>140</v>
      </c>
      <c r="E710" s="250" t="s">
        <v>32</v>
      </c>
      <c r="F710" s="251" t="s">
        <v>143</v>
      </c>
      <c r="G710" s="249"/>
      <c r="H710" s="252">
        <v>202.10000000000002</v>
      </c>
      <c r="I710" s="253"/>
      <c r="J710" s="249"/>
      <c r="K710" s="249"/>
      <c r="L710" s="254"/>
      <c r="M710" s="255"/>
      <c r="N710" s="256"/>
      <c r="O710" s="256"/>
      <c r="P710" s="256"/>
      <c r="Q710" s="256"/>
      <c r="R710" s="256"/>
      <c r="S710" s="256"/>
      <c r="T710" s="257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58" t="s">
        <v>140</v>
      </c>
      <c r="AU710" s="258" t="s">
        <v>90</v>
      </c>
      <c r="AV710" s="15" t="s">
        <v>136</v>
      </c>
      <c r="AW710" s="15" t="s">
        <v>40</v>
      </c>
      <c r="AX710" s="15" t="s">
        <v>88</v>
      </c>
      <c r="AY710" s="258" t="s">
        <v>129</v>
      </c>
    </row>
    <row r="711" s="12" customFormat="1" ht="22.8" customHeight="1">
      <c r="A711" s="12"/>
      <c r="B711" s="193"/>
      <c r="C711" s="194"/>
      <c r="D711" s="195" t="s">
        <v>79</v>
      </c>
      <c r="E711" s="207" t="s">
        <v>193</v>
      </c>
      <c r="F711" s="207" t="s">
        <v>787</v>
      </c>
      <c r="G711" s="194"/>
      <c r="H711" s="194"/>
      <c r="I711" s="197"/>
      <c r="J711" s="208">
        <f>BK711</f>
        <v>0</v>
      </c>
      <c r="K711" s="194"/>
      <c r="L711" s="199"/>
      <c r="M711" s="200"/>
      <c r="N711" s="201"/>
      <c r="O711" s="201"/>
      <c r="P711" s="202">
        <f>SUM(P712:P715)</f>
        <v>0</v>
      </c>
      <c r="Q711" s="201"/>
      <c r="R711" s="202">
        <f>SUM(R712:R715)</f>
        <v>0.0052399999999999999</v>
      </c>
      <c r="S711" s="201"/>
      <c r="T711" s="203">
        <f>SUM(T712:T715)</f>
        <v>0.38400000000000001</v>
      </c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R711" s="204" t="s">
        <v>88</v>
      </c>
      <c r="AT711" s="205" t="s">
        <v>79</v>
      </c>
      <c r="AU711" s="205" t="s">
        <v>88</v>
      </c>
      <c r="AY711" s="204" t="s">
        <v>129</v>
      </c>
      <c r="BK711" s="206">
        <f>SUM(BK712:BK715)</f>
        <v>0</v>
      </c>
    </row>
    <row r="712" s="2" customFormat="1" ht="37.8" customHeight="1">
      <c r="A712" s="41"/>
      <c r="B712" s="42"/>
      <c r="C712" s="209" t="s">
        <v>788</v>
      </c>
      <c r="D712" s="209" t="s">
        <v>131</v>
      </c>
      <c r="E712" s="210" t="s">
        <v>789</v>
      </c>
      <c r="F712" s="211" t="s">
        <v>790</v>
      </c>
      <c r="G712" s="212" t="s">
        <v>189</v>
      </c>
      <c r="H712" s="213">
        <v>1</v>
      </c>
      <c r="I712" s="214"/>
      <c r="J712" s="215">
        <f>ROUND(I712*H712,2)</f>
        <v>0</v>
      </c>
      <c r="K712" s="211" t="s">
        <v>32</v>
      </c>
      <c r="L712" s="47"/>
      <c r="M712" s="216" t="s">
        <v>32</v>
      </c>
      <c r="N712" s="217" t="s">
        <v>51</v>
      </c>
      <c r="O712" s="87"/>
      <c r="P712" s="218">
        <f>O712*H712</f>
        <v>0</v>
      </c>
      <c r="Q712" s="218">
        <v>0.0052399999999999999</v>
      </c>
      <c r="R712" s="218">
        <f>Q712*H712</f>
        <v>0.0052399999999999999</v>
      </c>
      <c r="S712" s="218">
        <v>0.38400000000000001</v>
      </c>
      <c r="T712" s="219">
        <f>S712*H712</f>
        <v>0.38400000000000001</v>
      </c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R712" s="220" t="s">
        <v>136</v>
      </c>
      <c r="AT712" s="220" t="s">
        <v>131</v>
      </c>
      <c r="AU712" s="220" t="s">
        <v>90</v>
      </c>
      <c r="AY712" s="19" t="s">
        <v>129</v>
      </c>
      <c r="BE712" s="221">
        <f>IF(N712="základní",J712,0)</f>
        <v>0</v>
      </c>
      <c r="BF712" s="221">
        <f>IF(N712="snížená",J712,0)</f>
        <v>0</v>
      </c>
      <c r="BG712" s="221">
        <f>IF(N712="zákl. přenesená",J712,0)</f>
        <v>0</v>
      </c>
      <c r="BH712" s="221">
        <f>IF(N712="sníž. přenesená",J712,0)</f>
        <v>0</v>
      </c>
      <c r="BI712" s="221">
        <f>IF(N712="nulová",J712,0)</f>
        <v>0</v>
      </c>
      <c r="BJ712" s="19" t="s">
        <v>88</v>
      </c>
      <c r="BK712" s="221">
        <f>ROUND(I712*H712,2)</f>
        <v>0</v>
      </c>
      <c r="BL712" s="19" t="s">
        <v>136</v>
      </c>
      <c r="BM712" s="220" t="s">
        <v>791</v>
      </c>
    </row>
    <row r="713" s="2" customFormat="1">
      <c r="A713" s="41"/>
      <c r="B713" s="42"/>
      <c r="C713" s="43"/>
      <c r="D713" s="222" t="s">
        <v>138</v>
      </c>
      <c r="E713" s="43"/>
      <c r="F713" s="223" t="s">
        <v>790</v>
      </c>
      <c r="G713" s="43"/>
      <c r="H713" s="43"/>
      <c r="I713" s="224"/>
      <c r="J713" s="43"/>
      <c r="K713" s="43"/>
      <c r="L713" s="47"/>
      <c r="M713" s="225"/>
      <c r="N713" s="226"/>
      <c r="O713" s="87"/>
      <c r="P713" s="87"/>
      <c r="Q713" s="87"/>
      <c r="R713" s="87"/>
      <c r="S713" s="87"/>
      <c r="T713" s="88"/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T713" s="19" t="s">
        <v>138</v>
      </c>
      <c r="AU713" s="19" t="s">
        <v>90</v>
      </c>
    </row>
    <row r="714" s="14" customFormat="1">
      <c r="A714" s="14"/>
      <c r="B714" s="237"/>
      <c r="C714" s="238"/>
      <c r="D714" s="222" t="s">
        <v>140</v>
      </c>
      <c r="E714" s="239" t="s">
        <v>32</v>
      </c>
      <c r="F714" s="240" t="s">
        <v>792</v>
      </c>
      <c r="G714" s="238"/>
      <c r="H714" s="241">
        <v>1</v>
      </c>
      <c r="I714" s="242"/>
      <c r="J714" s="238"/>
      <c r="K714" s="238"/>
      <c r="L714" s="243"/>
      <c r="M714" s="244"/>
      <c r="N714" s="245"/>
      <c r="O714" s="245"/>
      <c r="P714" s="245"/>
      <c r="Q714" s="245"/>
      <c r="R714" s="245"/>
      <c r="S714" s="245"/>
      <c r="T714" s="246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7" t="s">
        <v>140</v>
      </c>
      <c r="AU714" s="247" t="s">
        <v>90</v>
      </c>
      <c r="AV714" s="14" t="s">
        <v>90</v>
      </c>
      <c r="AW714" s="14" t="s">
        <v>40</v>
      </c>
      <c r="AX714" s="14" t="s">
        <v>80</v>
      </c>
      <c r="AY714" s="247" t="s">
        <v>129</v>
      </c>
    </row>
    <row r="715" s="15" customFormat="1">
      <c r="A715" s="15"/>
      <c r="B715" s="248"/>
      <c r="C715" s="249"/>
      <c r="D715" s="222" t="s">
        <v>140</v>
      </c>
      <c r="E715" s="250" t="s">
        <v>32</v>
      </c>
      <c r="F715" s="251" t="s">
        <v>143</v>
      </c>
      <c r="G715" s="249"/>
      <c r="H715" s="252">
        <v>1</v>
      </c>
      <c r="I715" s="253"/>
      <c r="J715" s="249"/>
      <c r="K715" s="249"/>
      <c r="L715" s="254"/>
      <c r="M715" s="255"/>
      <c r="N715" s="256"/>
      <c r="O715" s="256"/>
      <c r="P715" s="256"/>
      <c r="Q715" s="256"/>
      <c r="R715" s="256"/>
      <c r="S715" s="256"/>
      <c r="T715" s="257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58" t="s">
        <v>140</v>
      </c>
      <c r="AU715" s="258" t="s">
        <v>90</v>
      </c>
      <c r="AV715" s="15" t="s">
        <v>136</v>
      </c>
      <c r="AW715" s="15" t="s">
        <v>40</v>
      </c>
      <c r="AX715" s="15" t="s">
        <v>88</v>
      </c>
      <c r="AY715" s="258" t="s">
        <v>129</v>
      </c>
    </row>
    <row r="716" s="12" customFormat="1" ht="22.8" customHeight="1">
      <c r="A716" s="12"/>
      <c r="B716" s="193"/>
      <c r="C716" s="194"/>
      <c r="D716" s="195" t="s">
        <v>79</v>
      </c>
      <c r="E716" s="207" t="s">
        <v>793</v>
      </c>
      <c r="F716" s="207" t="s">
        <v>794</v>
      </c>
      <c r="G716" s="194"/>
      <c r="H716" s="194"/>
      <c r="I716" s="197"/>
      <c r="J716" s="208">
        <f>BK716</f>
        <v>0</v>
      </c>
      <c r="K716" s="194"/>
      <c r="L716" s="199"/>
      <c r="M716" s="200"/>
      <c r="N716" s="201"/>
      <c r="O716" s="201"/>
      <c r="P716" s="202">
        <f>SUM(P717:P736)</f>
        <v>0</v>
      </c>
      <c r="Q716" s="201"/>
      <c r="R716" s="202">
        <f>SUM(R717:R736)</f>
        <v>0</v>
      </c>
      <c r="S716" s="201"/>
      <c r="T716" s="203">
        <f>SUM(T717:T736)</f>
        <v>0</v>
      </c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R716" s="204" t="s">
        <v>88</v>
      </c>
      <c r="AT716" s="205" t="s">
        <v>79</v>
      </c>
      <c r="AU716" s="205" t="s">
        <v>88</v>
      </c>
      <c r="AY716" s="204" t="s">
        <v>129</v>
      </c>
      <c r="BK716" s="206">
        <f>SUM(BK717:BK736)</f>
        <v>0</v>
      </c>
    </row>
    <row r="717" s="2" customFormat="1" ht="14.4" customHeight="1">
      <c r="A717" s="41"/>
      <c r="B717" s="42"/>
      <c r="C717" s="209" t="s">
        <v>795</v>
      </c>
      <c r="D717" s="209" t="s">
        <v>131</v>
      </c>
      <c r="E717" s="210" t="s">
        <v>796</v>
      </c>
      <c r="F717" s="211" t="s">
        <v>797</v>
      </c>
      <c r="G717" s="212" t="s">
        <v>360</v>
      </c>
      <c r="H717" s="213">
        <v>30.384</v>
      </c>
      <c r="I717" s="214"/>
      <c r="J717" s="215">
        <f>ROUND(I717*H717,2)</f>
        <v>0</v>
      </c>
      <c r="K717" s="211" t="s">
        <v>135</v>
      </c>
      <c r="L717" s="47"/>
      <c r="M717" s="216" t="s">
        <v>32</v>
      </c>
      <c r="N717" s="217" t="s">
        <v>51</v>
      </c>
      <c r="O717" s="87"/>
      <c r="P717" s="218">
        <f>O717*H717</f>
        <v>0</v>
      </c>
      <c r="Q717" s="218">
        <v>0</v>
      </c>
      <c r="R717" s="218">
        <f>Q717*H717</f>
        <v>0</v>
      </c>
      <c r="S717" s="218">
        <v>0</v>
      </c>
      <c r="T717" s="219">
        <f>S717*H717</f>
        <v>0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20" t="s">
        <v>136</v>
      </c>
      <c r="AT717" s="220" t="s">
        <v>131</v>
      </c>
      <c r="AU717" s="220" t="s">
        <v>90</v>
      </c>
      <c r="AY717" s="19" t="s">
        <v>129</v>
      </c>
      <c r="BE717" s="221">
        <f>IF(N717="základní",J717,0)</f>
        <v>0</v>
      </c>
      <c r="BF717" s="221">
        <f>IF(N717="snížená",J717,0)</f>
        <v>0</v>
      </c>
      <c r="BG717" s="221">
        <f>IF(N717="zákl. přenesená",J717,0)</f>
        <v>0</v>
      </c>
      <c r="BH717" s="221">
        <f>IF(N717="sníž. přenesená",J717,0)</f>
        <v>0</v>
      </c>
      <c r="BI717" s="221">
        <f>IF(N717="nulová",J717,0)</f>
        <v>0</v>
      </c>
      <c r="BJ717" s="19" t="s">
        <v>88</v>
      </c>
      <c r="BK717" s="221">
        <f>ROUND(I717*H717,2)</f>
        <v>0</v>
      </c>
      <c r="BL717" s="19" t="s">
        <v>136</v>
      </c>
      <c r="BM717" s="220" t="s">
        <v>798</v>
      </c>
    </row>
    <row r="718" s="2" customFormat="1">
      <c r="A718" s="41"/>
      <c r="B718" s="42"/>
      <c r="C718" s="43"/>
      <c r="D718" s="222" t="s">
        <v>138</v>
      </c>
      <c r="E718" s="43"/>
      <c r="F718" s="223" t="s">
        <v>799</v>
      </c>
      <c r="G718" s="43"/>
      <c r="H718" s="43"/>
      <c r="I718" s="224"/>
      <c r="J718" s="43"/>
      <c r="K718" s="43"/>
      <c r="L718" s="47"/>
      <c r="M718" s="225"/>
      <c r="N718" s="226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19" t="s">
        <v>138</v>
      </c>
      <c r="AU718" s="19" t="s">
        <v>90</v>
      </c>
    </row>
    <row r="719" s="14" customFormat="1">
      <c r="A719" s="14"/>
      <c r="B719" s="237"/>
      <c r="C719" s="238"/>
      <c r="D719" s="222" t="s">
        <v>140</v>
      </c>
      <c r="E719" s="239" t="s">
        <v>32</v>
      </c>
      <c r="F719" s="240" t="s">
        <v>800</v>
      </c>
      <c r="G719" s="238"/>
      <c r="H719" s="241">
        <v>30.384</v>
      </c>
      <c r="I719" s="242"/>
      <c r="J719" s="238"/>
      <c r="K719" s="238"/>
      <c r="L719" s="243"/>
      <c r="M719" s="244"/>
      <c r="N719" s="245"/>
      <c r="O719" s="245"/>
      <c r="P719" s="245"/>
      <c r="Q719" s="245"/>
      <c r="R719" s="245"/>
      <c r="S719" s="245"/>
      <c r="T719" s="246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7" t="s">
        <v>140</v>
      </c>
      <c r="AU719" s="247" t="s">
        <v>90</v>
      </c>
      <c r="AV719" s="14" t="s">
        <v>90</v>
      </c>
      <c r="AW719" s="14" t="s">
        <v>40</v>
      </c>
      <c r="AX719" s="14" t="s">
        <v>80</v>
      </c>
      <c r="AY719" s="247" t="s">
        <v>129</v>
      </c>
    </row>
    <row r="720" s="15" customFormat="1">
      <c r="A720" s="15"/>
      <c r="B720" s="248"/>
      <c r="C720" s="249"/>
      <c r="D720" s="222" t="s">
        <v>140</v>
      </c>
      <c r="E720" s="250" t="s">
        <v>32</v>
      </c>
      <c r="F720" s="251" t="s">
        <v>143</v>
      </c>
      <c r="G720" s="249"/>
      <c r="H720" s="252">
        <v>30.384</v>
      </c>
      <c r="I720" s="253"/>
      <c r="J720" s="249"/>
      <c r="K720" s="249"/>
      <c r="L720" s="254"/>
      <c r="M720" s="255"/>
      <c r="N720" s="256"/>
      <c r="O720" s="256"/>
      <c r="P720" s="256"/>
      <c r="Q720" s="256"/>
      <c r="R720" s="256"/>
      <c r="S720" s="256"/>
      <c r="T720" s="257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58" t="s">
        <v>140</v>
      </c>
      <c r="AU720" s="258" t="s">
        <v>90</v>
      </c>
      <c r="AV720" s="15" t="s">
        <v>136</v>
      </c>
      <c r="AW720" s="15" t="s">
        <v>40</v>
      </c>
      <c r="AX720" s="15" t="s">
        <v>88</v>
      </c>
      <c r="AY720" s="258" t="s">
        <v>129</v>
      </c>
    </row>
    <row r="721" s="2" customFormat="1" ht="24.15" customHeight="1">
      <c r="A721" s="41"/>
      <c r="B721" s="42"/>
      <c r="C721" s="209" t="s">
        <v>801</v>
      </c>
      <c r="D721" s="209" t="s">
        <v>131</v>
      </c>
      <c r="E721" s="210" t="s">
        <v>802</v>
      </c>
      <c r="F721" s="211" t="s">
        <v>803</v>
      </c>
      <c r="G721" s="212" t="s">
        <v>360</v>
      </c>
      <c r="H721" s="213">
        <v>577.29600000000005</v>
      </c>
      <c r="I721" s="214"/>
      <c r="J721" s="215">
        <f>ROUND(I721*H721,2)</f>
        <v>0</v>
      </c>
      <c r="K721" s="211" t="s">
        <v>135</v>
      </c>
      <c r="L721" s="47"/>
      <c r="M721" s="216" t="s">
        <v>32</v>
      </c>
      <c r="N721" s="217" t="s">
        <v>51</v>
      </c>
      <c r="O721" s="87"/>
      <c r="P721" s="218">
        <f>O721*H721</f>
        <v>0</v>
      </c>
      <c r="Q721" s="218">
        <v>0</v>
      </c>
      <c r="R721" s="218">
        <f>Q721*H721</f>
        <v>0</v>
      </c>
      <c r="S721" s="218">
        <v>0</v>
      </c>
      <c r="T721" s="219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20" t="s">
        <v>136</v>
      </c>
      <c r="AT721" s="220" t="s">
        <v>131</v>
      </c>
      <c r="AU721" s="220" t="s">
        <v>90</v>
      </c>
      <c r="AY721" s="19" t="s">
        <v>129</v>
      </c>
      <c r="BE721" s="221">
        <f>IF(N721="základní",J721,0)</f>
        <v>0</v>
      </c>
      <c r="BF721" s="221">
        <f>IF(N721="snížená",J721,0)</f>
        <v>0</v>
      </c>
      <c r="BG721" s="221">
        <f>IF(N721="zákl. přenesená",J721,0)</f>
        <v>0</v>
      </c>
      <c r="BH721" s="221">
        <f>IF(N721="sníž. přenesená",J721,0)</f>
        <v>0</v>
      </c>
      <c r="BI721" s="221">
        <f>IF(N721="nulová",J721,0)</f>
        <v>0</v>
      </c>
      <c r="BJ721" s="19" t="s">
        <v>88</v>
      </c>
      <c r="BK721" s="221">
        <f>ROUND(I721*H721,2)</f>
        <v>0</v>
      </c>
      <c r="BL721" s="19" t="s">
        <v>136</v>
      </c>
      <c r="BM721" s="220" t="s">
        <v>804</v>
      </c>
    </row>
    <row r="722" s="2" customFormat="1">
      <c r="A722" s="41"/>
      <c r="B722" s="42"/>
      <c r="C722" s="43"/>
      <c r="D722" s="222" t="s">
        <v>138</v>
      </c>
      <c r="E722" s="43"/>
      <c r="F722" s="223" t="s">
        <v>805</v>
      </c>
      <c r="G722" s="43"/>
      <c r="H722" s="43"/>
      <c r="I722" s="224"/>
      <c r="J722" s="43"/>
      <c r="K722" s="43"/>
      <c r="L722" s="47"/>
      <c r="M722" s="225"/>
      <c r="N722" s="226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19" t="s">
        <v>138</v>
      </c>
      <c r="AU722" s="19" t="s">
        <v>90</v>
      </c>
    </row>
    <row r="723" s="14" customFormat="1">
      <c r="A723" s="14"/>
      <c r="B723" s="237"/>
      <c r="C723" s="238"/>
      <c r="D723" s="222" t="s">
        <v>140</v>
      </c>
      <c r="E723" s="239" t="s">
        <v>32</v>
      </c>
      <c r="F723" s="240" t="s">
        <v>806</v>
      </c>
      <c r="G723" s="238"/>
      <c r="H723" s="241">
        <v>577.29600000000005</v>
      </c>
      <c r="I723" s="242"/>
      <c r="J723" s="238"/>
      <c r="K723" s="238"/>
      <c r="L723" s="243"/>
      <c r="M723" s="244"/>
      <c r="N723" s="245"/>
      <c r="O723" s="245"/>
      <c r="P723" s="245"/>
      <c r="Q723" s="245"/>
      <c r="R723" s="245"/>
      <c r="S723" s="245"/>
      <c r="T723" s="246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7" t="s">
        <v>140</v>
      </c>
      <c r="AU723" s="247" t="s">
        <v>90</v>
      </c>
      <c r="AV723" s="14" t="s">
        <v>90</v>
      </c>
      <c r="AW723" s="14" t="s">
        <v>40</v>
      </c>
      <c r="AX723" s="14" t="s">
        <v>80</v>
      </c>
      <c r="AY723" s="247" t="s">
        <v>129</v>
      </c>
    </row>
    <row r="724" s="15" customFormat="1">
      <c r="A724" s="15"/>
      <c r="B724" s="248"/>
      <c r="C724" s="249"/>
      <c r="D724" s="222" t="s">
        <v>140</v>
      </c>
      <c r="E724" s="250" t="s">
        <v>32</v>
      </c>
      <c r="F724" s="251" t="s">
        <v>143</v>
      </c>
      <c r="G724" s="249"/>
      <c r="H724" s="252">
        <v>577.29600000000005</v>
      </c>
      <c r="I724" s="253"/>
      <c r="J724" s="249"/>
      <c r="K724" s="249"/>
      <c r="L724" s="254"/>
      <c r="M724" s="255"/>
      <c r="N724" s="256"/>
      <c r="O724" s="256"/>
      <c r="P724" s="256"/>
      <c r="Q724" s="256"/>
      <c r="R724" s="256"/>
      <c r="S724" s="256"/>
      <c r="T724" s="257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58" t="s">
        <v>140</v>
      </c>
      <c r="AU724" s="258" t="s">
        <v>90</v>
      </c>
      <c r="AV724" s="15" t="s">
        <v>136</v>
      </c>
      <c r="AW724" s="15" t="s">
        <v>40</v>
      </c>
      <c r="AX724" s="15" t="s">
        <v>88</v>
      </c>
      <c r="AY724" s="258" t="s">
        <v>129</v>
      </c>
    </row>
    <row r="725" s="2" customFormat="1" ht="24.15" customHeight="1">
      <c r="A725" s="41"/>
      <c r="B725" s="42"/>
      <c r="C725" s="209" t="s">
        <v>807</v>
      </c>
      <c r="D725" s="209" t="s">
        <v>131</v>
      </c>
      <c r="E725" s="210" t="s">
        <v>808</v>
      </c>
      <c r="F725" s="211" t="s">
        <v>809</v>
      </c>
      <c r="G725" s="212" t="s">
        <v>360</v>
      </c>
      <c r="H725" s="213">
        <v>30.384</v>
      </c>
      <c r="I725" s="214"/>
      <c r="J725" s="215">
        <f>ROUND(I725*H725,2)</f>
        <v>0</v>
      </c>
      <c r="K725" s="211" t="s">
        <v>135</v>
      </c>
      <c r="L725" s="47"/>
      <c r="M725" s="216" t="s">
        <v>32</v>
      </c>
      <c r="N725" s="217" t="s">
        <v>51</v>
      </c>
      <c r="O725" s="87"/>
      <c r="P725" s="218">
        <f>O725*H725</f>
        <v>0</v>
      </c>
      <c r="Q725" s="218">
        <v>0</v>
      </c>
      <c r="R725" s="218">
        <f>Q725*H725</f>
        <v>0</v>
      </c>
      <c r="S725" s="218">
        <v>0</v>
      </c>
      <c r="T725" s="219">
        <f>S725*H725</f>
        <v>0</v>
      </c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R725" s="220" t="s">
        <v>136</v>
      </c>
      <c r="AT725" s="220" t="s">
        <v>131</v>
      </c>
      <c r="AU725" s="220" t="s">
        <v>90</v>
      </c>
      <c r="AY725" s="19" t="s">
        <v>129</v>
      </c>
      <c r="BE725" s="221">
        <f>IF(N725="základní",J725,0)</f>
        <v>0</v>
      </c>
      <c r="BF725" s="221">
        <f>IF(N725="snížená",J725,0)</f>
        <v>0</v>
      </c>
      <c r="BG725" s="221">
        <f>IF(N725="zákl. přenesená",J725,0)</f>
        <v>0</v>
      </c>
      <c r="BH725" s="221">
        <f>IF(N725="sníž. přenesená",J725,0)</f>
        <v>0</v>
      </c>
      <c r="BI725" s="221">
        <f>IF(N725="nulová",J725,0)</f>
        <v>0</v>
      </c>
      <c r="BJ725" s="19" t="s">
        <v>88</v>
      </c>
      <c r="BK725" s="221">
        <f>ROUND(I725*H725,2)</f>
        <v>0</v>
      </c>
      <c r="BL725" s="19" t="s">
        <v>136</v>
      </c>
      <c r="BM725" s="220" t="s">
        <v>810</v>
      </c>
    </row>
    <row r="726" s="2" customFormat="1">
      <c r="A726" s="41"/>
      <c r="B726" s="42"/>
      <c r="C726" s="43"/>
      <c r="D726" s="222" t="s">
        <v>138</v>
      </c>
      <c r="E726" s="43"/>
      <c r="F726" s="223" t="s">
        <v>811</v>
      </c>
      <c r="G726" s="43"/>
      <c r="H726" s="43"/>
      <c r="I726" s="224"/>
      <c r="J726" s="43"/>
      <c r="K726" s="43"/>
      <c r="L726" s="47"/>
      <c r="M726" s="225"/>
      <c r="N726" s="226"/>
      <c r="O726" s="87"/>
      <c r="P726" s="87"/>
      <c r="Q726" s="87"/>
      <c r="R726" s="87"/>
      <c r="S726" s="87"/>
      <c r="T726" s="88"/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T726" s="19" t="s">
        <v>138</v>
      </c>
      <c r="AU726" s="19" t="s">
        <v>90</v>
      </c>
    </row>
    <row r="727" s="14" customFormat="1">
      <c r="A727" s="14"/>
      <c r="B727" s="237"/>
      <c r="C727" s="238"/>
      <c r="D727" s="222" t="s">
        <v>140</v>
      </c>
      <c r="E727" s="239" t="s">
        <v>32</v>
      </c>
      <c r="F727" s="240" t="s">
        <v>812</v>
      </c>
      <c r="G727" s="238"/>
      <c r="H727" s="241">
        <v>30.384</v>
      </c>
      <c r="I727" s="242"/>
      <c r="J727" s="238"/>
      <c r="K727" s="238"/>
      <c r="L727" s="243"/>
      <c r="M727" s="244"/>
      <c r="N727" s="245"/>
      <c r="O727" s="245"/>
      <c r="P727" s="245"/>
      <c r="Q727" s="245"/>
      <c r="R727" s="245"/>
      <c r="S727" s="245"/>
      <c r="T727" s="246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7" t="s">
        <v>140</v>
      </c>
      <c r="AU727" s="247" t="s">
        <v>90</v>
      </c>
      <c r="AV727" s="14" t="s">
        <v>90</v>
      </c>
      <c r="AW727" s="14" t="s">
        <v>40</v>
      </c>
      <c r="AX727" s="14" t="s">
        <v>80</v>
      </c>
      <c r="AY727" s="247" t="s">
        <v>129</v>
      </c>
    </row>
    <row r="728" s="15" customFormat="1">
      <c r="A728" s="15"/>
      <c r="B728" s="248"/>
      <c r="C728" s="249"/>
      <c r="D728" s="222" t="s">
        <v>140</v>
      </c>
      <c r="E728" s="250" t="s">
        <v>32</v>
      </c>
      <c r="F728" s="251" t="s">
        <v>143</v>
      </c>
      <c r="G728" s="249"/>
      <c r="H728" s="252">
        <v>30.384</v>
      </c>
      <c r="I728" s="253"/>
      <c r="J728" s="249"/>
      <c r="K728" s="249"/>
      <c r="L728" s="254"/>
      <c r="M728" s="255"/>
      <c r="N728" s="256"/>
      <c r="O728" s="256"/>
      <c r="P728" s="256"/>
      <c r="Q728" s="256"/>
      <c r="R728" s="256"/>
      <c r="S728" s="256"/>
      <c r="T728" s="257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58" t="s">
        <v>140</v>
      </c>
      <c r="AU728" s="258" t="s">
        <v>90</v>
      </c>
      <c r="AV728" s="15" t="s">
        <v>136</v>
      </c>
      <c r="AW728" s="15" t="s">
        <v>40</v>
      </c>
      <c r="AX728" s="15" t="s">
        <v>88</v>
      </c>
      <c r="AY728" s="258" t="s">
        <v>129</v>
      </c>
    </row>
    <row r="729" s="2" customFormat="1" ht="24.15" customHeight="1">
      <c r="A729" s="41"/>
      <c r="B729" s="42"/>
      <c r="C729" s="209" t="s">
        <v>813</v>
      </c>
      <c r="D729" s="209" t="s">
        <v>131</v>
      </c>
      <c r="E729" s="210" t="s">
        <v>814</v>
      </c>
      <c r="F729" s="211" t="s">
        <v>815</v>
      </c>
      <c r="G729" s="212" t="s">
        <v>360</v>
      </c>
      <c r="H729" s="213">
        <v>15.6</v>
      </c>
      <c r="I729" s="214"/>
      <c r="J729" s="215">
        <f>ROUND(I729*H729,2)</f>
        <v>0</v>
      </c>
      <c r="K729" s="211" t="s">
        <v>135</v>
      </c>
      <c r="L729" s="47"/>
      <c r="M729" s="216" t="s">
        <v>32</v>
      </c>
      <c r="N729" s="217" t="s">
        <v>51</v>
      </c>
      <c r="O729" s="87"/>
      <c r="P729" s="218">
        <f>O729*H729</f>
        <v>0</v>
      </c>
      <c r="Q729" s="218">
        <v>0</v>
      </c>
      <c r="R729" s="218">
        <f>Q729*H729</f>
        <v>0</v>
      </c>
      <c r="S729" s="218">
        <v>0</v>
      </c>
      <c r="T729" s="219">
        <f>S729*H729</f>
        <v>0</v>
      </c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R729" s="220" t="s">
        <v>136</v>
      </c>
      <c r="AT729" s="220" t="s">
        <v>131</v>
      </c>
      <c r="AU729" s="220" t="s">
        <v>90</v>
      </c>
      <c r="AY729" s="19" t="s">
        <v>129</v>
      </c>
      <c r="BE729" s="221">
        <f>IF(N729="základní",J729,0)</f>
        <v>0</v>
      </c>
      <c r="BF729" s="221">
        <f>IF(N729="snížená",J729,0)</f>
        <v>0</v>
      </c>
      <c r="BG729" s="221">
        <f>IF(N729="zákl. přenesená",J729,0)</f>
        <v>0</v>
      </c>
      <c r="BH729" s="221">
        <f>IF(N729="sníž. přenesená",J729,0)</f>
        <v>0</v>
      </c>
      <c r="BI729" s="221">
        <f>IF(N729="nulová",J729,0)</f>
        <v>0</v>
      </c>
      <c r="BJ729" s="19" t="s">
        <v>88</v>
      </c>
      <c r="BK729" s="221">
        <f>ROUND(I729*H729,2)</f>
        <v>0</v>
      </c>
      <c r="BL729" s="19" t="s">
        <v>136</v>
      </c>
      <c r="BM729" s="220" t="s">
        <v>816</v>
      </c>
    </row>
    <row r="730" s="2" customFormat="1">
      <c r="A730" s="41"/>
      <c r="B730" s="42"/>
      <c r="C730" s="43"/>
      <c r="D730" s="222" t="s">
        <v>138</v>
      </c>
      <c r="E730" s="43"/>
      <c r="F730" s="223" t="s">
        <v>817</v>
      </c>
      <c r="G730" s="43"/>
      <c r="H730" s="43"/>
      <c r="I730" s="224"/>
      <c r="J730" s="43"/>
      <c r="K730" s="43"/>
      <c r="L730" s="47"/>
      <c r="M730" s="225"/>
      <c r="N730" s="226"/>
      <c r="O730" s="87"/>
      <c r="P730" s="87"/>
      <c r="Q730" s="87"/>
      <c r="R730" s="87"/>
      <c r="S730" s="87"/>
      <c r="T730" s="88"/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T730" s="19" t="s">
        <v>138</v>
      </c>
      <c r="AU730" s="19" t="s">
        <v>90</v>
      </c>
    </row>
    <row r="731" s="14" customFormat="1">
      <c r="A731" s="14"/>
      <c r="B731" s="237"/>
      <c r="C731" s="238"/>
      <c r="D731" s="222" t="s">
        <v>140</v>
      </c>
      <c r="E731" s="239" t="s">
        <v>32</v>
      </c>
      <c r="F731" s="240" t="s">
        <v>818</v>
      </c>
      <c r="G731" s="238"/>
      <c r="H731" s="241">
        <v>15.6</v>
      </c>
      <c r="I731" s="242"/>
      <c r="J731" s="238"/>
      <c r="K731" s="238"/>
      <c r="L731" s="243"/>
      <c r="M731" s="244"/>
      <c r="N731" s="245"/>
      <c r="O731" s="245"/>
      <c r="P731" s="245"/>
      <c r="Q731" s="245"/>
      <c r="R731" s="245"/>
      <c r="S731" s="245"/>
      <c r="T731" s="246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7" t="s">
        <v>140</v>
      </c>
      <c r="AU731" s="247" t="s">
        <v>90</v>
      </c>
      <c r="AV731" s="14" t="s">
        <v>90</v>
      </c>
      <c r="AW731" s="14" t="s">
        <v>40</v>
      </c>
      <c r="AX731" s="14" t="s">
        <v>80</v>
      </c>
      <c r="AY731" s="247" t="s">
        <v>129</v>
      </c>
    </row>
    <row r="732" s="15" customFormat="1">
      <c r="A732" s="15"/>
      <c r="B732" s="248"/>
      <c r="C732" s="249"/>
      <c r="D732" s="222" t="s">
        <v>140</v>
      </c>
      <c r="E732" s="250" t="s">
        <v>32</v>
      </c>
      <c r="F732" s="251" t="s">
        <v>143</v>
      </c>
      <c r="G732" s="249"/>
      <c r="H732" s="252">
        <v>15.6</v>
      </c>
      <c r="I732" s="253"/>
      <c r="J732" s="249"/>
      <c r="K732" s="249"/>
      <c r="L732" s="254"/>
      <c r="M732" s="255"/>
      <c r="N732" s="256"/>
      <c r="O732" s="256"/>
      <c r="P732" s="256"/>
      <c r="Q732" s="256"/>
      <c r="R732" s="256"/>
      <c r="S732" s="256"/>
      <c r="T732" s="257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58" t="s">
        <v>140</v>
      </c>
      <c r="AU732" s="258" t="s">
        <v>90</v>
      </c>
      <c r="AV732" s="15" t="s">
        <v>136</v>
      </c>
      <c r="AW732" s="15" t="s">
        <v>40</v>
      </c>
      <c r="AX732" s="15" t="s">
        <v>88</v>
      </c>
      <c r="AY732" s="258" t="s">
        <v>129</v>
      </c>
    </row>
    <row r="733" s="2" customFormat="1" ht="37.8" customHeight="1">
      <c r="A733" s="41"/>
      <c r="B733" s="42"/>
      <c r="C733" s="209" t="s">
        <v>819</v>
      </c>
      <c r="D733" s="209" t="s">
        <v>131</v>
      </c>
      <c r="E733" s="210" t="s">
        <v>820</v>
      </c>
      <c r="F733" s="211" t="s">
        <v>821</v>
      </c>
      <c r="G733" s="212" t="s">
        <v>360</v>
      </c>
      <c r="H733" s="213">
        <v>14.784000000000001</v>
      </c>
      <c r="I733" s="214"/>
      <c r="J733" s="215">
        <f>ROUND(I733*H733,2)</f>
        <v>0</v>
      </c>
      <c r="K733" s="211" t="s">
        <v>135</v>
      </c>
      <c r="L733" s="47"/>
      <c r="M733" s="216" t="s">
        <v>32</v>
      </c>
      <c r="N733" s="217" t="s">
        <v>51</v>
      </c>
      <c r="O733" s="87"/>
      <c r="P733" s="218">
        <f>O733*H733</f>
        <v>0</v>
      </c>
      <c r="Q733" s="218">
        <v>0</v>
      </c>
      <c r="R733" s="218">
        <f>Q733*H733</f>
        <v>0</v>
      </c>
      <c r="S733" s="218">
        <v>0</v>
      </c>
      <c r="T733" s="219">
        <f>S733*H733</f>
        <v>0</v>
      </c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R733" s="220" t="s">
        <v>136</v>
      </c>
      <c r="AT733" s="220" t="s">
        <v>131</v>
      </c>
      <c r="AU733" s="220" t="s">
        <v>90</v>
      </c>
      <c r="AY733" s="19" t="s">
        <v>129</v>
      </c>
      <c r="BE733" s="221">
        <f>IF(N733="základní",J733,0)</f>
        <v>0</v>
      </c>
      <c r="BF733" s="221">
        <f>IF(N733="snížená",J733,0)</f>
        <v>0</v>
      </c>
      <c r="BG733" s="221">
        <f>IF(N733="zákl. přenesená",J733,0)</f>
        <v>0</v>
      </c>
      <c r="BH733" s="221">
        <f>IF(N733="sníž. přenesená",J733,0)</f>
        <v>0</v>
      </c>
      <c r="BI733" s="221">
        <f>IF(N733="nulová",J733,0)</f>
        <v>0</v>
      </c>
      <c r="BJ733" s="19" t="s">
        <v>88</v>
      </c>
      <c r="BK733" s="221">
        <f>ROUND(I733*H733,2)</f>
        <v>0</v>
      </c>
      <c r="BL733" s="19" t="s">
        <v>136</v>
      </c>
      <c r="BM733" s="220" t="s">
        <v>822</v>
      </c>
    </row>
    <row r="734" s="2" customFormat="1">
      <c r="A734" s="41"/>
      <c r="B734" s="42"/>
      <c r="C734" s="43"/>
      <c r="D734" s="222" t="s">
        <v>138</v>
      </c>
      <c r="E734" s="43"/>
      <c r="F734" s="223" t="s">
        <v>823</v>
      </c>
      <c r="G734" s="43"/>
      <c r="H734" s="43"/>
      <c r="I734" s="224"/>
      <c r="J734" s="43"/>
      <c r="K734" s="43"/>
      <c r="L734" s="47"/>
      <c r="M734" s="225"/>
      <c r="N734" s="226"/>
      <c r="O734" s="87"/>
      <c r="P734" s="87"/>
      <c r="Q734" s="87"/>
      <c r="R734" s="87"/>
      <c r="S734" s="87"/>
      <c r="T734" s="88"/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T734" s="19" t="s">
        <v>138</v>
      </c>
      <c r="AU734" s="19" t="s">
        <v>90</v>
      </c>
    </row>
    <row r="735" s="14" customFormat="1">
      <c r="A735" s="14"/>
      <c r="B735" s="237"/>
      <c r="C735" s="238"/>
      <c r="D735" s="222" t="s">
        <v>140</v>
      </c>
      <c r="E735" s="239" t="s">
        <v>32</v>
      </c>
      <c r="F735" s="240" t="s">
        <v>824</v>
      </c>
      <c r="G735" s="238"/>
      <c r="H735" s="241">
        <v>14.784000000000001</v>
      </c>
      <c r="I735" s="242"/>
      <c r="J735" s="238"/>
      <c r="K735" s="238"/>
      <c r="L735" s="243"/>
      <c r="M735" s="244"/>
      <c r="N735" s="245"/>
      <c r="O735" s="245"/>
      <c r="P735" s="245"/>
      <c r="Q735" s="245"/>
      <c r="R735" s="245"/>
      <c r="S735" s="245"/>
      <c r="T735" s="246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7" t="s">
        <v>140</v>
      </c>
      <c r="AU735" s="247" t="s">
        <v>90</v>
      </c>
      <c r="AV735" s="14" t="s">
        <v>90</v>
      </c>
      <c r="AW735" s="14" t="s">
        <v>40</v>
      </c>
      <c r="AX735" s="14" t="s">
        <v>80</v>
      </c>
      <c r="AY735" s="247" t="s">
        <v>129</v>
      </c>
    </row>
    <row r="736" s="15" customFormat="1">
      <c r="A736" s="15"/>
      <c r="B736" s="248"/>
      <c r="C736" s="249"/>
      <c r="D736" s="222" t="s">
        <v>140</v>
      </c>
      <c r="E736" s="250" t="s">
        <v>32</v>
      </c>
      <c r="F736" s="251" t="s">
        <v>143</v>
      </c>
      <c r="G736" s="249"/>
      <c r="H736" s="252">
        <v>14.784000000000001</v>
      </c>
      <c r="I736" s="253"/>
      <c r="J736" s="249"/>
      <c r="K736" s="249"/>
      <c r="L736" s="254"/>
      <c r="M736" s="255"/>
      <c r="N736" s="256"/>
      <c r="O736" s="256"/>
      <c r="P736" s="256"/>
      <c r="Q736" s="256"/>
      <c r="R736" s="256"/>
      <c r="S736" s="256"/>
      <c r="T736" s="257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58" t="s">
        <v>140</v>
      </c>
      <c r="AU736" s="258" t="s">
        <v>90</v>
      </c>
      <c r="AV736" s="15" t="s">
        <v>136</v>
      </c>
      <c r="AW736" s="15" t="s">
        <v>40</v>
      </c>
      <c r="AX736" s="15" t="s">
        <v>88</v>
      </c>
      <c r="AY736" s="258" t="s">
        <v>129</v>
      </c>
    </row>
    <row r="737" s="12" customFormat="1" ht="22.8" customHeight="1">
      <c r="A737" s="12"/>
      <c r="B737" s="193"/>
      <c r="C737" s="194"/>
      <c r="D737" s="195" t="s">
        <v>79</v>
      </c>
      <c r="E737" s="207" t="s">
        <v>825</v>
      </c>
      <c r="F737" s="207" t="s">
        <v>826</v>
      </c>
      <c r="G737" s="194"/>
      <c r="H737" s="194"/>
      <c r="I737" s="197"/>
      <c r="J737" s="208">
        <f>BK737</f>
        <v>0</v>
      </c>
      <c r="K737" s="194"/>
      <c r="L737" s="199"/>
      <c r="M737" s="200"/>
      <c r="N737" s="201"/>
      <c r="O737" s="201"/>
      <c r="P737" s="202">
        <f>SUM(P738:P739)</f>
        <v>0</v>
      </c>
      <c r="Q737" s="201"/>
      <c r="R737" s="202">
        <f>SUM(R738:R739)</f>
        <v>0</v>
      </c>
      <c r="S737" s="201"/>
      <c r="T737" s="203">
        <f>SUM(T738:T739)</f>
        <v>0</v>
      </c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R737" s="204" t="s">
        <v>88</v>
      </c>
      <c r="AT737" s="205" t="s">
        <v>79</v>
      </c>
      <c r="AU737" s="205" t="s">
        <v>88</v>
      </c>
      <c r="AY737" s="204" t="s">
        <v>129</v>
      </c>
      <c r="BK737" s="206">
        <f>SUM(BK738:BK739)</f>
        <v>0</v>
      </c>
    </row>
    <row r="738" s="2" customFormat="1" ht="24.15" customHeight="1">
      <c r="A738" s="41"/>
      <c r="B738" s="42"/>
      <c r="C738" s="209" t="s">
        <v>827</v>
      </c>
      <c r="D738" s="209" t="s">
        <v>131</v>
      </c>
      <c r="E738" s="210" t="s">
        <v>828</v>
      </c>
      <c r="F738" s="211" t="s">
        <v>829</v>
      </c>
      <c r="G738" s="212" t="s">
        <v>360</v>
      </c>
      <c r="H738" s="213">
        <v>38.252000000000002</v>
      </c>
      <c r="I738" s="214"/>
      <c r="J738" s="215">
        <f>ROUND(I738*H738,2)</f>
        <v>0</v>
      </c>
      <c r="K738" s="211" t="s">
        <v>135</v>
      </c>
      <c r="L738" s="47"/>
      <c r="M738" s="216" t="s">
        <v>32</v>
      </c>
      <c r="N738" s="217" t="s">
        <v>51</v>
      </c>
      <c r="O738" s="87"/>
      <c r="P738" s="218">
        <f>O738*H738</f>
        <v>0</v>
      </c>
      <c r="Q738" s="218">
        <v>0</v>
      </c>
      <c r="R738" s="218">
        <f>Q738*H738</f>
        <v>0</v>
      </c>
      <c r="S738" s="218">
        <v>0</v>
      </c>
      <c r="T738" s="219">
        <f>S738*H738</f>
        <v>0</v>
      </c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R738" s="220" t="s">
        <v>136</v>
      </c>
      <c r="AT738" s="220" t="s">
        <v>131</v>
      </c>
      <c r="AU738" s="220" t="s">
        <v>90</v>
      </c>
      <c r="AY738" s="19" t="s">
        <v>129</v>
      </c>
      <c r="BE738" s="221">
        <f>IF(N738="základní",J738,0)</f>
        <v>0</v>
      </c>
      <c r="BF738" s="221">
        <f>IF(N738="snížená",J738,0)</f>
        <v>0</v>
      </c>
      <c r="BG738" s="221">
        <f>IF(N738="zákl. přenesená",J738,0)</f>
        <v>0</v>
      </c>
      <c r="BH738" s="221">
        <f>IF(N738="sníž. přenesená",J738,0)</f>
        <v>0</v>
      </c>
      <c r="BI738" s="221">
        <f>IF(N738="nulová",J738,0)</f>
        <v>0</v>
      </c>
      <c r="BJ738" s="19" t="s">
        <v>88</v>
      </c>
      <c r="BK738" s="221">
        <f>ROUND(I738*H738,2)</f>
        <v>0</v>
      </c>
      <c r="BL738" s="19" t="s">
        <v>136</v>
      </c>
      <c r="BM738" s="220" t="s">
        <v>830</v>
      </c>
    </row>
    <row r="739" s="2" customFormat="1">
      <c r="A739" s="41"/>
      <c r="B739" s="42"/>
      <c r="C739" s="43"/>
      <c r="D739" s="222" t="s">
        <v>138</v>
      </c>
      <c r="E739" s="43"/>
      <c r="F739" s="223" t="s">
        <v>831</v>
      </c>
      <c r="G739" s="43"/>
      <c r="H739" s="43"/>
      <c r="I739" s="224"/>
      <c r="J739" s="43"/>
      <c r="K739" s="43"/>
      <c r="L739" s="47"/>
      <c r="M739" s="225"/>
      <c r="N739" s="226"/>
      <c r="O739" s="87"/>
      <c r="P739" s="87"/>
      <c r="Q739" s="87"/>
      <c r="R739" s="87"/>
      <c r="S739" s="87"/>
      <c r="T739" s="88"/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T739" s="19" t="s">
        <v>138</v>
      </c>
      <c r="AU739" s="19" t="s">
        <v>90</v>
      </c>
    </row>
    <row r="740" s="12" customFormat="1" ht="25.92" customHeight="1">
      <c r="A740" s="12"/>
      <c r="B740" s="193"/>
      <c r="C740" s="194"/>
      <c r="D740" s="195" t="s">
        <v>79</v>
      </c>
      <c r="E740" s="196" t="s">
        <v>832</v>
      </c>
      <c r="F740" s="196" t="s">
        <v>833</v>
      </c>
      <c r="G740" s="194"/>
      <c r="H740" s="194"/>
      <c r="I740" s="197"/>
      <c r="J740" s="198">
        <f>BK740</f>
        <v>0</v>
      </c>
      <c r="K740" s="194"/>
      <c r="L740" s="199"/>
      <c r="M740" s="200"/>
      <c r="N740" s="201"/>
      <c r="O740" s="201"/>
      <c r="P740" s="202">
        <f>P741</f>
        <v>0</v>
      </c>
      <c r="Q740" s="201"/>
      <c r="R740" s="202">
        <f>R741</f>
        <v>0</v>
      </c>
      <c r="S740" s="201"/>
      <c r="T740" s="203">
        <f>T741</f>
        <v>0</v>
      </c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R740" s="204" t="s">
        <v>161</v>
      </c>
      <c r="AT740" s="205" t="s">
        <v>79</v>
      </c>
      <c r="AU740" s="205" t="s">
        <v>80</v>
      </c>
      <c r="AY740" s="204" t="s">
        <v>129</v>
      </c>
      <c r="BK740" s="206">
        <f>BK741</f>
        <v>0</v>
      </c>
    </row>
    <row r="741" s="12" customFormat="1" ht="22.8" customHeight="1">
      <c r="A741" s="12"/>
      <c r="B741" s="193"/>
      <c r="C741" s="194"/>
      <c r="D741" s="195" t="s">
        <v>79</v>
      </c>
      <c r="E741" s="207" t="s">
        <v>834</v>
      </c>
      <c r="F741" s="207" t="s">
        <v>835</v>
      </c>
      <c r="G741" s="194"/>
      <c r="H741" s="194"/>
      <c r="I741" s="197"/>
      <c r="J741" s="208">
        <f>BK741</f>
        <v>0</v>
      </c>
      <c r="K741" s="194"/>
      <c r="L741" s="199"/>
      <c r="M741" s="200"/>
      <c r="N741" s="201"/>
      <c r="O741" s="201"/>
      <c r="P741" s="202">
        <f>SUM(P742:P745)</f>
        <v>0</v>
      </c>
      <c r="Q741" s="201"/>
      <c r="R741" s="202">
        <f>SUM(R742:R745)</f>
        <v>0</v>
      </c>
      <c r="S741" s="201"/>
      <c r="T741" s="203">
        <f>SUM(T742:T745)</f>
        <v>0</v>
      </c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R741" s="204" t="s">
        <v>161</v>
      </c>
      <c r="AT741" s="205" t="s">
        <v>79</v>
      </c>
      <c r="AU741" s="205" t="s">
        <v>88</v>
      </c>
      <c r="AY741" s="204" t="s">
        <v>129</v>
      </c>
      <c r="BK741" s="206">
        <f>SUM(BK742:BK745)</f>
        <v>0</v>
      </c>
    </row>
    <row r="742" s="2" customFormat="1" ht="14.4" customHeight="1">
      <c r="A742" s="41"/>
      <c r="B742" s="42"/>
      <c r="C742" s="209" t="s">
        <v>836</v>
      </c>
      <c r="D742" s="209" t="s">
        <v>131</v>
      </c>
      <c r="E742" s="210" t="s">
        <v>837</v>
      </c>
      <c r="F742" s="211" t="s">
        <v>838</v>
      </c>
      <c r="G742" s="212" t="s">
        <v>839</v>
      </c>
      <c r="H742" s="213">
        <v>2</v>
      </c>
      <c r="I742" s="214"/>
      <c r="J742" s="215">
        <f>ROUND(I742*H742,2)</f>
        <v>0</v>
      </c>
      <c r="K742" s="211" t="s">
        <v>135</v>
      </c>
      <c r="L742" s="47"/>
      <c r="M742" s="216" t="s">
        <v>32</v>
      </c>
      <c r="N742" s="217" t="s">
        <v>51</v>
      </c>
      <c r="O742" s="87"/>
      <c r="P742" s="218">
        <f>O742*H742</f>
        <v>0</v>
      </c>
      <c r="Q742" s="218">
        <v>0</v>
      </c>
      <c r="R742" s="218">
        <f>Q742*H742</f>
        <v>0</v>
      </c>
      <c r="S742" s="218">
        <v>0</v>
      </c>
      <c r="T742" s="219">
        <f>S742*H742</f>
        <v>0</v>
      </c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R742" s="220" t="s">
        <v>840</v>
      </c>
      <c r="AT742" s="220" t="s">
        <v>131</v>
      </c>
      <c r="AU742" s="220" t="s">
        <v>90</v>
      </c>
      <c r="AY742" s="19" t="s">
        <v>129</v>
      </c>
      <c r="BE742" s="221">
        <f>IF(N742="základní",J742,0)</f>
        <v>0</v>
      </c>
      <c r="BF742" s="221">
        <f>IF(N742="snížená",J742,0)</f>
        <v>0</v>
      </c>
      <c r="BG742" s="221">
        <f>IF(N742="zákl. přenesená",J742,0)</f>
        <v>0</v>
      </c>
      <c r="BH742" s="221">
        <f>IF(N742="sníž. přenesená",J742,0)</f>
        <v>0</v>
      </c>
      <c r="BI742" s="221">
        <f>IF(N742="nulová",J742,0)</f>
        <v>0</v>
      </c>
      <c r="BJ742" s="19" t="s">
        <v>88</v>
      </c>
      <c r="BK742" s="221">
        <f>ROUND(I742*H742,2)</f>
        <v>0</v>
      </c>
      <c r="BL742" s="19" t="s">
        <v>840</v>
      </c>
      <c r="BM742" s="220" t="s">
        <v>841</v>
      </c>
    </row>
    <row r="743" s="2" customFormat="1">
      <c r="A743" s="41"/>
      <c r="B743" s="42"/>
      <c r="C743" s="43"/>
      <c r="D743" s="222" t="s">
        <v>138</v>
      </c>
      <c r="E743" s="43"/>
      <c r="F743" s="223" t="s">
        <v>838</v>
      </c>
      <c r="G743" s="43"/>
      <c r="H743" s="43"/>
      <c r="I743" s="224"/>
      <c r="J743" s="43"/>
      <c r="K743" s="43"/>
      <c r="L743" s="47"/>
      <c r="M743" s="225"/>
      <c r="N743" s="226"/>
      <c r="O743" s="87"/>
      <c r="P743" s="87"/>
      <c r="Q743" s="87"/>
      <c r="R743" s="87"/>
      <c r="S743" s="87"/>
      <c r="T743" s="88"/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T743" s="19" t="s">
        <v>138</v>
      </c>
      <c r="AU743" s="19" t="s">
        <v>90</v>
      </c>
    </row>
    <row r="744" s="14" customFormat="1">
      <c r="A744" s="14"/>
      <c r="B744" s="237"/>
      <c r="C744" s="238"/>
      <c r="D744" s="222" t="s">
        <v>140</v>
      </c>
      <c r="E744" s="239" t="s">
        <v>32</v>
      </c>
      <c r="F744" s="240" t="s">
        <v>495</v>
      </c>
      <c r="G744" s="238"/>
      <c r="H744" s="241">
        <v>2</v>
      </c>
      <c r="I744" s="242"/>
      <c r="J744" s="238"/>
      <c r="K744" s="238"/>
      <c r="L744" s="243"/>
      <c r="M744" s="244"/>
      <c r="N744" s="245"/>
      <c r="O744" s="245"/>
      <c r="P744" s="245"/>
      <c r="Q744" s="245"/>
      <c r="R744" s="245"/>
      <c r="S744" s="245"/>
      <c r="T744" s="246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7" t="s">
        <v>140</v>
      </c>
      <c r="AU744" s="247" t="s">
        <v>90</v>
      </c>
      <c r="AV744" s="14" t="s">
        <v>90</v>
      </c>
      <c r="AW744" s="14" t="s">
        <v>40</v>
      </c>
      <c r="AX744" s="14" t="s">
        <v>80</v>
      </c>
      <c r="AY744" s="247" t="s">
        <v>129</v>
      </c>
    </row>
    <row r="745" s="15" customFormat="1">
      <c r="A745" s="15"/>
      <c r="B745" s="248"/>
      <c r="C745" s="249"/>
      <c r="D745" s="222" t="s">
        <v>140</v>
      </c>
      <c r="E745" s="250" t="s">
        <v>32</v>
      </c>
      <c r="F745" s="251" t="s">
        <v>143</v>
      </c>
      <c r="G745" s="249"/>
      <c r="H745" s="252">
        <v>2</v>
      </c>
      <c r="I745" s="253"/>
      <c r="J745" s="249"/>
      <c r="K745" s="249"/>
      <c r="L745" s="254"/>
      <c r="M745" s="280"/>
      <c r="N745" s="281"/>
      <c r="O745" s="281"/>
      <c r="P745" s="281"/>
      <c r="Q745" s="281"/>
      <c r="R745" s="281"/>
      <c r="S745" s="281"/>
      <c r="T745" s="282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58" t="s">
        <v>140</v>
      </c>
      <c r="AU745" s="258" t="s">
        <v>90</v>
      </c>
      <c r="AV745" s="15" t="s">
        <v>136</v>
      </c>
      <c r="AW745" s="15" t="s">
        <v>40</v>
      </c>
      <c r="AX745" s="15" t="s">
        <v>88</v>
      </c>
      <c r="AY745" s="258" t="s">
        <v>129</v>
      </c>
    </row>
    <row r="746" s="2" customFormat="1" ht="6.96" customHeight="1">
      <c r="A746" s="41"/>
      <c r="B746" s="62"/>
      <c r="C746" s="63"/>
      <c r="D746" s="63"/>
      <c r="E746" s="63"/>
      <c r="F746" s="63"/>
      <c r="G746" s="63"/>
      <c r="H746" s="63"/>
      <c r="I746" s="63"/>
      <c r="J746" s="63"/>
      <c r="K746" s="63"/>
      <c r="L746" s="47"/>
      <c r="M746" s="41"/>
      <c r="O746" s="41"/>
      <c r="P746" s="41"/>
      <c r="Q746" s="41"/>
      <c r="R746" s="41"/>
      <c r="S746" s="41"/>
      <c r="T746" s="41"/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</row>
  </sheetData>
  <sheetProtection sheet="1" autoFilter="0" formatColumns="0" formatRows="0" objects="1" scenarios="1" spinCount="100000" saltValue="bu3Y90p+JgxhWy4144iHo5i5H18hUh55W0i7Rx1JrR53mwKg3uWCuaKfyoQR3CPk8+9xWoU3yiA/VrtwNGLPmQ==" hashValue="cv+VjQhQ7krYNQn3zej1v+SaHmpTLxqgLGgbvWhsbsHqTCU6RZIZQmYZCZ0ZUVoFnMVeCo/1WaV1WepbyiHrrA==" algorithmName="SHA-512" password="EFDC"/>
  <autoFilter ref="C89:K74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90</v>
      </c>
    </row>
    <row r="4" s="1" customFormat="1" ht="24.96" customHeight="1">
      <c r="B4" s="22"/>
      <c r="D4" s="133" t="s">
        <v>95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Starý Plzenec - Chodník ulice Herejkova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96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842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94</v>
      </c>
      <c r="G11" s="41"/>
      <c r="H11" s="41"/>
      <c r="I11" s="135" t="s">
        <v>20</v>
      </c>
      <c r="J11" s="139" t="s">
        <v>843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21. 8. 2021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21.84" customHeight="1">
      <c r="A13" s="41"/>
      <c r="B13" s="47"/>
      <c r="C13" s="41"/>
      <c r="D13" s="141" t="s">
        <v>26</v>
      </c>
      <c r="E13" s="41"/>
      <c r="F13" s="142" t="s">
        <v>844</v>
      </c>
      <c r="G13" s="41"/>
      <c r="H13" s="41"/>
      <c r="I13" s="141" t="s">
        <v>28</v>
      </c>
      <c r="J13" s="142" t="s">
        <v>29</v>
      </c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98</v>
      </c>
      <c r="F15" s="41"/>
      <c r="G15" s="41"/>
      <c r="H15" s="41"/>
      <c r="I15" s="135" t="s">
        <v>34</v>
      </c>
      <c r="J15" s="139" t="s">
        <v>32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35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37</v>
      </c>
      <c r="E20" s="41"/>
      <c r="F20" s="41"/>
      <c r="G20" s="41"/>
      <c r="H20" s="41"/>
      <c r="I20" s="135" t="s">
        <v>31</v>
      </c>
      <c r="J20" s="139" t="s">
        <v>38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39</v>
      </c>
      <c r="F21" s="41"/>
      <c r="G21" s="41"/>
      <c r="H21" s="41"/>
      <c r="I21" s="135" t="s">
        <v>34</v>
      </c>
      <c r="J21" s="139" t="s">
        <v>32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41</v>
      </c>
      <c r="E23" s="41"/>
      <c r="F23" s="41"/>
      <c r="G23" s="41"/>
      <c r="H23" s="41"/>
      <c r="I23" s="135" t="s">
        <v>31</v>
      </c>
      <c r="J23" s="139" t="s">
        <v>42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43</v>
      </c>
      <c r="F24" s="41"/>
      <c r="G24" s="41"/>
      <c r="H24" s="41"/>
      <c r="I24" s="135" t="s">
        <v>34</v>
      </c>
      <c r="J24" s="139" t="s">
        <v>32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44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3"/>
      <c r="B27" s="144"/>
      <c r="C27" s="143"/>
      <c r="D27" s="143"/>
      <c r="E27" s="145" t="s">
        <v>32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46</v>
      </c>
      <c r="E30" s="41"/>
      <c r="F30" s="41"/>
      <c r="G30" s="41"/>
      <c r="H30" s="41"/>
      <c r="I30" s="41"/>
      <c r="J30" s="149">
        <f>ROUND(J86,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48</v>
      </c>
      <c r="G32" s="41"/>
      <c r="H32" s="41"/>
      <c r="I32" s="150" t="s">
        <v>47</v>
      </c>
      <c r="J32" s="150" t="s">
        <v>49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50</v>
      </c>
      <c r="E33" s="135" t="s">
        <v>51</v>
      </c>
      <c r="F33" s="152">
        <f>ROUND((SUM(BE86:BE591)),  2)</f>
        <v>0</v>
      </c>
      <c r="G33" s="41"/>
      <c r="H33" s="41"/>
      <c r="I33" s="153">
        <v>0.20999999999999999</v>
      </c>
      <c r="J33" s="152">
        <f>ROUND(((SUM(BE86:BE591))*I33),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52</v>
      </c>
      <c r="F34" s="152">
        <f>ROUND((SUM(BF86:BF591)),  2)</f>
        <v>0</v>
      </c>
      <c r="G34" s="41"/>
      <c r="H34" s="41"/>
      <c r="I34" s="153">
        <v>0.14999999999999999</v>
      </c>
      <c r="J34" s="152">
        <f>ROUND(((SUM(BF86:BF591))*I34),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53</v>
      </c>
      <c r="F35" s="152">
        <f>ROUND((SUM(BG86:BG591)),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54</v>
      </c>
      <c r="F36" s="152">
        <f>ROUND((SUM(BH86:BH591)),  2)</f>
        <v>0</v>
      </c>
      <c r="G36" s="41"/>
      <c r="H36" s="41"/>
      <c r="I36" s="153">
        <v>0.14999999999999999</v>
      </c>
      <c r="J36" s="152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55</v>
      </c>
      <c r="F37" s="152">
        <f>ROUND((SUM(BI86:BI591)),  2)</f>
        <v>0</v>
      </c>
      <c r="G37" s="41"/>
      <c r="H37" s="41"/>
      <c r="I37" s="153">
        <v>0</v>
      </c>
      <c r="J37" s="152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56</v>
      </c>
      <c r="E39" s="156"/>
      <c r="F39" s="156"/>
      <c r="G39" s="157" t="s">
        <v>57</v>
      </c>
      <c r="H39" s="158" t="s">
        <v>58</v>
      </c>
      <c r="I39" s="156"/>
      <c r="J39" s="159">
        <f>SUM(J30:J37)</f>
        <v>0</v>
      </c>
      <c r="K39" s="160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99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5" t="str">
        <f>E7</f>
        <v>Starý Plzenec - Chodník ulice Herejkova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96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341 - Rekonstrukce vodovodu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Starý Plzenec</v>
      </c>
      <c r="G52" s="43"/>
      <c r="H52" s="43"/>
      <c r="I52" s="34" t="s">
        <v>24</v>
      </c>
      <c r="J52" s="75" t="str">
        <f>IF(J12="","",J12)</f>
        <v>21. 8. 2021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30</v>
      </c>
      <c r="D54" s="43"/>
      <c r="E54" s="43"/>
      <c r="F54" s="29" t="str">
        <f>E15</f>
        <v>Město Starý Plzenec</v>
      </c>
      <c r="G54" s="43"/>
      <c r="H54" s="43"/>
      <c r="I54" s="34" t="s">
        <v>37</v>
      </c>
      <c r="J54" s="39" t="str">
        <f>E21</f>
        <v>Z. Černý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41</v>
      </c>
      <c r="J55" s="39" t="str">
        <f>E24</f>
        <v>Michal Komorous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100</v>
      </c>
      <c r="D57" s="167"/>
      <c r="E57" s="167"/>
      <c r="F57" s="167"/>
      <c r="G57" s="167"/>
      <c r="H57" s="167"/>
      <c r="I57" s="167"/>
      <c r="J57" s="168" t="s">
        <v>101</v>
      </c>
      <c r="K57" s="167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78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102</v>
      </c>
    </row>
    <row r="60" s="9" customFormat="1" ht="24.96" customHeight="1">
      <c r="A60" s="9"/>
      <c r="B60" s="170"/>
      <c r="C60" s="171"/>
      <c r="D60" s="172" t="s">
        <v>103</v>
      </c>
      <c r="E60" s="173"/>
      <c r="F60" s="173"/>
      <c r="G60" s="173"/>
      <c r="H60" s="173"/>
      <c r="I60" s="173"/>
      <c r="J60" s="174">
        <f>J87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6"/>
      <c r="C61" s="177"/>
      <c r="D61" s="178" t="s">
        <v>104</v>
      </c>
      <c r="E61" s="179"/>
      <c r="F61" s="179"/>
      <c r="G61" s="179"/>
      <c r="H61" s="179"/>
      <c r="I61" s="179"/>
      <c r="J61" s="180">
        <f>J88</f>
        <v>0</v>
      </c>
      <c r="K61" s="177"/>
      <c r="L61" s="18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6"/>
      <c r="C62" s="177"/>
      <c r="D62" s="178" t="s">
        <v>106</v>
      </c>
      <c r="E62" s="179"/>
      <c r="F62" s="179"/>
      <c r="G62" s="179"/>
      <c r="H62" s="179"/>
      <c r="I62" s="179"/>
      <c r="J62" s="180">
        <f>J289</f>
        <v>0</v>
      </c>
      <c r="K62" s="177"/>
      <c r="L62" s="18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6"/>
      <c r="C63" s="177"/>
      <c r="D63" s="178" t="s">
        <v>108</v>
      </c>
      <c r="E63" s="179"/>
      <c r="F63" s="179"/>
      <c r="G63" s="179"/>
      <c r="H63" s="179"/>
      <c r="I63" s="179"/>
      <c r="J63" s="180">
        <f>J308</f>
        <v>0</v>
      </c>
      <c r="K63" s="177"/>
      <c r="L63" s="18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6"/>
      <c r="C64" s="177"/>
      <c r="D64" s="178" t="s">
        <v>111</v>
      </c>
      <c r="E64" s="179"/>
      <c r="F64" s="179"/>
      <c r="G64" s="179"/>
      <c r="H64" s="179"/>
      <c r="I64" s="179"/>
      <c r="J64" s="180">
        <f>J583</f>
        <v>0</v>
      </c>
      <c r="K64" s="177"/>
      <c r="L64" s="18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0"/>
      <c r="C65" s="171"/>
      <c r="D65" s="172" t="s">
        <v>112</v>
      </c>
      <c r="E65" s="173"/>
      <c r="F65" s="173"/>
      <c r="G65" s="173"/>
      <c r="H65" s="173"/>
      <c r="I65" s="173"/>
      <c r="J65" s="174">
        <f>J586</f>
        <v>0</v>
      </c>
      <c r="K65" s="171"/>
      <c r="L65" s="17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6"/>
      <c r="C66" s="177"/>
      <c r="D66" s="178" t="s">
        <v>113</v>
      </c>
      <c r="E66" s="179"/>
      <c r="F66" s="179"/>
      <c r="G66" s="179"/>
      <c r="H66" s="179"/>
      <c r="I66" s="179"/>
      <c r="J66" s="180">
        <f>J587</f>
        <v>0</v>
      </c>
      <c r="K66" s="177"/>
      <c r="L66" s="18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5" t="s">
        <v>114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4" t="s">
        <v>16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65" t="str">
        <f>E7</f>
        <v>Starý Plzenec - Chodník ulice Herejkova</v>
      </c>
      <c r="F76" s="34"/>
      <c r="G76" s="34"/>
      <c r="H76" s="34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96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SO 341 - Rekonstrukce vodovodu</v>
      </c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22</v>
      </c>
      <c r="D80" s="43"/>
      <c r="E80" s="43"/>
      <c r="F80" s="29" t="str">
        <f>F12</f>
        <v>Starý Plzenec</v>
      </c>
      <c r="G80" s="43"/>
      <c r="H80" s="43"/>
      <c r="I80" s="34" t="s">
        <v>24</v>
      </c>
      <c r="J80" s="75" t="str">
        <f>IF(J12="","",J12)</f>
        <v>21. 8. 2021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4" t="s">
        <v>30</v>
      </c>
      <c r="D82" s="43"/>
      <c r="E82" s="43"/>
      <c r="F82" s="29" t="str">
        <f>E15</f>
        <v>Město Starý Plzenec</v>
      </c>
      <c r="G82" s="43"/>
      <c r="H82" s="43"/>
      <c r="I82" s="34" t="s">
        <v>37</v>
      </c>
      <c r="J82" s="39" t="str">
        <f>E21</f>
        <v>Z. Černý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4" t="s">
        <v>35</v>
      </c>
      <c r="D83" s="43"/>
      <c r="E83" s="43"/>
      <c r="F83" s="29" t="str">
        <f>IF(E18="","",E18)</f>
        <v>Vyplň údaj</v>
      </c>
      <c r="G83" s="43"/>
      <c r="H83" s="43"/>
      <c r="I83" s="34" t="s">
        <v>41</v>
      </c>
      <c r="J83" s="39" t="str">
        <f>E24</f>
        <v>Michal Komorous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2"/>
      <c r="B85" s="183"/>
      <c r="C85" s="184" t="s">
        <v>115</v>
      </c>
      <c r="D85" s="185" t="s">
        <v>65</v>
      </c>
      <c r="E85" s="185" t="s">
        <v>61</v>
      </c>
      <c r="F85" s="185" t="s">
        <v>62</v>
      </c>
      <c r="G85" s="185" t="s">
        <v>116</v>
      </c>
      <c r="H85" s="185" t="s">
        <v>117</v>
      </c>
      <c r="I85" s="185" t="s">
        <v>118</v>
      </c>
      <c r="J85" s="185" t="s">
        <v>101</v>
      </c>
      <c r="K85" s="186" t="s">
        <v>119</v>
      </c>
      <c r="L85" s="187"/>
      <c r="M85" s="95" t="s">
        <v>32</v>
      </c>
      <c r="N85" s="96" t="s">
        <v>50</v>
      </c>
      <c r="O85" s="96" t="s">
        <v>120</v>
      </c>
      <c r="P85" s="96" t="s">
        <v>121</v>
      </c>
      <c r="Q85" s="96" t="s">
        <v>122</v>
      </c>
      <c r="R85" s="96" t="s">
        <v>123</v>
      </c>
      <c r="S85" s="96" t="s">
        <v>124</v>
      </c>
      <c r="T85" s="97" t="s">
        <v>125</v>
      </c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</row>
    <row r="86" s="2" customFormat="1" ht="22.8" customHeight="1">
      <c r="A86" s="41"/>
      <c r="B86" s="42"/>
      <c r="C86" s="102" t="s">
        <v>126</v>
      </c>
      <c r="D86" s="43"/>
      <c r="E86" s="43"/>
      <c r="F86" s="43"/>
      <c r="G86" s="43"/>
      <c r="H86" s="43"/>
      <c r="I86" s="43"/>
      <c r="J86" s="188">
        <f>BK86</f>
        <v>0</v>
      </c>
      <c r="K86" s="43"/>
      <c r="L86" s="47"/>
      <c r="M86" s="98"/>
      <c r="N86" s="189"/>
      <c r="O86" s="99"/>
      <c r="P86" s="190">
        <f>P87+P586</f>
        <v>0</v>
      </c>
      <c r="Q86" s="99"/>
      <c r="R86" s="190">
        <f>R87+R586</f>
        <v>9.5105188900000019</v>
      </c>
      <c r="S86" s="99"/>
      <c r="T86" s="191">
        <f>T87+T586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19" t="s">
        <v>79</v>
      </c>
      <c r="AU86" s="19" t="s">
        <v>102</v>
      </c>
      <c r="BK86" s="192">
        <f>BK87+BK586</f>
        <v>0</v>
      </c>
    </row>
    <row r="87" s="12" customFormat="1" ht="25.92" customHeight="1">
      <c r="A87" s="12"/>
      <c r="B87" s="193"/>
      <c r="C87" s="194"/>
      <c r="D87" s="195" t="s">
        <v>79</v>
      </c>
      <c r="E87" s="196" t="s">
        <v>127</v>
      </c>
      <c r="F87" s="196" t="s">
        <v>128</v>
      </c>
      <c r="G87" s="194"/>
      <c r="H87" s="194"/>
      <c r="I87" s="197"/>
      <c r="J87" s="198">
        <f>BK87</f>
        <v>0</v>
      </c>
      <c r="K87" s="194"/>
      <c r="L87" s="199"/>
      <c r="M87" s="200"/>
      <c r="N87" s="201"/>
      <c r="O87" s="201"/>
      <c r="P87" s="202">
        <f>P88+P289+P308+P583</f>
        <v>0</v>
      </c>
      <c r="Q87" s="201"/>
      <c r="R87" s="202">
        <f>R88+R289+R308+R583</f>
        <v>9.5105188900000019</v>
      </c>
      <c r="S87" s="201"/>
      <c r="T87" s="203">
        <f>T88+T289+T308+T583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4" t="s">
        <v>88</v>
      </c>
      <c r="AT87" s="205" t="s">
        <v>79</v>
      </c>
      <c r="AU87" s="205" t="s">
        <v>80</v>
      </c>
      <c r="AY87" s="204" t="s">
        <v>129</v>
      </c>
      <c r="BK87" s="206">
        <f>BK88+BK289+BK308+BK583</f>
        <v>0</v>
      </c>
    </row>
    <row r="88" s="12" customFormat="1" ht="22.8" customHeight="1">
      <c r="A88" s="12"/>
      <c r="B88" s="193"/>
      <c r="C88" s="194"/>
      <c r="D88" s="195" t="s">
        <v>79</v>
      </c>
      <c r="E88" s="207" t="s">
        <v>88</v>
      </c>
      <c r="F88" s="207" t="s">
        <v>130</v>
      </c>
      <c r="G88" s="194"/>
      <c r="H88" s="194"/>
      <c r="I88" s="197"/>
      <c r="J88" s="208">
        <f>BK88</f>
        <v>0</v>
      </c>
      <c r="K88" s="194"/>
      <c r="L88" s="199"/>
      <c r="M88" s="200"/>
      <c r="N88" s="201"/>
      <c r="O88" s="201"/>
      <c r="P88" s="202">
        <f>SUM(P89:P288)</f>
        <v>0</v>
      </c>
      <c r="Q88" s="201"/>
      <c r="R88" s="202">
        <f>SUM(R89:R288)</f>
        <v>2.4270530000000003</v>
      </c>
      <c r="S88" s="201"/>
      <c r="T88" s="203">
        <f>SUM(T89:T288)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4" t="s">
        <v>88</v>
      </c>
      <c r="AT88" s="205" t="s">
        <v>79</v>
      </c>
      <c r="AU88" s="205" t="s">
        <v>88</v>
      </c>
      <c r="AY88" s="204" t="s">
        <v>129</v>
      </c>
      <c r="BK88" s="206">
        <f>SUM(BK89:BK288)</f>
        <v>0</v>
      </c>
    </row>
    <row r="89" s="2" customFormat="1" ht="24.15" customHeight="1">
      <c r="A89" s="41"/>
      <c r="B89" s="42"/>
      <c r="C89" s="209" t="s">
        <v>88</v>
      </c>
      <c r="D89" s="209" t="s">
        <v>131</v>
      </c>
      <c r="E89" s="210" t="s">
        <v>149</v>
      </c>
      <c r="F89" s="211" t="s">
        <v>150</v>
      </c>
      <c r="G89" s="212" t="s">
        <v>151</v>
      </c>
      <c r="H89" s="213">
        <v>720</v>
      </c>
      <c r="I89" s="214"/>
      <c r="J89" s="215">
        <f>ROUND(I89*H89,2)</f>
        <v>0</v>
      </c>
      <c r="K89" s="211" t="s">
        <v>135</v>
      </c>
      <c r="L89" s="47"/>
      <c r="M89" s="216" t="s">
        <v>32</v>
      </c>
      <c r="N89" s="217" t="s">
        <v>51</v>
      </c>
      <c r="O89" s="87"/>
      <c r="P89" s="218">
        <f>O89*H89</f>
        <v>0</v>
      </c>
      <c r="Q89" s="218">
        <v>3.0000000000000001E-05</v>
      </c>
      <c r="R89" s="218">
        <f>Q89*H89</f>
        <v>0.021600000000000001</v>
      </c>
      <c r="S89" s="218">
        <v>0</v>
      </c>
      <c r="T89" s="219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0" t="s">
        <v>136</v>
      </c>
      <c r="AT89" s="220" t="s">
        <v>131</v>
      </c>
      <c r="AU89" s="220" t="s">
        <v>90</v>
      </c>
      <c r="AY89" s="19" t="s">
        <v>129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19" t="s">
        <v>88</v>
      </c>
      <c r="BK89" s="221">
        <f>ROUND(I89*H89,2)</f>
        <v>0</v>
      </c>
      <c r="BL89" s="19" t="s">
        <v>136</v>
      </c>
      <c r="BM89" s="220" t="s">
        <v>845</v>
      </c>
    </row>
    <row r="90" s="2" customFormat="1">
      <c r="A90" s="41"/>
      <c r="B90" s="42"/>
      <c r="C90" s="43"/>
      <c r="D90" s="222" t="s">
        <v>138</v>
      </c>
      <c r="E90" s="43"/>
      <c r="F90" s="223" t="s">
        <v>153</v>
      </c>
      <c r="G90" s="43"/>
      <c r="H90" s="43"/>
      <c r="I90" s="224"/>
      <c r="J90" s="43"/>
      <c r="K90" s="43"/>
      <c r="L90" s="47"/>
      <c r="M90" s="225"/>
      <c r="N90" s="226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19" t="s">
        <v>138</v>
      </c>
      <c r="AU90" s="19" t="s">
        <v>90</v>
      </c>
    </row>
    <row r="91" s="14" customFormat="1">
      <c r="A91" s="14"/>
      <c r="B91" s="237"/>
      <c r="C91" s="238"/>
      <c r="D91" s="222" t="s">
        <v>140</v>
      </c>
      <c r="E91" s="239" t="s">
        <v>32</v>
      </c>
      <c r="F91" s="240" t="s">
        <v>846</v>
      </c>
      <c r="G91" s="238"/>
      <c r="H91" s="241">
        <v>720</v>
      </c>
      <c r="I91" s="242"/>
      <c r="J91" s="238"/>
      <c r="K91" s="238"/>
      <c r="L91" s="243"/>
      <c r="M91" s="244"/>
      <c r="N91" s="245"/>
      <c r="O91" s="245"/>
      <c r="P91" s="245"/>
      <c r="Q91" s="245"/>
      <c r="R91" s="245"/>
      <c r="S91" s="245"/>
      <c r="T91" s="24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7" t="s">
        <v>140</v>
      </c>
      <c r="AU91" s="247" t="s">
        <v>90</v>
      </c>
      <c r="AV91" s="14" t="s">
        <v>90</v>
      </c>
      <c r="AW91" s="14" t="s">
        <v>40</v>
      </c>
      <c r="AX91" s="14" t="s">
        <v>80</v>
      </c>
      <c r="AY91" s="247" t="s">
        <v>129</v>
      </c>
    </row>
    <row r="92" s="15" customFormat="1">
      <c r="A92" s="15"/>
      <c r="B92" s="248"/>
      <c r="C92" s="249"/>
      <c r="D92" s="222" t="s">
        <v>140</v>
      </c>
      <c r="E92" s="250" t="s">
        <v>32</v>
      </c>
      <c r="F92" s="251" t="s">
        <v>143</v>
      </c>
      <c r="G92" s="249"/>
      <c r="H92" s="252">
        <v>720</v>
      </c>
      <c r="I92" s="253"/>
      <c r="J92" s="249"/>
      <c r="K92" s="249"/>
      <c r="L92" s="254"/>
      <c r="M92" s="255"/>
      <c r="N92" s="256"/>
      <c r="O92" s="256"/>
      <c r="P92" s="256"/>
      <c r="Q92" s="256"/>
      <c r="R92" s="256"/>
      <c r="S92" s="256"/>
      <c r="T92" s="257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8" t="s">
        <v>140</v>
      </c>
      <c r="AU92" s="258" t="s">
        <v>90</v>
      </c>
      <c r="AV92" s="15" t="s">
        <v>136</v>
      </c>
      <c r="AW92" s="15" t="s">
        <v>40</v>
      </c>
      <c r="AX92" s="15" t="s">
        <v>88</v>
      </c>
      <c r="AY92" s="258" t="s">
        <v>129</v>
      </c>
    </row>
    <row r="93" s="2" customFormat="1" ht="24.15" customHeight="1">
      <c r="A93" s="41"/>
      <c r="B93" s="42"/>
      <c r="C93" s="209" t="s">
        <v>90</v>
      </c>
      <c r="D93" s="209" t="s">
        <v>131</v>
      </c>
      <c r="E93" s="210" t="s">
        <v>155</v>
      </c>
      <c r="F93" s="211" t="s">
        <v>156</v>
      </c>
      <c r="G93" s="212" t="s">
        <v>157</v>
      </c>
      <c r="H93" s="213">
        <v>90</v>
      </c>
      <c r="I93" s="214"/>
      <c r="J93" s="215">
        <f>ROUND(I93*H93,2)</f>
        <v>0</v>
      </c>
      <c r="K93" s="211" t="s">
        <v>135</v>
      </c>
      <c r="L93" s="47"/>
      <c r="M93" s="216" t="s">
        <v>32</v>
      </c>
      <c r="N93" s="217" t="s">
        <v>51</v>
      </c>
      <c r="O93" s="87"/>
      <c r="P93" s="218">
        <f>O93*H93</f>
        <v>0</v>
      </c>
      <c r="Q93" s="218">
        <v>0</v>
      </c>
      <c r="R93" s="218">
        <f>Q93*H93</f>
        <v>0</v>
      </c>
      <c r="S93" s="218">
        <v>0</v>
      </c>
      <c r="T93" s="219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0" t="s">
        <v>136</v>
      </c>
      <c r="AT93" s="220" t="s">
        <v>131</v>
      </c>
      <c r="AU93" s="220" t="s">
        <v>90</v>
      </c>
      <c r="AY93" s="19" t="s">
        <v>129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19" t="s">
        <v>88</v>
      </c>
      <c r="BK93" s="221">
        <f>ROUND(I93*H93,2)</f>
        <v>0</v>
      </c>
      <c r="BL93" s="19" t="s">
        <v>136</v>
      </c>
      <c r="BM93" s="220" t="s">
        <v>847</v>
      </c>
    </row>
    <row r="94" s="2" customFormat="1">
      <c r="A94" s="41"/>
      <c r="B94" s="42"/>
      <c r="C94" s="43"/>
      <c r="D94" s="222" t="s">
        <v>138</v>
      </c>
      <c r="E94" s="43"/>
      <c r="F94" s="223" t="s">
        <v>159</v>
      </c>
      <c r="G94" s="43"/>
      <c r="H94" s="43"/>
      <c r="I94" s="224"/>
      <c r="J94" s="43"/>
      <c r="K94" s="43"/>
      <c r="L94" s="47"/>
      <c r="M94" s="225"/>
      <c r="N94" s="226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19" t="s">
        <v>138</v>
      </c>
      <c r="AU94" s="19" t="s">
        <v>90</v>
      </c>
    </row>
    <row r="95" s="14" customFormat="1">
      <c r="A95" s="14"/>
      <c r="B95" s="237"/>
      <c r="C95" s="238"/>
      <c r="D95" s="222" t="s">
        <v>140</v>
      </c>
      <c r="E95" s="239" t="s">
        <v>32</v>
      </c>
      <c r="F95" s="240" t="s">
        <v>848</v>
      </c>
      <c r="G95" s="238"/>
      <c r="H95" s="241">
        <v>90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140</v>
      </c>
      <c r="AU95" s="247" t="s">
        <v>90</v>
      </c>
      <c r="AV95" s="14" t="s">
        <v>90</v>
      </c>
      <c r="AW95" s="14" t="s">
        <v>40</v>
      </c>
      <c r="AX95" s="14" t="s">
        <v>80</v>
      </c>
      <c r="AY95" s="247" t="s">
        <v>129</v>
      </c>
    </row>
    <row r="96" s="15" customFormat="1">
      <c r="A96" s="15"/>
      <c r="B96" s="248"/>
      <c r="C96" s="249"/>
      <c r="D96" s="222" t="s">
        <v>140</v>
      </c>
      <c r="E96" s="250" t="s">
        <v>32</v>
      </c>
      <c r="F96" s="251" t="s">
        <v>143</v>
      </c>
      <c r="G96" s="249"/>
      <c r="H96" s="252">
        <v>90</v>
      </c>
      <c r="I96" s="253"/>
      <c r="J96" s="249"/>
      <c r="K96" s="249"/>
      <c r="L96" s="254"/>
      <c r="M96" s="255"/>
      <c r="N96" s="256"/>
      <c r="O96" s="256"/>
      <c r="P96" s="256"/>
      <c r="Q96" s="256"/>
      <c r="R96" s="256"/>
      <c r="S96" s="256"/>
      <c r="T96" s="257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8" t="s">
        <v>140</v>
      </c>
      <c r="AU96" s="258" t="s">
        <v>90</v>
      </c>
      <c r="AV96" s="15" t="s">
        <v>136</v>
      </c>
      <c r="AW96" s="15" t="s">
        <v>40</v>
      </c>
      <c r="AX96" s="15" t="s">
        <v>88</v>
      </c>
      <c r="AY96" s="258" t="s">
        <v>129</v>
      </c>
    </row>
    <row r="97" s="2" customFormat="1" ht="14.4" customHeight="1">
      <c r="A97" s="41"/>
      <c r="B97" s="42"/>
      <c r="C97" s="209" t="s">
        <v>148</v>
      </c>
      <c r="D97" s="209" t="s">
        <v>131</v>
      </c>
      <c r="E97" s="210" t="s">
        <v>162</v>
      </c>
      <c r="F97" s="211" t="s">
        <v>163</v>
      </c>
      <c r="G97" s="212" t="s">
        <v>164</v>
      </c>
      <c r="H97" s="213">
        <v>3.6000000000000001</v>
      </c>
      <c r="I97" s="214"/>
      <c r="J97" s="215">
        <f>ROUND(I97*H97,2)</f>
        <v>0</v>
      </c>
      <c r="K97" s="211" t="s">
        <v>135</v>
      </c>
      <c r="L97" s="47"/>
      <c r="M97" s="216" t="s">
        <v>32</v>
      </c>
      <c r="N97" s="217" t="s">
        <v>51</v>
      </c>
      <c r="O97" s="87"/>
      <c r="P97" s="218">
        <f>O97*H97</f>
        <v>0</v>
      </c>
      <c r="Q97" s="218">
        <v>0.036900000000000002</v>
      </c>
      <c r="R97" s="218">
        <f>Q97*H97</f>
        <v>0.13284000000000001</v>
      </c>
      <c r="S97" s="218">
        <v>0</v>
      </c>
      <c r="T97" s="219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0" t="s">
        <v>136</v>
      </c>
      <c r="AT97" s="220" t="s">
        <v>131</v>
      </c>
      <c r="AU97" s="220" t="s">
        <v>90</v>
      </c>
      <c r="AY97" s="19" t="s">
        <v>129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19" t="s">
        <v>88</v>
      </c>
      <c r="BK97" s="221">
        <f>ROUND(I97*H97,2)</f>
        <v>0</v>
      </c>
      <c r="BL97" s="19" t="s">
        <v>136</v>
      </c>
      <c r="BM97" s="220" t="s">
        <v>849</v>
      </c>
    </row>
    <row r="98" s="2" customFormat="1">
      <c r="A98" s="41"/>
      <c r="B98" s="42"/>
      <c r="C98" s="43"/>
      <c r="D98" s="222" t="s">
        <v>138</v>
      </c>
      <c r="E98" s="43"/>
      <c r="F98" s="223" t="s">
        <v>166</v>
      </c>
      <c r="G98" s="43"/>
      <c r="H98" s="43"/>
      <c r="I98" s="224"/>
      <c r="J98" s="43"/>
      <c r="K98" s="43"/>
      <c r="L98" s="47"/>
      <c r="M98" s="225"/>
      <c r="N98" s="22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138</v>
      </c>
      <c r="AU98" s="19" t="s">
        <v>90</v>
      </c>
    </row>
    <row r="99" s="13" customFormat="1">
      <c r="A99" s="13"/>
      <c r="B99" s="227"/>
      <c r="C99" s="228"/>
      <c r="D99" s="222" t="s">
        <v>140</v>
      </c>
      <c r="E99" s="229" t="s">
        <v>32</v>
      </c>
      <c r="F99" s="230" t="s">
        <v>167</v>
      </c>
      <c r="G99" s="228"/>
      <c r="H99" s="229" t="s">
        <v>32</v>
      </c>
      <c r="I99" s="231"/>
      <c r="J99" s="228"/>
      <c r="K99" s="228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140</v>
      </c>
      <c r="AU99" s="236" t="s">
        <v>90</v>
      </c>
      <c r="AV99" s="13" t="s">
        <v>88</v>
      </c>
      <c r="AW99" s="13" t="s">
        <v>40</v>
      </c>
      <c r="AX99" s="13" t="s">
        <v>80</v>
      </c>
      <c r="AY99" s="236" t="s">
        <v>129</v>
      </c>
    </row>
    <row r="100" s="14" customFormat="1">
      <c r="A100" s="14"/>
      <c r="B100" s="237"/>
      <c r="C100" s="238"/>
      <c r="D100" s="222" t="s">
        <v>140</v>
      </c>
      <c r="E100" s="239" t="s">
        <v>32</v>
      </c>
      <c r="F100" s="240" t="s">
        <v>850</v>
      </c>
      <c r="G100" s="238"/>
      <c r="H100" s="241">
        <v>1.8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140</v>
      </c>
      <c r="AU100" s="247" t="s">
        <v>90</v>
      </c>
      <c r="AV100" s="14" t="s">
        <v>90</v>
      </c>
      <c r="AW100" s="14" t="s">
        <v>40</v>
      </c>
      <c r="AX100" s="14" t="s">
        <v>80</v>
      </c>
      <c r="AY100" s="247" t="s">
        <v>129</v>
      </c>
    </row>
    <row r="101" s="14" customFormat="1">
      <c r="A101" s="14"/>
      <c r="B101" s="237"/>
      <c r="C101" s="238"/>
      <c r="D101" s="222" t="s">
        <v>140</v>
      </c>
      <c r="E101" s="239" t="s">
        <v>32</v>
      </c>
      <c r="F101" s="240" t="s">
        <v>851</v>
      </c>
      <c r="G101" s="238"/>
      <c r="H101" s="241">
        <v>1.8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140</v>
      </c>
      <c r="AU101" s="247" t="s">
        <v>90</v>
      </c>
      <c r="AV101" s="14" t="s">
        <v>90</v>
      </c>
      <c r="AW101" s="14" t="s">
        <v>40</v>
      </c>
      <c r="AX101" s="14" t="s">
        <v>80</v>
      </c>
      <c r="AY101" s="247" t="s">
        <v>129</v>
      </c>
    </row>
    <row r="102" s="15" customFormat="1">
      <c r="A102" s="15"/>
      <c r="B102" s="248"/>
      <c r="C102" s="249"/>
      <c r="D102" s="222" t="s">
        <v>140</v>
      </c>
      <c r="E102" s="250" t="s">
        <v>32</v>
      </c>
      <c r="F102" s="251" t="s">
        <v>143</v>
      </c>
      <c r="G102" s="249"/>
      <c r="H102" s="252">
        <v>3.6000000000000001</v>
      </c>
      <c r="I102" s="253"/>
      <c r="J102" s="249"/>
      <c r="K102" s="249"/>
      <c r="L102" s="254"/>
      <c r="M102" s="255"/>
      <c r="N102" s="256"/>
      <c r="O102" s="256"/>
      <c r="P102" s="256"/>
      <c r="Q102" s="256"/>
      <c r="R102" s="256"/>
      <c r="S102" s="256"/>
      <c r="T102" s="257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8" t="s">
        <v>140</v>
      </c>
      <c r="AU102" s="258" t="s">
        <v>90</v>
      </c>
      <c r="AV102" s="15" t="s">
        <v>136</v>
      </c>
      <c r="AW102" s="15" t="s">
        <v>40</v>
      </c>
      <c r="AX102" s="15" t="s">
        <v>88</v>
      </c>
      <c r="AY102" s="258" t="s">
        <v>129</v>
      </c>
    </row>
    <row r="103" s="2" customFormat="1" ht="24.15" customHeight="1">
      <c r="A103" s="41"/>
      <c r="B103" s="42"/>
      <c r="C103" s="209" t="s">
        <v>136</v>
      </c>
      <c r="D103" s="209" t="s">
        <v>131</v>
      </c>
      <c r="E103" s="210" t="s">
        <v>180</v>
      </c>
      <c r="F103" s="211" t="s">
        <v>181</v>
      </c>
      <c r="G103" s="212" t="s">
        <v>164</v>
      </c>
      <c r="H103" s="213">
        <v>30.600000000000001</v>
      </c>
      <c r="I103" s="214"/>
      <c r="J103" s="215">
        <f>ROUND(I103*H103,2)</f>
        <v>0</v>
      </c>
      <c r="K103" s="211" t="s">
        <v>135</v>
      </c>
      <c r="L103" s="47"/>
      <c r="M103" s="216" t="s">
        <v>32</v>
      </c>
      <c r="N103" s="217" t="s">
        <v>51</v>
      </c>
      <c r="O103" s="87"/>
      <c r="P103" s="218">
        <f>O103*H103</f>
        <v>0</v>
      </c>
      <c r="Q103" s="218">
        <v>0.036900000000000002</v>
      </c>
      <c r="R103" s="218">
        <f>Q103*H103</f>
        <v>1.12914</v>
      </c>
      <c r="S103" s="218">
        <v>0</v>
      </c>
      <c r="T103" s="219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0" t="s">
        <v>136</v>
      </c>
      <c r="AT103" s="220" t="s">
        <v>131</v>
      </c>
      <c r="AU103" s="220" t="s">
        <v>90</v>
      </c>
      <c r="AY103" s="19" t="s">
        <v>129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19" t="s">
        <v>88</v>
      </c>
      <c r="BK103" s="221">
        <f>ROUND(I103*H103,2)</f>
        <v>0</v>
      </c>
      <c r="BL103" s="19" t="s">
        <v>136</v>
      </c>
      <c r="BM103" s="220" t="s">
        <v>852</v>
      </c>
    </row>
    <row r="104" s="2" customFormat="1">
      <c r="A104" s="41"/>
      <c r="B104" s="42"/>
      <c r="C104" s="43"/>
      <c r="D104" s="222" t="s">
        <v>138</v>
      </c>
      <c r="E104" s="43"/>
      <c r="F104" s="223" t="s">
        <v>183</v>
      </c>
      <c r="G104" s="43"/>
      <c r="H104" s="43"/>
      <c r="I104" s="224"/>
      <c r="J104" s="43"/>
      <c r="K104" s="43"/>
      <c r="L104" s="47"/>
      <c r="M104" s="225"/>
      <c r="N104" s="226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19" t="s">
        <v>138</v>
      </c>
      <c r="AU104" s="19" t="s">
        <v>90</v>
      </c>
    </row>
    <row r="105" s="13" customFormat="1">
      <c r="A105" s="13"/>
      <c r="B105" s="227"/>
      <c r="C105" s="228"/>
      <c r="D105" s="222" t="s">
        <v>140</v>
      </c>
      <c r="E105" s="229" t="s">
        <v>32</v>
      </c>
      <c r="F105" s="230" t="s">
        <v>167</v>
      </c>
      <c r="G105" s="228"/>
      <c r="H105" s="229" t="s">
        <v>32</v>
      </c>
      <c r="I105" s="231"/>
      <c r="J105" s="228"/>
      <c r="K105" s="228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140</v>
      </c>
      <c r="AU105" s="236" t="s">
        <v>90</v>
      </c>
      <c r="AV105" s="13" t="s">
        <v>88</v>
      </c>
      <c r="AW105" s="13" t="s">
        <v>40</v>
      </c>
      <c r="AX105" s="13" t="s">
        <v>80</v>
      </c>
      <c r="AY105" s="236" t="s">
        <v>129</v>
      </c>
    </row>
    <row r="106" s="14" customFormat="1">
      <c r="A106" s="14"/>
      <c r="B106" s="237"/>
      <c r="C106" s="238"/>
      <c r="D106" s="222" t="s">
        <v>140</v>
      </c>
      <c r="E106" s="239" t="s">
        <v>32</v>
      </c>
      <c r="F106" s="240" t="s">
        <v>853</v>
      </c>
      <c r="G106" s="238"/>
      <c r="H106" s="241">
        <v>17.100000000000001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140</v>
      </c>
      <c r="AU106" s="247" t="s">
        <v>90</v>
      </c>
      <c r="AV106" s="14" t="s">
        <v>90</v>
      </c>
      <c r="AW106" s="14" t="s">
        <v>40</v>
      </c>
      <c r="AX106" s="14" t="s">
        <v>80</v>
      </c>
      <c r="AY106" s="247" t="s">
        <v>129</v>
      </c>
    </row>
    <row r="107" s="16" customFormat="1">
      <c r="A107" s="16"/>
      <c r="B107" s="259"/>
      <c r="C107" s="260"/>
      <c r="D107" s="222" t="s">
        <v>140</v>
      </c>
      <c r="E107" s="261" t="s">
        <v>32</v>
      </c>
      <c r="F107" s="262" t="s">
        <v>243</v>
      </c>
      <c r="G107" s="260"/>
      <c r="H107" s="263">
        <v>17.100000000000001</v>
      </c>
      <c r="I107" s="264"/>
      <c r="J107" s="260"/>
      <c r="K107" s="260"/>
      <c r="L107" s="265"/>
      <c r="M107" s="266"/>
      <c r="N107" s="267"/>
      <c r="O107" s="267"/>
      <c r="P107" s="267"/>
      <c r="Q107" s="267"/>
      <c r="R107" s="267"/>
      <c r="S107" s="267"/>
      <c r="T107" s="268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T107" s="269" t="s">
        <v>140</v>
      </c>
      <c r="AU107" s="269" t="s">
        <v>90</v>
      </c>
      <c r="AV107" s="16" t="s">
        <v>148</v>
      </c>
      <c r="AW107" s="16" t="s">
        <v>40</v>
      </c>
      <c r="AX107" s="16" t="s">
        <v>80</v>
      </c>
      <c r="AY107" s="269" t="s">
        <v>129</v>
      </c>
    </row>
    <row r="108" s="14" customFormat="1">
      <c r="A108" s="14"/>
      <c r="B108" s="237"/>
      <c r="C108" s="238"/>
      <c r="D108" s="222" t="s">
        <v>140</v>
      </c>
      <c r="E108" s="239" t="s">
        <v>32</v>
      </c>
      <c r="F108" s="240" t="s">
        <v>854</v>
      </c>
      <c r="G108" s="238"/>
      <c r="H108" s="241">
        <v>13.5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140</v>
      </c>
      <c r="AU108" s="247" t="s">
        <v>90</v>
      </c>
      <c r="AV108" s="14" t="s">
        <v>90</v>
      </c>
      <c r="AW108" s="14" t="s">
        <v>40</v>
      </c>
      <c r="AX108" s="14" t="s">
        <v>80</v>
      </c>
      <c r="AY108" s="247" t="s">
        <v>129</v>
      </c>
    </row>
    <row r="109" s="16" customFormat="1">
      <c r="A109" s="16"/>
      <c r="B109" s="259"/>
      <c r="C109" s="260"/>
      <c r="D109" s="222" t="s">
        <v>140</v>
      </c>
      <c r="E109" s="261" t="s">
        <v>32</v>
      </c>
      <c r="F109" s="262" t="s">
        <v>243</v>
      </c>
      <c r="G109" s="260"/>
      <c r="H109" s="263">
        <v>13.5</v>
      </c>
      <c r="I109" s="264"/>
      <c r="J109" s="260"/>
      <c r="K109" s="260"/>
      <c r="L109" s="265"/>
      <c r="M109" s="266"/>
      <c r="N109" s="267"/>
      <c r="O109" s="267"/>
      <c r="P109" s="267"/>
      <c r="Q109" s="267"/>
      <c r="R109" s="267"/>
      <c r="S109" s="267"/>
      <c r="T109" s="268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T109" s="269" t="s">
        <v>140</v>
      </c>
      <c r="AU109" s="269" t="s">
        <v>90</v>
      </c>
      <c r="AV109" s="16" t="s">
        <v>148</v>
      </c>
      <c r="AW109" s="16" t="s">
        <v>40</v>
      </c>
      <c r="AX109" s="16" t="s">
        <v>80</v>
      </c>
      <c r="AY109" s="269" t="s">
        <v>129</v>
      </c>
    </row>
    <row r="110" s="15" customFormat="1">
      <c r="A110" s="15"/>
      <c r="B110" s="248"/>
      <c r="C110" s="249"/>
      <c r="D110" s="222" t="s">
        <v>140</v>
      </c>
      <c r="E110" s="250" t="s">
        <v>32</v>
      </c>
      <c r="F110" s="251" t="s">
        <v>143</v>
      </c>
      <c r="G110" s="249"/>
      <c r="H110" s="252">
        <v>30.600000000000001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140</v>
      </c>
      <c r="AU110" s="258" t="s">
        <v>90</v>
      </c>
      <c r="AV110" s="15" t="s">
        <v>136</v>
      </c>
      <c r="AW110" s="15" t="s">
        <v>40</v>
      </c>
      <c r="AX110" s="15" t="s">
        <v>88</v>
      </c>
      <c r="AY110" s="258" t="s">
        <v>129</v>
      </c>
    </row>
    <row r="111" s="2" customFormat="1" ht="24.15" customHeight="1">
      <c r="A111" s="41"/>
      <c r="B111" s="42"/>
      <c r="C111" s="209" t="s">
        <v>161</v>
      </c>
      <c r="D111" s="209" t="s">
        <v>131</v>
      </c>
      <c r="E111" s="210" t="s">
        <v>187</v>
      </c>
      <c r="F111" s="211" t="s">
        <v>188</v>
      </c>
      <c r="G111" s="212" t="s">
        <v>189</v>
      </c>
      <c r="H111" s="213">
        <v>1</v>
      </c>
      <c r="I111" s="214"/>
      <c r="J111" s="215">
        <f>ROUND(I111*H111,2)</f>
        <v>0</v>
      </c>
      <c r="K111" s="211" t="s">
        <v>135</v>
      </c>
      <c r="L111" s="47"/>
      <c r="M111" s="216" t="s">
        <v>32</v>
      </c>
      <c r="N111" s="217" t="s">
        <v>51</v>
      </c>
      <c r="O111" s="87"/>
      <c r="P111" s="218">
        <f>O111*H111</f>
        <v>0</v>
      </c>
      <c r="Q111" s="218">
        <v>0.00064999999999999997</v>
      </c>
      <c r="R111" s="218">
        <f>Q111*H111</f>
        <v>0.00064999999999999997</v>
      </c>
      <c r="S111" s="218">
        <v>0</v>
      </c>
      <c r="T111" s="219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0" t="s">
        <v>136</v>
      </c>
      <c r="AT111" s="220" t="s">
        <v>131</v>
      </c>
      <c r="AU111" s="220" t="s">
        <v>90</v>
      </c>
      <c r="AY111" s="19" t="s">
        <v>129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19" t="s">
        <v>88</v>
      </c>
      <c r="BK111" s="221">
        <f>ROUND(I111*H111,2)</f>
        <v>0</v>
      </c>
      <c r="BL111" s="19" t="s">
        <v>136</v>
      </c>
      <c r="BM111" s="220" t="s">
        <v>855</v>
      </c>
    </row>
    <row r="112" s="2" customFormat="1">
      <c r="A112" s="41"/>
      <c r="B112" s="42"/>
      <c r="C112" s="43"/>
      <c r="D112" s="222" t="s">
        <v>138</v>
      </c>
      <c r="E112" s="43"/>
      <c r="F112" s="223" t="s">
        <v>191</v>
      </c>
      <c r="G112" s="43"/>
      <c r="H112" s="43"/>
      <c r="I112" s="224"/>
      <c r="J112" s="43"/>
      <c r="K112" s="43"/>
      <c r="L112" s="47"/>
      <c r="M112" s="225"/>
      <c r="N112" s="226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19" t="s">
        <v>138</v>
      </c>
      <c r="AU112" s="19" t="s">
        <v>90</v>
      </c>
    </row>
    <row r="113" s="14" customFormat="1">
      <c r="A113" s="14"/>
      <c r="B113" s="237"/>
      <c r="C113" s="238"/>
      <c r="D113" s="222" t="s">
        <v>140</v>
      </c>
      <c r="E113" s="239" t="s">
        <v>32</v>
      </c>
      <c r="F113" s="240" t="s">
        <v>192</v>
      </c>
      <c r="G113" s="238"/>
      <c r="H113" s="241">
        <v>1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140</v>
      </c>
      <c r="AU113" s="247" t="s">
        <v>90</v>
      </c>
      <c r="AV113" s="14" t="s">
        <v>90</v>
      </c>
      <c r="AW113" s="14" t="s">
        <v>40</v>
      </c>
      <c r="AX113" s="14" t="s">
        <v>80</v>
      </c>
      <c r="AY113" s="247" t="s">
        <v>129</v>
      </c>
    </row>
    <row r="114" s="15" customFormat="1">
      <c r="A114" s="15"/>
      <c r="B114" s="248"/>
      <c r="C114" s="249"/>
      <c r="D114" s="222" t="s">
        <v>140</v>
      </c>
      <c r="E114" s="250" t="s">
        <v>32</v>
      </c>
      <c r="F114" s="251" t="s">
        <v>143</v>
      </c>
      <c r="G114" s="249"/>
      <c r="H114" s="252">
        <v>1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8" t="s">
        <v>140</v>
      </c>
      <c r="AU114" s="258" t="s">
        <v>90</v>
      </c>
      <c r="AV114" s="15" t="s">
        <v>136</v>
      </c>
      <c r="AW114" s="15" t="s">
        <v>40</v>
      </c>
      <c r="AX114" s="15" t="s">
        <v>88</v>
      </c>
      <c r="AY114" s="258" t="s">
        <v>129</v>
      </c>
    </row>
    <row r="115" s="2" customFormat="1" ht="24.15" customHeight="1">
      <c r="A115" s="41"/>
      <c r="B115" s="42"/>
      <c r="C115" s="209" t="s">
        <v>172</v>
      </c>
      <c r="D115" s="209" t="s">
        <v>131</v>
      </c>
      <c r="E115" s="210" t="s">
        <v>194</v>
      </c>
      <c r="F115" s="211" t="s">
        <v>195</v>
      </c>
      <c r="G115" s="212" t="s">
        <v>189</v>
      </c>
      <c r="H115" s="213">
        <v>1</v>
      </c>
      <c r="I115" s="214"/>
      <c r="J115" s="215">
        <f>ROUND(I115*H115,2)</f>
        <v>0</v>
      </c>
      <c r="K115" s="211" t="s">
        <v>135</v>
      </c>
      <c r="L115" s="47"/>
      <c r="M115" s="216" t="s">
        <v>32</v>
      </c>
      <c r="N115" s="217" t="s">
        <v>51</v>
      </c>
      <c r="O115" s="87"/>
      <c r="P115" s="218">
        <f>O115*H115</f>
        <v>0</v>
      </c>
      <c r="Q115" s="218">
        <v>0</v>
      </c>
      <c r="R115" s="218">
        <f>Q115*H115</f>
        <v>0</v>
      </c>
      <c r="S115" s="218">
        <v>0</v>
      </c>
      <c r="T115" s="219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0" t="s">
        <v>136</v>
      </c>
      <c r="AT115" s="220" t="s">
        <v>131</v>
      </c>
      <c r="AU115" s="220" t="s">
        <v>90</v>
      </c>
      <c r="AY115" s="19" t="s">
        <v>129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19" t="s">
        <v>88</v>
      </c>
      <c r="BK115" s="221">
        <f>ROUND(I115*H115,2)</f>
        <v>0</v>
      </c>
      <c r="BL115" s="19" t="s">
        <v>136</v>
      </c>
      <c r="BM115" s="220" t="s">
        <v>856</v>
      </c>
    </row>
    <row r="116" s="2" customFormat="1">
      <c r="A116" s="41"/>
      <c r="B116" s="42"/>
      <c r="C116" s="43"/>
      <c r="D116" s="222" t="s">
        <v>138</v>
      </c>
      <c r="E116" s="43"/>
      <c r="F116" s="223" t="s">
        <v>197</v>
      </c>
      <c r="G116" s="43"/>
      <c r="H116" s="43"/>
      <c r="I116" s="224"/>
      <c r="J116" s="43"/>
      <c r="K116" s="43"/>
      <c r="L116" s="47"/>
      <c r="M116" s="225"/>
      <c r="N116" s="226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138</v>
      </c>
      <c r="AU116" s="19" t="s">
        <v>90</v>
      </c>
    </row>
    <row r="117" s="14" customFormat="1">
      <c r="A117" s="14"/>
      <c r="B117" s="237"/>
      <c r="C117" s="238"/>
      <c r="D117" s="222" t="s">
        <v>140</v>
      </c>
      <c r="E117" s="239" t="s">
        <v>32</v>
      </c>
      <c r="F117" s="240" t="s">
        <v>500</v>
      </c>
      <c r="G117" s="238"/>
      <c r="H117" s="241">
        <v>1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140</v>
      </c>
      <c r="AU117" s="247" t="s">
        <v>90</v>
      </c>
      <c r="AV117" s="14" t="s">
        <v>90</v>
      </c>
      <c r="AW117" s="14" t="s">
        <v>40</v>
      </c>
      <c r="AX117" s="14" t="s">
        <v>80</v>
      </c>
      <c r="AY117" s="247" t="s">
        <v>129</v>
      </c>
    </row>
    <row r="118" s="15" customFormat="1">
      <c r="A118" s="15"/>
      <c r="B118" s="248"/>
      <c r="C118" s="249"/>
      <c r="D118" s="222" t="s">
        <v>140</v>
      </c>
      <c r="E118" s="250" t="s">
        <v>32</v>
      </c>
      <c r="F118" s="251" t="s">
        <v>143</v>
      </c>
      <c r="G118" s="249"/>
      <c r="H118" s="252">
        <v>1</v>
      </c>
      <c r="I118" s="253"/>
      <c r="J118" s="249"/>
      <c r="K118" s="249"/>
      <c r="L118" s="254"/>
      <c r="M118" s="255"/>
      <c r="N118" s="256"/>
      <c r="O118" s="256"/>
      <c r="P118" s="256"/>
      <c r="Q118" s="256"/>
      <c r="R118" s="256"/>
      <c r="S118" s="256"/>
      <c r="T118" s="257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8" t="s">
        <v>140</v>
      </c>
      <c r="AU118" s="258" t="s">
        <v>90</v>
      </c>
      <c r="AV118" s="15" t="s">
        <v>136</v>
      </c>
      <c r="AW118" s="15" t="s">
        <v>40</v>
      </c>
      <c r="AX118" s="15" t="s">
        <v>88</v>
      </c>
      <c r="AY118" s="258" t="s">
        <v>129</v>
      </c>
    </row>
    <row r="119" s="2" customFormat="1" ht="24.15" customHeight="1">
      <c r="A119" s="41"/>
      <c r="B119" s="42"/>
      <c r="C119" s="209" t="s">
        <v>179</v>
      </c>
      <c r="D119" s="209" t="s">
        <v>131</v>
      </c>
      <c r="E119" s="210" t="s">
        <v>199</v>
      </c>
      <c r="F119" s="211" t="s">
        <v>200</v>
      </c>
      <c r="G119" s="212" t="s">
        <v>164</v>
      </c>
      <c r="H119" s="213">
        <v>45</v>
      </c>
      <c r="I119" s="214"/>
      <c r="J119" s="215">
        <f>ROUND(I119*H119,2)</f>
        <v>0</v>
      </c>
      <c r="K119" s="211" t="s">
        <v>135</v>
      </c>
      <c r="L119" s="47"/>
      <c r="M119" s="216" t="s">
        <v>32</v>
      </c>
      <c r="N119" s="217" t="s">
        <v>51</v>
      </c>
      <c r="O119" s="87"/>
      <c r="P119" s="218">
        <f>O119*H119</f>
        <v>0</v>
      </c>
      <c r="Q119" s="218">
        <v>0.00014999999999999999</v>
      </c>
      <c r="R119" s="218">
        <f>Q119*H119</f>
        <v>0.0067499999999999991</v>
      </c>
      <c r="S119" s="218">
        <v>0</v>
      </c>
      <c r="T119" s="219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0" t="s">
        <v>136</v>
      </c>
      <c r="AT119" s="220" t="s">
        <v>131</v>
      </c>
      <c r="AU119" s="220" t="s">
        <v>90</v>
      </c>
      <c r="AY119" s="19" t="s">
        <v>129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9" t="s">
        <v>88</v>
      </c>
      <c r="BK119" s="221">
        <f>ROUND(I119*H119,2)</f>
        <v>0</v>
      </c>
      <c r="BL119" s="19" t="s">
        <v>136</v>
      </c>
      <c r="BM119" s="220" t="s">
        <v>857</v>
      </c>
    </row>
    <row r="120" s="2" customFormat="1">
      <c r="A120" s="41"/>
      <c r="B120" s="42"/>
      <c r="C120" s="43"/>
      <c r="D120" s="222" t="s">
        <v>138</v>
      </c>
      <c r="E120" s="43"/>
      <c r="F120" s="223" t="s">
        <v>202</v>
      </c>
      <c r="G120" s="43"/>
      <c r="H120" s="43"/>
      <c r="I120" s="224"/>
      <c r="J120" s="43"/>
      <c r="K120" s="43"/>
      <c r="L120" s="47"/>
      <c r="M120" s="225"/>
      <c r="N120" s="22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138</v>
      </c>
      <c r="AU120" s="19" t="s">
        <v>90</v>
      </c>
    </row>
    <row r="121" s="14" customFormat="1">
      <c r="A121" s="14"/>
      <c r="B121" s="237"/>
      <c r="C121" s="238"/>
      <c r="D121" s="222" t="s">
        <v>140</v>
      </c>
      <c r="E121" s="239" t="s">
        <v>32</v>
      </c>
      <c r="F121" s="240" t="s">
        <v>858</v>
      </c>
      <c r="G121" s="238"/>
      <c r="H121" s="241">
        <v>45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140</v>
      </c>
      <c r="AU121" s="247" t="s">
        <v>90</v>
      </c>
      <c r="AV121" s="14" t="s">
        <v>90</v>
      </c>
      <c r="AW121" s="14" t="s">
        <v>40</v>
      </c>
      <c r="AX121" s="14" t="s">
        <v>80</v>
      </c>
      <c r="AY121" s="247" t="s">
        <v>129</v>
      </c>
    </row>
    <row r="122" s="15" customFormat="1">
      <c r="A122" s="15"/>
      <c r="B122" s="248"/>
      <c r="C122" s="249"/>
      <c r="D122" s="222" t="s">
        <v>140</v>
      </c>
      <c r="E122" s="250" t="s">
        <v>32</v>
      </c>
      <c r="F122" s="251" t="s">
        <v>143</v>
      </c>
      <c r="G122" s="249"/>
      <c r="H122" s="252">
        <v>45</v>
      </c>
      <c r="I122" s="253"/>
      <c r="J122" s="249"/>
      <c r="K122" s="249"/>
      <c r="L122" s="254"/>
      <c r="M122" s="255"/>
      <c r="N122" s="256"/>
      <c r="O122" s="256"/>
      <c r="P122" s="256"/>
      <c r="Q122" s="256"/>
      <c r="R122" s="256"/>
      <c r="S122" s="256"/>
      <c r="T122" s="257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8" t="s">
        <v>140</v>
      </c>
      <c r="AU122" s="258" t="s">
        <v>90</v>
      </c>
      <c r="AV122" s="15" t="s">
        <v>136</v>
      </c>
      <c r="AW122" s="15" t="s">
        <v>40</v>
      </c>
      <c r="AX122" s="15" t="s">
        <v>88</v>
      </c>
      <c r="AY122" s="258" t="s">
        <v>129</v>
      </c>
    </row>
    <row r="123" s="2" customFormat="1" ht="24.15" customHeight="1">
      <c r="A123" s="41"/>
      <c r="B123" s="42"/>
      <c r="C123" s="209" t="s">
        <v>186</v>
      </c>
      <c r="D123" s="209" t="s">
        <v>131</v>
      </c>
      <c r="E123" s="210" t="s">
        <v>205</v>
      </c>
      <c r="F123" s="211" t="s">
        <v>206</v>
      </c>
      <c r="G123" s="212" t="s">
        <v>164</v>
      </c>
      <c r="H123" s="213">
        <v>45</v>
      </c>
      <c r="I123" s="214"/>
      <c r="J123" s="215">
        <f>ROUND(I123*H123,2)</f>
        <v>0</v>
      </c>
      <c r="K123" s="211" t="s">
        <v>135</v>
      </c>
      <c r="L123" s="47"/>
      <c r="M123" s="216" t="s">
        <v>32</v>
      </c>
      <c r="N123" s="217" t="s">
        <v>51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0" t="s">
        <v>136</v>
      </c>
      <c r="AT123" s="220" t="s">
        <v>131</v>
      </c>
      <c r="AU123" s="220" t="s">
        <v>90</v>
      </c>
      <c r="AY123" s="19" t="s">
        <v>129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9" t="s">
        <v>88</v>
      </c>
      <c r="BK123" s="221">
        <f>ROUND(I123*H123,2)</f>
        <v>0</v>
      </c>
      <c r="BL123" s="19" t="s">
        <v>136</v>
      </c>
      <c r="BM123" s="220" t="s">
        <v>859</v>
      </c>
    </row>
    <row r="124" s="2" customFormat="1">
      <c r="A124" s="41"/>
      <c r="B124" s="42"/>
      <c r="C124" s="43"/>
      <c r="D124" s="222" t="s">
        <v>138</v>
      </c>
      <c r="E124" s="43"/>
      <c r="F124" s="223" t="s">
        <v>208</v>
      </c>
      <c r="G124" s="43"/>
      <c r="H124" s="43"/>
      <c r="I124" s="224"/>
      <c r="J124" s="43"/>
      <c r="K124" s="43"/>
      <c r="L124" s="47"/>
      <c r="M124" s="225"/>
      <c r="N124" s="226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138</v>
      </c>
      <c r="AU124" s="19" t="s">
        <v>90</v>
      </c>
    </row>
    <row r="125" s="14" customFormat="1">
      <c r="A125" s="14"/>
      <c r="B125" s="237"/>
      <c r="C125" s="238"/>
      <c r="D125" s="222" t="s">
        <v>140</v>
      </c>
      <c r="E125" s="239" t="s">
        <v>32</v>
      </c>
      <c r="F125" s="240" t="s">
        <v>858</v>
      </c>
      <c r="G125" s="238"/>
      <c r="H125" s="241">
        <v>45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140</v>
      </c>
      <c r="AU125" s="247" t="s">
        <v>90</v>
      </c>
      <c r="AV125" s="14" t="s">
        <v>90</v>
      </c>
      <c r="AW125" s="14" t="s">
        <v>40</v>
      </c>
      <c r="AX125" s="14" t="s">
        <v>80</v>
      </c>
      <c r="AY125" s="247" t="s">
        <v>129</v>
      </c>
    </row>
    <row r="126" s="15" customFormat="1">
      <c r="A126" s="15"/>
      <c r="B126" s="248"/>
      <c r="C126" s="249"/>
      <c r="D126" s="222" t="s">
        <v>140</v>
      </c>
      <c r="E126" s="250" t="s">
        <v>32</v>
      </c>
      <c r="F126" s="251" t="s">
        <v>143</v>
      </c>
      <c r="G126" s="249"/>
      <c r="H126" s="252">
        <v>45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8" t="s">
        <v>140</v>
      </c>
      <c r="AU126" s="258" t="s">
        <v>90</v>
      </c>
      <c r="AV126" s="15" t="s">
        <v>136</v>
      </c>
      <c r="AW126" s="15" t="s">
        <v>40</v>
      </c>
      <c r="AX126" s="15" t="s">
        <v>88</v>
      </c>
      <c r="AY126" s="258" t="s">
        <v>129</v>
      </c>
    </row>
    <row r="127" s="2" customFormat="1" ht="24.15" customHeight="1">
      <c r="A127" s="41"/>
      <c r="B127" s="42"/>
      <c r="C127" s="209" t="s">
        <v>193</v>
      </c>
      <c r="D127" s="209" t="s">
        <v>131</v>
      </c>
      <c r="E127" s="210" t="s">
        <v>210</v>
      </c>
      <c r="F127" s="211" t="s">
        <v>211</v>
      </c>
      <c r="G127" s="212" t="s">
        <v>164</v>
      </c>
      <c r="H127" s="213">
        <v>67.5</v>
      </c>
      <c r="I127" s="214"/>
      <c r="J127" s="215">
        <f>ROUND(I127*H127,2)</f>
        <v>0</v>
      </c>
      <c r="K127" s="211" t="s">
        <v>135</v>
      </c>
      <c r="L127" s="47"/>
      <c r="M127" s="216" t="s">
        <v>32</v>
      </c>
      <c r="N127" s="217" t="s">
        <v>51</v>
      </c>
      <c r="O127" s="87"/>
      <c r="P127" s="218">
        <f>O127*H127</f>
        <v>0</v>
      </c>
      <c r="Q127" s="218">
        <v>0.00046999999999999999</v>
      </c>
      <c r="R127" s="218">
        <f>Q127*H127</f>
        <v>0.031724999999999996</v>
      </c>
      <c r="S127" s="218">
        <v>0</v>
      </c>
      <c r="T127" s="219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0" t="s">
        <v>136</v>
      </c>
      <c r="AT127" s="220" t="s">
        <v>131</v>
      </c>
      <c r="AU127" s="220" t="s">
        <v>90</v>
      </c>
      <c r="AY127" s="19" t="s">
        <v>129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9" t="s">
        <v>88</v>
      </c>
      <c r="BK127" s="221">
        <f>ROUND(I127*H127,2)</f>
        <v>0</v>
      </c>
      <c r="BL127" s="19" t="s">
        <v>136</v>
      </c>
      <c r="BM127" s="220" t="s">
        <v>860</v>
      </c>
    </row>
    <row r="128" s="2" customFormat="1">
      <c r="A128" s="41"/>
      <c r="B128" s="42"/>
      <c r="C128" s="43"/>
      <c r="D128" s="222" t="s">
        <v>138</v>
      </c>
      <c r="E128" s="43"/>
      <c r="F128" s="223" t="s">
        <v>213</v>
      </c>
      <c r="G128" s="43"/>
      <c r="H128" s="43"/>
      <c r="I128" s="224"/>
      <c r="J128" s="43"/>
      <c r="K128" s="43"/>
      <c r="L128" s="47"/>
      <c r="M128" s="225"/>
      <c r="N128" s="226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19" t="s">
        <v>138</v>
      </c>
      <c r="AU128" s="19" t="s">
        <v>90</v>
      </c>
    </row>
    <row r="129" s="14" customFormat="1">
      <c r="A129" s="14"/>
      <c r="B129" s="237"/>
      <c r="C129" s="238"/>
      <c r="D129" s="222" t="s">
        <v>140</v>
      </c>
      <c r="E129" s="239" t="s">
        <v>32</v>
      </c>
      <c r="F129" s="240" t="s">
        <v>861</v>
      </c>
      <c r="G129" s="238"/>
      <c r="H129" s="241">
        <v>67.5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140</v>
      </c>
      <c r="AU129" s="247" t="s">
        <v>90</v>
      </c>
      <c r="AV129" s="14" t="s">
        <v>90</v>
      </c>
      <c r="AW129" s="14" t="s">
        <v>40</v>
      </c>
      <c r="AX129" s="14" t="s">
        <v>80</v>
      </c>
      <c r="AY129" s="247" t="s">
        <v>129</v>
      </c>
    </row>
    <row r="130" s="15" customFormat="1">
      <c r="A130" s="15"/>
      <c r="B130" s="248"/>
      <c r="C130" s="249"/>
      <c r="D130" s="222" t="s">
        <v>140</v>
      </c>
      <c r="E130" s="250" t="s">
        <v>32</v>
      </c>
      <c r="F130" s="251" t="s">
        <v>143</v>
      </c>
      <c r="G130" s="249"/>
      <c r="H130" s="252">
        <v>67.5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8" t="s">
        <v>140</v>
      </c>
      <c r="AU130" s="258" t="s">
        <v>90</v>
      </c>
      <c r="AV130" s="15" t="s">
        <v>136</v>
      </c>
      <c r="AW130" s="15" t="s">
        <v>40</v>
      </c>
      <c r="AX130" s="15" t="s">
        <v>88</v>
      </c>
      <c r="AY130" s="258" t="s">
        <v>129</v>
      </c>
    </row>
    <row r="131" s="2" customFormat="1" ht="24.15" customHeight="1">
      <c r="A131" s="41"/>
      <c r="B131" s="42"/>
      <c r="C131" s="209" t="s">
        <v>198</v>
      </c>
      <c r="D131" s="209" t="s">
        <v>131</v>
      </c>
      <c r="E131" s="210" t="s">
        <v>216</v>
      </c>
      <c r="F131" s="211" t="s">
        <v>217</v>
      </c>
      <c r="G131" s="212" t="s">
        <v>164</v>
      </c>
      <c r="H131" s="213">
        <v>67.5</v>
      </c>
      <c r="I131" s="214"/>
      <c r="J131" s="215">
        <f>ROUND(I131*H131,2)</f>
        <v>0</v>
      </c>
      <c r="K131" s="211" t="s">
        <v>135</v>
      </c>
      <c r="L131" s="47"/>
      <c r="M131" s="216" t="s">
        <v>32</v>
      </c>
      <c r="N131" s="217" t="s">
        <v>51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0" t="s">
        <v>136</v>
      </c>
      <c r="AT131" s="220" t="s">
        <v>131</v>
      </c>
      <c r="AU131" s="220" t="s">
        <v>90</v>
      </c>
      <c r="AY131" s="19" t="s">
        <v>129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9" t="s">
        <v>88</v>
      </c>
      <c r="BK131" s="221">
        <f>ROUND(I131*H131,2)</f>
        <v>0</v>
      </c>
      <c r="BL131" s="19" t="s">
        <v>136</v>
      </c>
      <c r="BM131" s="220" t="s">
        <v>862</v>
      </c>
    </row>
    <row r="132" s="2" customFormat="1">
      <c r="A132" s="41"/>
      <c r="B132" s="42"/>
      <c r="C132" s="43"/>
      <c r="D132" s="222" t="s">
        <v>138</v>
      </c>
      <c r="E132" s="43"/>
      <c r="F132" s="223" t="s">
        <v>219</v>
      </c>
      <c r="G132" s="43"/>
      <c r="H132" s="43"/>
      <c r="I132" s="224"/>
      <c r="J132" s="43"/>
      <c r="K132" s="43"/>
      <c r="L132" s="47"/>
      <c r="M132" s="225"/>
      <c r="N132" s="226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138</v>
      </c>
      <c r="AU132" s="19" t="s">
        <v>90</v>
      </c>
    </row>
    <row r="133" s="14" customFormat="1">
      <c r="A133" s="14"/>
      <c r="B133" s="237"/>
      <c r="C133" s="238"/>
      <c r="D133" s="222" t="s">
        <v>140</v>
      </c>
      <c r="E133" s="239" t="s">
        <v>32</v>
      </c>
      <c r="F133" s="240" t="s">
        <v>863</v>
      </c>
      <c r="G133" s="238"/>
      <c r="H133" s="241">
        <v>67.5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140</v>
      </c>
      <c r="AU133" s="247" t="s">
        <v>90</v>
      </c>
      <c r="AV133" s="14" t="s">
        <v>90</v>
      </c>
      <c r="AW133" s="14" t="s">
        <v>40</v>
      </c>
      <c r="AX133" s="14" t="s">
        <v>80</v>
      </c>
      <c r="AY133" s="247" t="s">
        <v>129</v>
      </c>
    </row>
    <row r="134" s="15" customFormat="1">
      <c r="A134" s="15"/>
      <c r="B134" s="248"/>
      <c r="C134" s="249"/>
      <c r="D134" s="222" t="s">
        <v>140</v>
      </c>
      <c r="E134" s="250" t="s">
        <v>32</v>
      </c>
      <c r="F134" s="251" t="s">
        <v>143</v>
      </c>
      <c r="G134" s="249"/>
      <c r="H134" s="252">
        <v>67.5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8" t="s">
        <v>140</v>
      </c>
      <c r="AU134" s="258" t="s">
        <v>90</v>
      </c>
      <c r="AV134" s="15" t="s">
        <v>136</v>
      </c>
      <c r="AW134" s="15" t="s">
        <v>40</v>
      </c>
      <c r="AX134" s="15" t="s">
        <v>88</v>
      </c>
      <c r="AY134" s="258" t="s">
        <v>129</v>
      </c>
    </row>
    <row r="135" s="2" customFormat="1" ht="24.15" customHeight="1">
      <c r="A135" s="41"/>
      <c r="B135" s="42"/>
      <c r="C135" s="209" t="s">
        <v>204</v>
      </c>
      <c r="D135" s="209" t="s">
        <v>131</v>
      </c>
      <c r="E135" s="210" t="s">
        <v>235</v>
      </c>
      <c r="F135" s="211" t="s">
        <v>236</v>
      </c>
      <c r="G135" s="212" t="s">
        <v>134</v>
      </c>
      <c r="H135" s="213">
        <v>52.200000000000003</v>
      </c>
      <c r="I135" s="214"/>
      <c r="J135" s="215">
        <f>ROUND(I135*H135,2)</f>
        <v>0</v>
      </c>
      <c r="K135" s="211" t="s">
        <v>135</v>
      </c>
      <c r="L135" s="47"/>
      <c r="M135" s="216" t="s">
        <v>32</v>
      </c>
      <c r="N135" s="217" t="s">
        <v>51</v>
      </c>
      <c r="O135" s="87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0" t="s">
        <v>136</v>
      </c>
      <c r="AT135" s="220" t="s">
        <v>131</v>
      </c>
      <c r="AU135" s="220" t="s">
        <v>90</v>
      </c>
      <c r="AY135" s="19" t="s">
        <v>129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9" t="s">
        <v>88</v>
      </c>
      <c r="BK135" s="221">
        <f>ROUND(I135*H135,2)</f>
        <v>0</v>
      </c>
      <c r="BL135" s="19" t="s">
        <v>136</v>
      </c>
      <c r="BM135" s="220" t="s">
        <v>864</v>
      </c>
    </row>
    <row r="136" s="2" customFormat="1">
      <c r="A136" s="41"/>
      <c r="B136" s="42"/>
      <c r="C136" s="43"/>
      <c r="D136" s="222" t="s">
        <v>138</v>
      </c>
      <c r="E136" s="43"/>
      <c r="F136" s="223" t="s">
        <v>238</v>
      </c>
      <c r="G136" s="43"/>
      <c r="H136" s="43"/>
      <c r="I136" s="224"/>
      <c r="J136" s="43"/>
      <c r="K136" s="43"/>
      <c r="L136" s="47"/>
      <c r="M136" s="225"/>
      <c r="N136" s="226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9" t="s">
        <v>138</v>
      </c>
      <c r="AU136" s="19" t="s">
        <v>90</v>
      </c>
    </row>
    <row r="137" s="13" customFormat="1">
      <c r="A137" s="13"/>
      <c r="B137" s="227"/>
      <c r="C137" s="228"/>
      <c r="D137" s="222" t="s">
        <v>140</v>
      </c>
      <c r="E137" s="229" t="s">
        <v>32</v>
      </c>
      <c r="F137" s="230" t="s">
        <v>167</v>
      </c>
      <c r="G137" s="228"/>
      <c r="H137" s="229" t="s">
        <v>32</v>
      </c>
      <c r="I137" s="231"/>
      <c r="J137" s="228"/>
      <c r="K137" s="228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140</v>
      </c>
      <c r="AU137" s="236" t="s">
        <v>90</v>
      </c>
      <c r="AV137" s="13" t="s">
        <v>88</v>
      </c>
      <c r="AW137" s="13" t="s">
        <v>40</v>
      </c>
      <c r="AX137" s="13" t="s">
        <v>80</v>
      </c>
      <c r="AY137" s="236" t="s">
        <v>129</v>
      </c>
    </row>
    <row r="138" s="14" customFormat="1">
      <c r="A138" s="14"/>
      <c r="B138" s="237"/>
      <c r="C138" s="238"/>
      <c r="D138" s="222" t="s">
        <v>140</v>
      </c>
      <c r="E138" s="239" t="s">
        <v>32</v>
      </c>
      <c r="F138" s="240" t="s">
        <v>865</v>
      </c>
      <c r="G138" s="238"/>
      <c r="H138" s="241">
        <v>3.1680000000000001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140</v>
      </c>
      <c r="AU138" s="247" t="s">
        <v>90</v>
      </c>
      <c r="AV138" s="14" t="s">
        <v>90</v>
      </c>
      <c r="AW138" s="14" t="s">
        <v>40</v>
      </c>
      <c r="AX138" s="14" t="s">
        <v>80</v>
      </c>
      <c r="AY138" s="247" t="s">
        <v>129</v>
      </c>
    </row>
    <row r="139" s="14" customFormat="1">
      <c r="A139" s="14"/>
      <c r="B139" s="237"/>
      <c r="C139" s="238"/>
      <c r="D139" s="222" t="s">
        <v>140</v>
      </c>
      <c r="E139" s="239" t="s">
        <v>32</v>
      </c>
      <c r="F139" s="240" t="s">
        <v>866</v>
      </c>
      <c r="G139" s="238"/>
      <c r="H139" s="241">
        <v>3.1680000000000001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140</v>
      </c>
      <c r="AU139" s="247" t="s">
        <v>90</v>
      </c>
      <c r="AV139" s="14" t="s">
        <v>90</v>
      </c>
      <c r="AW139" s="14" t="s">
        <v>40</v>
      </c>
      <c r="AX139" s="14" t="s">
        <v>80</v>
      </c>
      <c r="AY139" s="247" t="s">
        <v>129</v>
      </c>
    </row>
    <row r="140" s="16" customFormat="1">
      <c r="A140" s="16"/>
      <c r="B140" s="259"/>
      <c r="C140" s="260"/>
      <c r="D140" s="222" t="s">
        <v>140</v>
      </c>
      <c r="E140" s="261" t="s">
        <v>32</v>
      </c>
      <c r="F140" s="262" t="s">
        <v>243</v>
      </c>
      <c r="G140" s="260"/>
      <c r="H140" s="263">
        <v>6.3360000000000003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69" t="s">
        <v>140</v>
      </c>
      <c r="AU140" s="269" t="s">
        <v>90</v>
      </c>
      <c r="AV140" s="16" t="s">
        <v>148</v>
      </c>
      <c r="AW140" s="16" t="s">
        <v>40</v>
      </c>
      <c r="AX140" s="16" t="s">
        <v>80</v>
      </c>
      <c r="AY140" s="269" t="s">
        <v>129</v>
      </c>
    </row>
    <row r="141" s="14" customFormat="1">
      <c r="A141" s="14"/>
      <c r="B141" s="237"/>
      <c r="C141" s="238"/>
      <c r="D141" s="222" t="s">
        <v>140</v>
      </c>
      <c r="E141" s="239" t="s">
        <v>32</v>
      </c>
      <c r="F141" s="240" t="s">
        <v>867</v>
      </c>
      <c r="G141" s="238"/>
      <c r="H141" s="241">
        <v>25.649999999999999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140</v>
      </c>
      <c r="AU141" s="247" t="s">
        <v>90</v>
      </c>
      <c r="AV141" s="14" t="s">
        <v>90</v>
      </c>
      <c r="AW141" s="14" t="s">
        <v>40</v>
      </c>
      <c r="AX141" s="14" t="s">
        <v>80</v>
      </c>
      <c r="AY141" s="247" t="s">
        <v>129</v>
      </c>
    </row>
    <row r="142" s="16" customFormat="1">
      <c r="A142" s="16"/>
      <c r="B142" s="259"/>
      <c r="C142" s="260"/>
      <c r="D142" s="222" t="s">
        <v>140</v>
      </c>
      <c r="E142" s="261" t="s">
        <v>32</v>
      </c>
      <c r="F142" s="262" t="s">
        <v>243</v>
      </c>
      <c r="G142" s="260"/>
      <c r="H142" s="263">
        <v>25.649999999999999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69" t="s">
        <v>140</v>
      </c>
      <c r="AU142" s="269" t="s">
        <v>90</v>
      </c>
      <c r="AV142" s="16" t="s">
        <v>148</v>
      </c>
      <c r="AW142" s="16" t="s">
        <v>40</v>
      </c>
      <c r="AX142" s="16" t="s">
        <v>80</v>
      </c>
      <c r="AY142" s="269" t="s">
        <v>129</v>
      </c>
    </row>
    <row r="143" s="14" customFormat="1">
      <c r="A143" s="14"/>
      <c r="B143" s="237"/>
      <c r="C143" s="238"/>
      <c r="D143" s="222" t="s">
        <v>140</v>
      </c>
      <c r="E143" s="239" t="s">
        <v>32</v>
      </c>
      <c r="F143" s="240" t="s">
        <v>868</v>
      </c>
      <c r="G143" s="238"/>
      <c r="H143" s="241">
        <v>20.25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140</v>
      </c>
      <c r="AU143" s="247" t="s">
        <v>90</v>
      </c>
      <c r="AV143" s="14" t="s">
        <v>90</v>
      </c>
      <c r="AW143" s="14" t="s">
        <v>40</v>
      </c>
      <c r="AX143" s="14" t="s">
        <v>80</v>
      </c>
      <c r="AY143" s="247" t="s">
        <v>129</v>
      </c>
    </row>
    <row r="144" s="16" customFormat="1">
      <c r="A144" s="16"/>
      <c r="B144" s="259"/>
      <c r="C144" s="260"/>
      <c r="D144" s="222" t="s">
        <v>140</v>
      </c>
      <c r="E144" s="261" t="s">
        <v>32</v>
      </c>
      <c r="F144" s="262" t="s">
        <v>243</v>
      </c>
      <c r="G144" s="260"/>
      <c r="H144" s="263">
        <v>20.25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69" t="s">
        <v>140</v>
      </c>
      <c r="AU144" s="269" t="s">
        <v>90</v>
      </c>
      <c r="AV144" s="16" t="s">
        <v>148</v>
      </c>
      <c r="AW144" s="16" t="s">
        <v>40</v>
      </c>
      <c r="AX144" s="16" t="s">
        <v>80</v>
      </c>
      <c r="AY144" s="269" t="s">
        <v>129</v>
      </c>
    </row>
    <row r="145" s="15" customFormat="1">
      <c r="A145" s="15"/>
      <c r="B145" s="248"/>
      <c r="C145" s="249"/>
      <c r="D145" s="222" t="s">
        <v>140</v>
      </c>
      <c r="E145" s="250" t="s">
        <v>32</v>
      </c>
      <c r="F145" s="251" t="s">
        <v>143</v>
      </c>
      <c r="G145" s="249"/>
      <c r="H145" s="252">
        <v>52.235999999999997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8" t="s">
        <v>140</v>
      </c>
      <c r="AU145" s="258" t="s">
        <v>90</v>
      </c>
      <c r="AV145" s="15" t="s">
        <v>136</v>
      </c>
      <c r="AW145" s="15" t="s">
        <v>40</v>
      </c>
      <c r="AX145" s="15" t="s">
        <v>80</v>
      </c>
      <c r="AY145" s="258" t="s">
        <v>129</v>
      </c>
    </row>
    <row r="146" s="14" customFormat="1">
      <c r="A146" s="14"/>
      <c r="B146" s="237"/>
      <c r="C146" s="238"/>
      <c r="D146" s="222" t="s">
        <v>140</v>
      </c>
      <c r="E146" s="239" t="s">
        <v>32</v>
      </c>
      <c r="F146" s="240" t="s">
        <v>869</v>
      </c>
      <c r="G146" s="238"/>
      <c r="H146" s="241">
        <v>52.200000000000003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140</v>
      </c>
      <c r="AU146" s="247" t="s">
        <v>90</v>
      </c>
      <c r="AV146" s="14" t="s">
        <v>90</v>
      </c>
      <c r="AW146" s="14" t="s">
        <v>40</v>
      </c>
      <c r="AX146" s="14" t="s">
        <v>88</v>
      </c>
      <c r="AY146" s="247" t="s">
        <v>129</v>
      </c>
    </row>
    <row r="147" s="2" customFormat="1" ht="24.15" customHeight="1">
      <c r="A147" s="41"/>
      <c r="B147" s="42"/>
      <c r="C147" s="209" t="s">
        <v>209</v>
      </c>
      <c r="D147" s="209" t="s">
        <v>131</v>
      </c>
      <c r="E147" s="210" t="s">
        <v>870</v>
      </c>
      <c r="F147" s="211" t="s">
        <v>871</v>
      </c>
      <c r="G147" s="212" t="s">
        <v>134</v>
      </c>
      <c r="H147" s="213">
        <v>591.60000000000002</v>
      </c>
      <c r="I147" s="214"/>
      <c r="J147" s="215">
        <f>ROUND(I147*H147,2)</f>
        <v>0</v>
      </c>
      <c r="K147" s="211" t="s">
        <v>135</v>
      </c>
      <c r="L147" s="47"/>
      <c r="M147" s="216" t="s">
        <v>32</v>
      </c>
      <c r="N147" s="217" t="s">
        <v>51</v>
      </c>
      <c r="O147" s="87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0" t="s">
        <v>136</v>
      </c>
      <c r="AT147" s="220" t="s">
        <v>131</v>
      </c>
      <c r="AU147" s="220" t="s">
        <v>90</v>
      </c>
      <c r="AY147" s="19" t="s">
        <v>129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9" t="s">
        <v>88</v>
      </c>
      <c r="BK147" s="221">
        <f>ROUND(I147*H147,2)</f>
        <v>0</v>
      </c>
      <c r="BL147" s="19" t="s">
        <v>136</v>
      </c>
      <c r="BM147" s="220" t="s">
        <v>872</v>
      </c>
    </row>
    <row r="148" s="2" customFormat="1">
      <c r="A148" s="41"/>
      <c r="B148" s="42"/>
      <c r="C148" s="43"/>
      <c r="D148" s="222" t="s">
        <v>138</v>
      </c>
      <c r="E148" s="43"/>
      <c r="F148" s="223" t="s">
        <v>873</v>
      </c>
      <c r="G148" s="43"/>
      <c r="H148" s="43"/>
      <c r="I148" s="224"/>
      <c r="J148" s="43"/>
      <c r="K148" s="43"/>
      <c r="L148" s="47"/>
      <c r="M148" s="225"/>
      <c r="N148" s="226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19" t="s">
        <v>138</v>
      </c>
      <c r="AU148" s="19" t="s">
        <v>90</v>
      </c>
    </row>
    <row r="149" s="13" customFormat="1">
      <c r="A149" s="13"/>
      <c r="B149" s="227"/>
      <c r="C149" s="228"/>
      <c r="D149" s="222" t="s">
        <v>140</v>
      </c>
      <c r="E149" s="229" t="s">
        <v>32</v>
      </c>
      <c r="F149" s="230" t="s">
        <v>167</v>
      </c>
      <c r="G149" s="228"/>
      <c r="H149" s="229" t="s">
        <v>32</v>
      </c>
      <c r="I149" s="231"/>
      <c r="J149" s="228"/>
      <c r="K149" s="228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140</v>
      </c>
      <c r="AU149" s="236" t="s">
        <v>90</v>
      </c>
      <c r="AV149" s="13" t="s">
        <v>88</v>
      </c>
      <c r="AW149" s="13" t="s">
        <v>40</v>
      </c>
      <c r="AX149" s="13" t="s">
        <v>80</v>
      </c>
      <c r="AY149" s="236" t="s">
        <v>129</v>
      </c>
    </row>
    <row r="150" s="13" customFormat="1">
      <c r="A150" s="13"/>
      <c r="B150" s="227"/>
      <c r="C150" s="228"/>
      <c r="D150" s="222" t="s">
        <v>140</v>
      </c>
      <c r="E150" s="229" t="s">
        <v>32</v>
      </c>
      <c r="F150" s="230" t="s">
        <v>874</v>
      </c>
      <c r="G150" s="228"/>
      <c r="H150" s="229" t="s">
        <v>32</v>
      </c>
      <c r="I150" s="231"/>
      <c r="J150" s="228"/>
      <c r="K150" s="228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140</v>
      </c>
      <c r="AU150" s="236" t="s">
        <v>90</v>
      </c>
      <c r="AV150" s="13" t="s">
        <v>88</v>
      </c>
      <c r="AW150" s="13" t="s">
        <v>40</v>
      </c>
      <c r="AX150" s="13" t="s">
        <v>80</v>
      </c>
      <c r="AY150" s="236" t="s">
        <v>129</v>
      </c>
    </row>
    <row r="151" s="14" customFormat="1">
      <c r="A151" s="14"/>
      <c r="B151" s="237"/>
      <c r="C151" s="238"/>
      <c r="D151" s="222" t="s">
        <v>140</v>
      </c>
      <c r="E151" s="239" t="s">
        <v>32</v>
      </c>
      <c r="F151" s="240" t="s">
        <v>875</v>
      </c>
      <c r="G151" s="238"/>
      <c r="H151" s="241">
        <v>1.637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140</v>
      </c>
      <c r="AU151" s="247" t="s">
        <v>90</v>
      </c>
      <c r="AV151" s="14" t="s">
        <v>90</v>
      </c>
      <c r="AW151" s="14" t="s">
        <v>40</v>
      </c>
      <c r="AX151" s="14" t="s">
        <v>80</v>
      </c>
      <c r="AY151" s="247" t="s">
        <v>129</v>
      </c>
    </row>
    <row r="152" s="14" customFormat="1">
      <c r="A152" s="14"/>
      <c r="B152" s="237"/>
      <c r="C152" s="238"/>
      <c r="D152" s="222" t="s">
        <v>140</v>
      </c>
      <c r="E152" s="239" t="s">
        <v>32</v>
      </c>
      <c r="F152" s="240" t="s">
        <v>876</v>
      </c>
      <c r="G152" s="238"/>
      <c r="H152" s="241">
        <v>8.3789999999999996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140</v>
      </c>
      <c r="AU152" s="247" t="s">
        <v>90</v>
      </c>
      <c r="AV152" s="14" t="s">
        <v>90</v>
      </c>
      <c r="AW152" s="14" t="s">
        <v>40</v>
      </c>
      <c r="AX152" s="14" t="s">
        <v>80</v>
      </c>
      <c r="AY152" s="247" t="s">
        <v>129</v>
      </c>
    </row>
    <row r="153" s="14" customFormat="1">
      <c r="A153" s="14"/>
      <c r="B153" s="237"/>
      <c r="C153" s="238"/>
      <c r="D153" s="222" t="s">
        <v>140</v>
      </c>
      <c r="E153" s="239" t="s">
        <v>32</v>
      </c>
      <c r="F153" s="240" t="s">
        <v>877</v>
      </c>
      <c r="G153" s="238"/>
      <c r="H153" s="241">
        <v>3.4020000000000001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140</v>
      </c>
      <c r="AU153" s="247" t="s">
        <v>90</v>
      </c>
      <c r="AV153" s="14" t="s">
        <v>90</v>
      </c>
      <c r="AW153" s="14" t="s">
        <v>40</v>
      </c>
      <c r="AX153" s="14" t="s">
        <v>80</v>
      </c>
      <c r="AY153" s="247" t="s">
        <v>129</v>
      </c>
    </row>
    <row r="154" s="14" customFormat="1">
      <c r="A154" s="14"/>
      <c r="B154" s="237"/>
      <c r="C154" s="238"/>
      <c r="D154" s="222" t="s">
        <v>140</v>
      </c>
      <c r="E154" s="239" t="s">
        <v>32</v>
      </c>
      <c r="F154" s="240" t="s">
        <v>878</v>
      </c>
      <c r="G154" s="238"/>
      <c r="H154" s="241">
        <v>4.0720000000000001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140</v>
      </c>
      <c r="AU154" s="247" t="s">
        <v>90</v>
      </c>
      <c r="AV154" s="14" t="s">
        <v>90</v>
      </c>
      <c r="AW154" s="14" t="s">
        <v>40</v>
      </c>
      <c r="AX154" s="14" t="s">
        <v>80</v>
      </c>
      <c r="AY154" s="247" t="s">
        <v>129</v>
      </c>
    </row>
    <row r="155" s="14" customFormat="1">
      <c r="A155" s="14"/>
      <c r="B155" s="237"/>
      <c r="C155" s="238"/>
      <c r="D155" s="222" t="s">
        <v>140</v>
      </c>
      <c r="E155" s="239" t="s">
        <v>32</v>
      </c>
      <c r="F155" s="240" t="s">
        <v>879</v>
      </c>
      <c r="G155" s="238"/>
      <c r="H155" s="241">
        <v>8.516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140</v>
      </c>
      <c r="AU155" s="247" t="s">
        <v>90</v>
      </c>
      <c r="AV155" s="14" t="s">
        <v>90</v>
      </c>
      <c r="AW155" s="14" t="s">
        <v>40</v>
      </c>
      <c r="AX155" s="14" t="s">
        <v>80</v>
      </c>
      <c r="AY155" s="247" t="s">
        <v>129</v>
      </c>
    </row>
    <row r="156" s="16" customFormat="1">
      <c r="A156" s="16"/>
      <c r="B156" s="259"/>
      <c r="C156" s="260"/>
      <c r="D156" s="222" t="s">
        <v>140</v>
      </c>
      <c r="E156" s="261" t="s">
        <v>32</v>
      </c>
      <c r="F156" s="262" t="s">
        <v>243</v>
      </c>
      <c r="G156" s="260"/>
      <c r="H156" s="263">
        <v>26.006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69" t="s">
        <v>140</v>
      </c>
      <c r="AU156" s="269" t="s">
        <v>90</v>
      </c>
      <c r="AV156" s="16" t="s">
        <v>148</v>
      </c>
      <c r="AW156" s="16" t="s">
        <v>40</v>
      </c>
      <c r="AX156" s="16" t="s">
        <v>80</v>
      </c>
      <c r="AY156" s="269" t="s">
        <v>129</v>
      </c>
    </row>
    <row r="157" s="13" customFormat="1">
      <c r="A157" s="13"/>
      <c r="B157" s="227"/>
      <c r="C157" s="228"/>
      <c r="D157" s="222" t="s">
        <v>140</v>
      </c>
      <c r="E157" s="229" t="s">
        <v>32</v>
      </c>
      <c r="F157" s="230" t="s">
        <v>880</v>
      </c>
      <c r="G157" s="228"/>
      <c r="H157" s="229" t="s">
        <v>32</v>
      </c>
      <c r="I157" s="231"/>
      <c r="J157" s="228"/>
      <c r="K157" s="228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140</v>
      </c>
      <c r="AU157" s="236" t="s">
        <v>90</v>
      </c>
      <c r="AV157" s="13" t="s">
        <v>88</v>
      </c>
      <c r="AW157" s="13" t="s">
        <v>40</v>
      </c>
      <c r="AX157" s="13" t="s">
        <v>80</v>
      </c>
      <c r="AY157" s="236" t="s">
        <v>129</v>
      </c>
    </row>
    <row r="158" s="14" customFormat="1">
      <c r="A158" s="14"/>
      <c r="B158" s="237"/>
      <c r="C158" s="238"/>
      <c r="D158" s="222" t="s">
        <v>140</v>
      </c>
      <c r="E158" s="239" t="s">
        <v>32</v>
      </c>
      <c r="F158" s="240" t="s">
        <v>881</v>
      </c>
      <c r="G158" s="238"/>
      <c r="H158" s="241">
        <v>18.721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140</v>
      </c>
      <c r="AU158" s="247" t="s">
        <v>90</v>
      </c>
      <c r="AV158" s="14" t="s">
        <v>90</v>
      </c>
      <c r="AW158" s="14" t="s">
        <v>40</v>
      </c>
      <c r="AX158" s="14" t="s">
        <v>80</v>
      </c>
      <c r="AY158" s="247" t="s">
        <v>129</v>
      </c>
    </row>
    <row r="159" s="14" customFormat="1">
      <c r="A159" s="14"/>
      <c r="B159" s="237"/>
      <c r="C159" s="238"/>
      <c r="D159" s="222" t="s">
        <v>140</v>
      </c>
      <c r="E159" s="239" t="s">
        <v>32</v>
      </c>
      <c r="F159" s="240" t="s">
        <v>882</v>
      </c>
      <c r="G159" s="238"/>
      <c r="H159" s="241">
        <v>9.6579999999999995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140</v>
      </c>
      <c r="AU159" s="247" t="s">
        <v>90</v>
      </c>
      <c r="AV159" s="14" t="s">
        <v>90</v>
      </c>
      <c r="AW159" s="14" t="s">
        <v>40</v>
      </c>
      <c r="AX159" s="14" t="s">
        <v>80</v>
      </c>
      <c r="AY159" s="247" t="s">
        <v>129</v>
      </c>
    </row>
    <row r="160" s="14" customFormat="1">
      <c r="A160" s="14"/>
      <c r="B160" s="237"/>
      <c r="C160" s="238"/>
      <c r="D160" s="222" t="s">
        <v>140</v>
      </c>
      <c r="E160" s="239" t="s">
        <v>32</v>
      </c>
      <c r="F160" s="240" t="s">
        <v>883</v>
      </c>
      <c r="G160" s="238"/>
      <c r="H160" s="241">
        <v>19.079999999999998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140</v>
      </c>
      <c r="AU160" s="247" t="s">
        <v>90</v>
      </c>
      <c r="AV160" s="14" t="s">
        <v>90</v>
      </c>
      <c r="AW160" s="14" t="s">
        <v>40</v>
      </c>
      <c r="AX160" s="14" t="s">
        <v>80</v>
      </c>
      <c r="AY160" s="247" t="s">
        <v>129</v>
      </c>
    </row>
    <row r="161" s="14" customFormat="1">
      <c r="A161" s="14"/>
      <c r="B161" s="237"/>
      <c r="C161" s="238"/>
      <c r="D161" s="222" t="s">
        <v>140</v>
      </c>
      <c r="E161" s="239" t="s">
        <v>32</v>
      </c>
      <c r="F161" s="240" t="s">
        <v>884</v>
      </c>
      <c r="G161" s="238"/>
      <c r="H161" s="241">
        <v>27.465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140</v>
      </c>
      <c r="AU161" s="247" t="s">
        <v>90</v>
      </c>
      <c r="AV161" s="14" t="s">
        <v>90</v>
      </c>
      <c r="AW161" s="14" t="s">
        <v>40</v>
      </c>
      <c r="AX161" s="14" t="s">
        <v>80</v>
      </c>
      <c r="AY161" s="247" t="s">
        <v>129</v>
      </c>
    </row>
    <row r="162" s="14" customFormat="1">
      <c r="A162" s="14"/>
      <c r="B162" s="237"/>
      <c r="C162" s="238"/>
      <c r="D162" s="222" t="s">
        <v>140</v>
      </c>
      <c r="E162" s="239" t="s">
        <v>32</v>
      </c>
      <c r="F162" s="240" t="s">
        <v>885</v>
      </c>
      <c r="G162" s="238"/>
      <c r="H162" s="241">
        <v>15.311999999999999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140</v>
      </c>
      <c r="AU162" s="247" t="s">
        <v>90</v>
      </c>
      <c r="AV162" s="14" t="s">
        <v>90</v>
      </c>
      <c r="AW162" s="14" t="s">
        <v>40</v>
      </c>
      <c r="AX162" s="14" t="s">
        <v>80</v>
      </c>
      <c r="AY162" s="247" t="s">
        <v>129</v>
      </c>
    </row>
    <row r="163" s="14" customFormat="1">
      <c r="A163" s="14"/>
      <c r="B163" s="237"/>
      <c r="C163" s="238"/>
      <c r="D163" s="222" t="s">
        <v>140</v>
      </c>
      <c r="E163" s="239" t="s">
        <v>32</v>
      </c>
      <c r="F163" s="240" t="s">
        <v>886</v>
      </c>
      <c r="G163" s="238"/>
      <c r="H163" s="241">
        <v>42.277000000000001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140</v>
      </c>
      <c r="AU163" s="247" t="s">
        <v>90</v>
      </c>
      <c r="AV163" s="14" t="s">
        <v>90</v>
      </c>
      <c r="AW163" s="14" t="s">
        <v>40</v>
      </c>
      <c r="AX163" s="14" t="s">
        <v>80</v>
      </c>
      <c r="AY163" s="247" t="s">
        <v>129</v>
      </c>
    </row>
    <row r="164" s="14" customFormat="1">
      <c r="A164" s="14"/>
      <c r="B164" s="237"/>
      <c r="C164" s="238"/>
      <c r="D164" s="222" t="s">
        <v>140</v>
      </c>
      <c r="E164" s="239" t="s">
        <v>32</v>
      </c>
      <c r="F164" s="240" t="s">
        <v>887</v>
      </c>
      <c r="G164" s="238"/>
      <c r="H164" s="241">
        <v>17.837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140</v>
      </c>
      <c r="AU164" s="247" t="s">
        <v>90</v>
      </c>
      <c r="AV164" s="14" t="s">
        <v>90</v>
      </c>
      <c r="AW164" s="14" t="s">
        <v>40</v>
      </c>
      <c r="AX164" s="14" t="s">
        <v>80</v>
      </c>
      <c r="AY164" s="247" t="s">
        <v>129</v>
      </c>
    </row>
    <row r="165" s="14" customFormat="1">
      <c r="A165" s="14"/>
      <c r="B165" s="237"/>
      <c r="C165" s="238"/>
      <c r="D165" s="222" t="s">
        <v>140</v>
      </c>
      <c r="E165" s="239" t="s">
        <v>32</v>
      </c>
      <c r="F165" s="240" t="s">
        <v>888</v>
      </c>
      <c r="G165" s="238"/>
      <c r="H165" s="241">
        <v>23.599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140</v>
      </c>
      <c r="AU165" s="247" t="s">
        <v>90</v>
      </c>
      <c r="AV165" s="14" t="s">
        <v>90</v>
      </c>
      <c r="AW165" s="14" t="s">
        <v>40</v>
      </c>
      <c r="AX165" s="14" t="s">
        <v>80</v>
      </c>
      <c r="AY165" s="247" t="s">
        <v>129</v>
      </c>
    </row>
    <row r="166" s="14" customFormat="1">
      <c r="A166" s="14"/>
      <c r="B166" s="237"/>
      <c r="C166" s="238"/>
      <c r="D166" s="222" t="s">
        <v>140</v>
      </c>
      <c r="E166" s="239" t="s">
        <v>32</v>
      </c>
      <c r="F166" s="240" t="s">
        <v>889</v>
      </c>
      <c r="G166" s="238"/>
      <c r="H166" s="241">
        <v>34.649999999999999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140</v>
      </c>
      <c r="AU166" s="247" t="s">
        <v>90</v>
      </c>
      <c r="AV166" s="14" t="s">
        <v>90</v>
      </c>
      <c r="AW166" s="14" t="s">
        <v>40</v>
      </c>
      <c r="AX166" s="14" t="s">
        <v>80</v>
      </c>
      <c r="AY166" s="247" t="s">
        <v>129</v>
      </c>
    </row>
    <row r="167" s="14" customFormat="1">
      <c r="A167" s="14"/>
      <c r="B167" s="237"/>
      <c r="C167" s="238"/>
      <c r="D167" s="222" t="s">
        <v>140</v>
      </c>
      <c r="E167" s="239" t="s">
        <v>32</v>
      </c>
      <c r="F167" s="240" t="s">
        <v>890</v>
      </c>
      <c r="G167" s="238"/>
      <c r="H167" s="241">
        <v>27.911999999999999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140</v>
      </c>
      <c r="AU167" s="247" t="s">
        <v>90</v>
      </c>
      <c r="AV167" s="14" t="s">
        <v>90</v>
      </c>
      <c r="AW167" s="14" t="s">
        <v>40</v>
      </c>
      <c r="AX167" s="14" t="s">
        <v>80</v>
      </c>
      <c r="AY167" s="247" t="s">
        <v>129</v>
      </c>
    </row>
    <row r="168" s="14" customFormat="1">
      <c r="A168" s="14"/>
      <c r="B168" s="237"/>
      <c r="C168" s="238"/>
      <c r="D168" s="222" t="s">
        <v>140</v>
      </c>
      <c r="E168" s="239" t="s">
        <v>32</v>
      </c>
      <c r="F168" s="240" t="s">
        <v>891</v>
      </c>
      <c r="G168" s="238"/>
      <c r="H168" s="241">
        <v>38.418999999999997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140</v>
      </c>
      <c r="AU168" s="247" t="s">
        <v>90</v>
      </c>
      <c r="AV168" s="14" t="s">
        <v>90</v>
      </c>
      <c r="AW168" s="14" t="s">
        <v>40</v>
      </c>
      <c r="AX168" s="14" t="s">
        <v>80</v>
      </c>
      <c r="AY168" s="247" t="s">
        <v>129</v>
      </c>
    </row>
    <row r="169" s="14" customFormat="1">
      <c r="A169" s="14"/>
      <c r="B169" s="237"/>
      <c r="C169" s="238"/>
      <c r="D169" s="222" t="s">
        <v>140</v>
      </c>
      <c r="E169" s="239" t="s">
        <v>32</v>
      </c>
      <c r="F169" s="240" t="s">
        <v>892</v>
      </c>
      <c r="G169" s="238"/>
      <c r="H169" s="241">
        <v>3.012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140</v>
      </c>
      <c r="AU169" s="247" t="s">
        <v>90</v>
      </c>
      <c r="AV169" s="14" t="s">
        <v>90</v>
      </c>
      <c r="AW169" s="14" t="s">
        <v>40</v>
      </c>
      <c r="AX169" s="14" t="s">
        <v>80</v>
      </c>
      <c r="AY169" s="247" t="s">
        <v>129</v>
      </c>
    </row>
    <row r="170" s="14" customFormat="1">
      <c r="A170" s="14"/>
      <c r="B170" s="237"/>
      <c r="C170" s="238"/>
      <c r="D170" s="222" t="s">
        <v>140</v>
      </c>
      <c r="E170" s="239" t="s">
        <v>32</v>
      </c>
      <c r="F170" s="240" t="s">
        <v>893</v>
      </c>
      <c r="G170" s="238"/>
      <c r="H170" s="241">
        <v>1.9119999999999999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140</v>
      </c>
      <c r="AU170" s="247" t="s">
        <v>90</v>
      </c>
      <c r="AV170" s="14" t="s">
        <v>90</v>
      </c>
      <c r="AW170" s="14" t="s">
        <v>40</v>
      </c>
      <c r="AX170" s="14" t="s">
        <v>80</v>
      </c>
      <c r="AY170" s="247" t="s">
        <v>129</v>
      </c>
    </row>
    <row r="171" s="14" customFormat="1">
      <c r="A171" s="14"/>
      <c r="B171" s="237"/>
      <c r="C171" s="238"/>
      <c r="D171" s="222" t="s">
        <v>140</v>
      </c>
      <c r="E171" s="239" t="s">
        <v>32</v>
      </c>
      <c r="F171" s="240" t="s">
        <v>894</v>
      </c>
      <c r="G171" s="238"/>
      <c r="H171" s="241">
        <v>18.385999999999999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140</v>
      </c>
      <c r="AU171" s="247" t="s">
        <v>90</v>
      </c>
      <c r="AV171" s="14" t="s">
        <v>90</v>
      </c>
      <c r="AW171" s="14" t="s">
        <v>40</v>
      </c>
      <c r="AX171" s="14" t="s">
        <v>80</v>
      </c>
      <c r="AY171" s="247" t="s">
        <v>129</v>
      </c>
    </row>
    <row r="172" s="14" customFormat="1">
      <c r="A172" s="14"/>
      <c r="B172" s="237"/>
      <c r="C172" s="238"/>
      <c r="D172" s="222" t="s">
        <v>140</v>
      </c>
      <c r="E172" s="239" t="s">
        <v>32</v>
      </c>
      <c r="F172" s="240" t="s">
        <v>895</v>
      </c>
      <c r="G172" s="238"/>
      <c r="H172" s="241">
        <v>36.024000000000001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140</v>
      </c>
      <c r="AU172" s="247" t="s">
        <v>90</v>
      </c>
      <c r="AV172" s="14" t="s">
        <v>90</v>
      </c>
      <c r="AW172" s="14" t="s">
        <v>40</v>
      </c>
      <c r="AX172" s="14" t="s">
        <v>80</v>
      </c>
      <c r="AY172" s="247" t="s">
        <v>129</v>
      </c>
    </row>
    <row r="173" s="14" customFormat="1">
      <c r="A173" s="14"/>
      <c r="B173" s="237"/>
      <c r="C173" s="238"/>
      <c r="D173" s="222" t="s">
        <v>140</v>
      </c>
      <c r="E173" s="239" t="s">
        <v>32</v>
      </c>
      <c r="F173" s="240" t="s">
        <v>896</v>
      </c>
      <c r="G173" s="238"/>
      <c r="H173" s="241">
        <v>13.956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140</v>
      </c>
      <c r="AU173" s="247" t="s">
        <v>90</v>
      </c>
      <c r="AV173" s="14" t="s">
        <v>90</v>
      </c>
      <c r="AW173" s="14" t="s">
        <v>40</v>
      </c>
      <c r="AX173" s="14" t="s">
        <v>80</v>
      </c>
      <c r="AY173" s="247" t="s">
        <v>129</v>
      </c>
    </row>
    <row r="174" s="14" customFormat="1">
      <c r="A174" s="14"/>
      <c r="B174" s="237"/>
      <c r="C174" s="238"/>
      <c r="D174" s="222" t="s">
        <v>140</v>
      </c>
      <c r="E174" s="239" t="s">
        <v>32</v>
      </c>
      <c r="F174" s="240" t="s">
        <v>897</v>
      </c>
      <c r="G174" s="238"/>
      <c r="H174" s="241">
        <v>4.867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140</v>
      </c>
      <c r="AU174" s="247" t="s">
        <v>90</v>
      </c>
      <c r="AV174" s="14" t="s">
        <v>90</v>
      </c>
      <c r="AW174" s="14" t="s">
        <v>40</v>
      </c>
      <c r="AX174" s="14" t="s">
        <v>80</v>
      </c>
      <c r="AY174" s="247" t="s">
        <v>129</v>
      </c>
    </row>
    <row r="175" s="14" customFormat="1">
      <c r="A175" s="14"/>
      <c r="B175" s="237"/>
      <c r="C175" s="238"/>
      <c r="D175" s="222" t="s">
        <v>140</v>
      </c>
      <c r="E175" s="239" t="s">
        <v>32</v>
      </c>
      <c r="F175" s="240" t="s">
        <v>898</v>
      </c>
      <c r="G175" s="238"/>
      <c r="H175" s="241">
        <v>17.241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140</v>
      </c>
      <c r="AU175" s="247" t="s">
        <v>90</v>
      </c>
      <c r="AV175" s="14" t="s">
        <v>90</v>
      </c>
      <c r="AW175" s="14" t="s">
        <v>40</v>
      </c>
      <c r="AX175" s="14" t="s">
        <v>80</v>
      </c>
      <c r="AY175" s="247" t="s">
        <v>129</v>
      </c>
    </row>
    <row r="176" s="14" customFormat="1">
      <c r="A176" s="14"/>
      <c r="B176" s="237"/>
      <c r="C176" s="238"/>
      <c r="D176" s="222" t="s">
        <v>140</v>
      </c>
      <c r="E176" s="239" t="s">
        <v>32</v>
      </c>
      <c r="F176" s="240" t="s">
        <v>899</v>
      </c>
      <c r="G176" s="238"/>
      <c r="H176" s="241">
        <v>7.7030000000000003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7" t="s">
        <v>140</v>
      </c>
      <c r="AU176" s="247" t="s">
        <v>90</v>
      </c>
      <c r="AV176" s="14" t="s">
        <v>90</v>
      </c>
      <c r="AW176" s="14" t="s">
        <v>40</v>
      </c>
      <c r="AX176" s="14" t="s">
        <v>80</v>
      </c>
      <c r="AY176" s="247" t="s">
        <v>129</v>
      </c>
    </row>
    <row r="177" s="14" customFormat="1">
      <c r="A177" s="14"/>
      <c r="B177" s="237"/>
      <c r="C177" s="238"/>
      <c r="D177" s="222" t="s">
        <v>140</v>
      </c>
      <c r="E177" s="239" t="s">
        <v>32</v>
      </c>
      <c r="F177" s="240" t="s">
        <v>900</v>
      </c>
      <c r="G177" s="238"/>
      <c r="H177" s="241">
        <v>42.094999999999999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140</v>
      </c>
      <c r="AU177" s="247" t="s">
        <v>90</v>
      </c>
      <c r="AV177" s="14" t="s">
        <v>90</v>
      </c>
      <c r="AW177" s="14" t="s">
        <v>40</v>
      </c>
      <c r="AX177" s="14" t="s">
        <v>80</v>
      </c>
      <c r="AY177" s="247" t="s">
        <v>129</v>
      </c>
    </row>
    <row r="178" s="14" customFormat="1">
      <c r="A178" s="14"/>
      <c r="B178" s="237"/>
      <c r="C178" s="238"/>
      <c r="D178" s="222" t="s">
        <v>140</v>
      </c>
      <c r="E178" s="239" t="s">
        <v>32</v>
      </c>
      <c r="F178" s="240" t="s">
        <v>901</v>
      </c>
      <c r="G178" s="238"/>
      <c r="H178" s="241">
        <v>20.041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140</v>
      </c>
      <c r="AU178" s="247" t="s">
        <v>90</v>
      </c>
      <c r="AV178" s="14" t="s">
        <v>90</v>
      </c>
      <c r="AW178" s="14" t="s">
        <v>40</v>
      </c>
      <c r="AX178" s="14" t="s">
        <v>80</v>
      </c>
      <c r="AY178" s="247" t="s">
        <v>129</v>
      </c>
    </row>
    <row r="179" s="14" customFormat="1">
      <c r="A179" s="14"/>
      <c r="B179" s="237"/>
      <c r="C179" s="238"/>
      <c r="D179" s="222" t="s">
        <v>140</v>
      </c>
      <c r="E179" s="239" t="s">
        <v>32</v>
      </c>
      <c r="F179" s="240" t="s">
        <v>902</v>
      </c>
      <c r="G179" s="238"/>
      <c r="H179" s="241">
        <v>23.216000000000001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140</v>
      </c>
      <c r="AU179" s="247" t="s">
        <v>90</v>
      </c>
      <c r="AV179" s="14" t="s">
        <v>90</v>
      </c>
      <c r="AW179" s="14" t="s">
        <v>40</v>
      </c>
      <c r="AX179" s="14" t="s">
        <v>80</v>
      </c>
      <c r="AY179" s="247" t="s">
        <v>129</v>
      </c>
    </row>
    <row r="180" s="14" customFormat="1">
      <c r="A180" s="14"/>
      <c r="B180" s="237"/>
      <c r="C180" s="238"/>
      <c r="D180" s="222" t="s">
        <v>140</v>
      </c>
      <c r="E180" s="239" t="s">
        <v>32</v>
      </c>
      <c r="F180" s="240" t="s">
        <v>903</v>
      </c>
      <c r="G180" s="238"/>
      <c r="H180" s="241">
        <v>32.947000000000003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140</v>
      </c>
      <c r="AU180" s="247" t="s">
        <v>90</v>
      </c>
      <c r="AV180" s="14" t="s">
        <v>90</v>
      </c>
      <c r="AW180" s="14" t="s">
        <v>40</v>
      </c>
      <c r="AX180" s="14" t="s">
        <v>80</v>
      </c>
      <c r="AY180" s="247" t="s">
        <v>129</v>
      </c>
    </row>
    <row r="181" s="14" customFormat="1">
      <c r="A181" s="14"/>
      <c r="B181" s="237"/>
      <c r="C181" s="238"/>
      <c r="D181" s="222" t="s">
        <v>140</v>
      </c>
      <c r="E181" s="239" t="s">
        <v>32</v>
      </c>
      <c r="F181" s="240" t="s">
        <v>904</v>
      </c>
      <c r="G181" s="238"/>
      <c r="H181" s="241">
        <v>46.831000000000003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140</v>
      </c>
      <c r="AU181" s="247" t="s">
        <v>90</v>
      </c>
      <c r="AV181" s="14" t="s">
        <v>90</v>
      </c>
      <c r="AW181" s="14" t="s">
        <v>40</v>
      </c>
      <c r="AX181" s="14" t="s">
        <v>80</v>
      </c>
      <c r="AY181" s="247" t="s">
        <v>129</v>
      </c>
    </row>
    <row r="182" s="14" customFormat="1">
      <c r="A182" s="14"/>
      <c r="B182" s="237"/>
      <c r="C182" s="238"/>
      <c r="D182" s="222" t="s">
        <v>140</v>
      </c>
      <c r="E182" s="239" t="s">
        <v>32</v>
      </c>
      <c r="F182" s="240" t="s">
        <v>905</v>
      </c>
      <c r="G182" s="238"/>
      <c r="H182" s="241">
        <v>1.1379999999999999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140</v>
      </c>
      <c r="AU182" s="247" t="s">
        <v>90</v>
      </c>
      <c r="AV182" s="14" t="s">
        <v>90</v>
      </c>
      <c r="AW182" s="14" t="s">
        <v>40</v>
      </c>
      <c r="AX182" s="14" t="s">
        <v>80</v>
      </c>
      <c r="AY182" s="247" t="s">
        <v>129</v>
      </c>
    </row>
    <row r="183" s="14" customFormat="1">
      <c r="A183" s="14"/>
      <c r="B183" s="237"/>
      <c r="C183" s="238"/>
      <c r="D183" s="222" t="s">
        <v>140</v>
      </c>
      <c r="E183" s="239" t="s">
        <v>32</v>
      </c>
      <c r="F183" s="240" t="s">
        <v>906</v>
      </c>
      <c r="G183" s="238"/>
      <c r="H183" s="241">
        <v>4.1740000000000004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140</v>
      </c>
      <c r="AU183" s="247" t="s">
        <v>90</v>
      </c>
      <c r="AV183" s="14" t="s">
        <v>90</v>
      </c>
      <c r="AW183" s="14" t="s">
        <v>40</v>
      </c>
      <c r="AX183" s="14" t="s">
        <v>80</v>
      </c>
      <c r="AY183" s="247" t="s">
        <v>129</v>
      </c>
    </row>
    <row r="184" s="14" customFormat="1">
      <c r="A184" s="14"/>
      <c r="B184" s="237"/>
      <c r="C184" s="238"/>
      <c r="D184" s="222" t="s">
        <v>140</v>
      </c>
      <c r="E184" s="239" t="s">
        <v>32</v>
      </c>
      <c r="F184" s="240" t="s">
        <v>907</v>
      </c>
      <c r="G184" s="238"/>
      <c r="H184" s="241">
        <v>12.747999999999999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140</v>
      </c>
      <c r="AU184" s="247" t="s">
        <v>90</v>
      </c>
      <c r="AV184" s="14" t="s">
        <v>90</v>
      </c>
      <c r="AW184" s="14" t="s">
        <v>40</v>
      </c>
      <c r="AX184" s="14" t="s">
        <v>80</v>
      </c>
      <c r="AY184" s="247" t="s">
        <v>129</v>
      </c>
    </row>
    <row r="185" s="14" customFormat="1">
      <c r="A185" s="14"/>
      <c r="B185" s="237"/>
      <c r="C185" s="238"/>
      <c r="D185" s="222" t="s">
        <v>140</v>
      </c>
      <c r="E185" s="239" t="s">
        <v>32</v>
      </c>
      <c r="F185" s="240" t="s">
        <v>908</v>
      </c>
      <c r="G185" s="238"/>
      <c r="H185" s="241">
        <v>4.3840000000000003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140</v>
      </c>
      <c r="AU185" s="247" t="s">
        <v>90</v>
      </c>
      <c r="AV185" s="14" t="s">
        <v>90</v>
      </c>
      <c r="AW185" s="14" t="s">
        <v>40</v>
      </c>
      <c r="AX185" s="14" t="s">
        <v>80</v>
      </c>
      <c r="AY185" s="247" t="s">
        <v>129</v>
      </c>
    </row>
    <row r="186" s="15" customFormat="1">
      <c r="A186" s="15"/>
      <c r="B186" s="248"/>
      <c r="C186" s="249"/>
      <c r="D186" s="222" t="s">
        <v>140</v>
      </c>
      <c r="E186" s="250" t="s">
        <v>32</v>
      </c>
      <c r="F186" s="251" t="s">
        <v>143</v>
      </c>
      <c r="G186" s="249"/>
      <c r="H186" s="252">
        <v>591.6110000000001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8" t="s">
        <v>140</v>
      </c>
      <c r="AU186" s="258" t="s">
        <v>90</v>
      </c>
      <c r="AV186" s="15" t="s">
        <v>136</v>
      </c>
      <c r="AW186" s="15" t="s">
        <v>40</v>
      </c>
      <c r="AX186" s="15" t="s">
        <v>80</v>
      </c>
      <c r="AY186" s="258" t="s">
        <v>129</v>
      </c>
    </row>
    <row r="187" s="14" customFormat="1">
      <c r="A187" s="14"/>
      <c r="B187" s="237"/>
      <c r="C187" s="238"/>
      <c r="D187" s="222" t="s">
        <v>140</v>
      </c>
      <c r="E187" s="239" t="s">
        <v>32</v>
      </c>
      <c r="F187" s="240" t="s">
        <v>909</v>
      </c>
      <c r="G187" s="238"/>
      <c r="H187" s="241">
        <v>591.60000000000002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140</v>
      </c>
      <c r="AU187" s="247" t="s">
        <v>90</v>
      </c>
      <c r="AV187" s="14" t="s">
        <v>90</v>
      </c>
      <c r="AW187" s="14" t="s">
        <v>40</v>
      </c>
      <c r="AX187" s="14" t="s">
        <v>88</v>
      </c>
      <c r="AY187" s="247" t="s">
        <v>129</v>
      </c>
    </row>
    <row r="188" s="2" customFormat="1" ht="14.4" customHeight="1">
      <c r="A188" s="41"/>
      <c r="B188" s="42"/>
      <c r="C188" s="209" t="s">
        <v>215</v>
      </c>
      <c r="D188" s="209" t="s">
        <v>131</v>
      </c>
      <c r="E188" s="210" t="s">
        <v>290</v>
      </c>
      <c r="F188" s="211" t="s">
        <v>291</v>
      </c>
      <c r="G188" s="212" t="s">
        <v>223</v>
      </c>
      <c r="H188" s="213">
        <v>1314.7000000000001</v>
      </c>
      <c r="I188" s="214"/>
      <c r="J188" s="215">
        <f>ROUND(I188*H188,2)</f>
        <v>0</v>
      </c>
      <c r="K188" s="211" t="s">
        <v>135</v>
      </c>
      <c r="L188" s="47"/>
      <c r="M188" s="216" t="s">
        <v>32</v>
      </c>
      <c r="N188" s="217" t="s">
        <v>51</v>
      </c>
      <c r="O188" s="87"/>
      <c r="P188" s="218">
        <f>O188*H188</f>
        <v>0</v>
      </c>
      <c r="Q188" s="218">
        <v>0.00084000000000000003</v>
      </c>
      <c r="R188" s="218">
        <f>Q188*H188</f>
        <v>1.1043480000000001</v>
      </c>
      <c r="S188" s="218">
        <v>0</v>
      </c>
      <c r="T188" s="219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0" t="s">
        <v>136</v>
      </c>
      <c r="AT188" s="220" t="s">
        <v>131</v>
      </c>
      <c r="AU188" s="220" t="s">
        <v>90</v>
      </c>
      <c r="AY188" s="19" t="s">
        <v>129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19" t="s">
        <v>88</v>
      </c>
      <c r="BK188" s="221">
        <f>ROUND(I188*H188,2)</f>
        <v>0</v>
      </c>
      <c r="BL188" s="19" t="s">
        <v>136</v>
      </c>
      <c r="BM188" s="220" t="s">
        <v>910</v>
      </c>
    </row>
    <row r="189" s="2" customFormat="1">
      <c r="A189" s="41"/>
      <c r="B189" s="42"/>
      <c r="C189" s="43"/>
      <c r="D189" s="222" t="s">
        <v>138</v>
      </c>
      <c r="E189" s="43"/>
      <c r="F189" s="223" t="s">
        <v>293</v>
      </c>
      <c r="G189" s="43"/>
      <c r="H189" s="43"/>
      <c r="I189" s="224"/>
      <c r="J189" s="43"/>
      <c r="K189" s="43"/>
      <c r="L189" s="47"/>
      <c r="M189" s="225"/>
      <c r="N189" s="226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19" t="s">
        <v>138</v>
      </c>
      <c r="AU189" s="19" t="s">
        <v>90</v>
      </c>
    </row>
    <row r="190" s="13" customFormat="1">
      <c r="A190" s="13"/>
      <c r="B190" s="227"/>
      <c r="C190" s="228"/>
      <c r="D190" s="222" t="s">
        <v>140</v>
      </c>
      <c r="E190" s="229" t="s">
        <v>32</v>
      </c>
      <c r="F190" s="230" t="s">
        <v>167</v>
      </c>
      <c r="G190" s="228"/>
      <c r="H190" s="229" t="s">
        <v>32</v>
      </c>
      <c r="I190" s="231"/>
      <c r="J190" s="228"/>
      <c r="K190" s="228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140</v>
      </c>
      <c r="AU190" s="236" t="s">
        <v>90</v>
      </c>
      <c r="AV190" s="13" t="s">
        <v>88</v>
      </c>
      <c r="AW190" s="13" t="s">
        <v>40</v>
      </c>
      <c r="AX190" s="13" t="s">
        <v>80</v>
      </c>
      <c r="AY190" s="236" t="s">
        <v>129</v>
      </c>
    </row>
    <row r="191" s="13" customFormat="1">
      <c r="A191" s="13"/>
      <c r="B191" s="227"/>
      <c r="C191" s="228"/>
      <c r="D191" s="222" t="s">
        <v>140</v>
      </c>
      <c r="E191" s="229" t="s">
        <v>32</v>
      </c>
      <c r="F191" s="230" t="s">
        <v>874</v>
      </c>
      <c r="G191" s="228"/>
      <c r="H191" s="229" t="s">
        <v>32</v>
      </c>
      <c r="I191" s="231"/>
      <c r="J191" s="228"/>
      <c r="K191" s="228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140</v>
      </c>
      <c r="AU191" s="236" t="s">
        <v>90</v>
      </c>
      <c r="AV191" s="13" t="s">
        <v>88</v>
      </c>
      <c r="AW191" s="13" t="s">
        <v>40</v>
      </c>
      <c r="AX191" s="13" t="s">
        <v>80</v>
      </c>
      <c r="AY191" s="236" t="s">
        <v>129</v>
      </c>
    </row>
    <row r="192" s="14" customFormat="1">
      <c r="A192" s="14"/>
      <c r="B192" s="237"/>
      <c r="C192" s="238"/>
      <c r="D192" s="222" t="s">
        <v>140</v>
      </c>
      <c r="E192" s="239" t="s">
        <v>32</v>
      </c>
      <c r="F192" s="240" t="s">
        <v>911</v>
      </c>
      <c r="G192" s="238"/>
      <c r="H192" s="241">
        <v>3.6379999999999999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140</v>
      </c>
      <c r="AU192" s="247" t="s">
        <v>90</v>
      </c>
      <c r="AV192" s="14" t="s">
        <v>90</v>
      </c>
      <c r="AW192" s="14" t="s">
        <v>40</v>
      </c>
      <c r="AX192" s="14" t="s">
        <v>80</v>
      </c>
      <c r="AY192" s="247" t="s">
        <v>129</v>
      </c>
    </row>
    <row r="193" s="14" customFormat="1">
      <c r="A193" s="14"/>
      <c r="B193" s="237"/>
      <c r="C193" s="238"/>
      <c r="D193" s="222" t="s">
        <v>140</v>
      </c>
      <c r="E193" s="239" t="s">
        <v>32</v>
      </c>
      <c r="F193" s="240" t="s">
        <v>912</v>
      </c>
      <c r="G193" s="238"/>
      <c r="H193" s="241">
        <v>18.620000000000001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7" t="s">
        <v>140</v>
      </c>
      <c r="AU193" s="247" t="s">
        <v>90</v>
      </c>
      <c r="AV193" s="14" t="s">
        <v>90</v>
      </c>
      <c r="AW193" s="14" t="s">
        <v>40</v>
      </c>
      <c r="AX193" s="14" t="s">
        <v>80</v>
      </c>
      <c r="AY193" s="247" t="s">
        <v>129</v>
      </c>
    </row>
    <row r="194" s="14" customFormat="1">
      <c r="A194" s="14"/>
      <c r="B194" s="237"/>
      <c r="C194" s="238"/>
      <c r="D194" s="222" t="s">
        <v>140</v>
      </c>
      <c r="E194" s="239" t="s">
        <v>32</v>
      </c>
      <c r="F194" s="240" t="s">
        <v>913</v>
      </c>
      <c r="G194" s="238"/>
      <c r="H194" s="241">
        <v>7.5599999999999996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140</v>
      </c>
      <c r="AU194" s="247" t="s">
        <v>90</v>
      </c>
      <c r="AV194" s="14" t="s">
        <v>90</v>
      </c>
      <c r="AW194" s="14" t="s">
        <v>40</v>
      </c>
      <c r="AX194" s="14" t="s">
        <v>80</v>
      </c>
      <c r="AY194" s="247" t="s">
        <v>129</v>
      </c>
    </row>
    <row r="195" s="14" customFormat="1">
      <c r="A195" s="14"/>
      <c r="B195" s="237"/>
      <c r="C195" s="238"/>
      <c r="D195" s="222" t="s">
        <v>140</v>
      </c>
      <c r="E195" s="239" t="s">
        <v>32</v>
      </c>
      <c r="F195" s="240" t="s">
        <v>914</v>
      </c>
      <c r="G195" s="238"/>
      <c r="H195" s="241">
        <v>9.048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140</v>
      </c>
      <c r="AU195" s="247" t="s">
        <v>90</v>
      </c>
      <c r="AV195" s="14" t="s">
        <v>90</v>
      </c>
      <c r="AW195" s="14" t="s">
        <v>40</v>
      </c>
      <c r="AX195" s="14" t="s">
        <v>80</v>
      </c>
      <c r="AY195" s="247" t="s">
        <v>129</v>
      </c>
    </row>
    <row r="196" s="14" customFormat="1">
      <c r="A196" s="14"/>
      <c r="B196" s="237"/>
      <c r="C196" s="238"/>
      <c r="D196" s="222" t="s">
        <v>140</v>
      </c>
      <c r="E196" s="239" t="s">
        <v>32</v>
      </c>
      <c r="F196" s="240" t="s">
        <v>915</v>
      </c>
      <c r="G196" s="238"/>
      <c r="H196" s="241">
        <v>18.923999999999999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140</v>
      </c>
      <c r="AU196" s="247" t="s">
        <v>90</v>
      </c>
      <c r="AV196" s="14" t="s">
        <v>90</v>
      </c>
      <c r="AW196" s="14" t="s">
        <v>40</v>
      </c>
      <c r="AX196" s="14" t="s">
        <v>80</v>
      </c>
      <c r="AY196" s="247" t="s">
        <v>129</v>
      </c>
    </row>
    <row r="197" s="16" customFormat="1">
      <c r="A197" s="16"/>
      <c r="B197" s="259"/>
      <c r="C197" s="260"/>
      <c r="D197" s="222" t="s">
        <v>140</v>
      </c>
      <c r="E197" s="261" t="s">
        <v>32</v>
      </c>
      <c r="F197" s="262" t="s">
        <v>243</v>
      </c>
      <c r="G197" s="260"/>
      <c r="H197" s="263">
        <v>57.789999999999999</v>
      </c>
      <c r="I197" s="264"/>
      <c r="J197" s="260"/>
      <c r="K197" s="260"/>
      <c r="L197" s="265"/>
      <c r="M197" s="266"/>
      <c r="N197" s="267"/>
      <c r="O197" s="267"/>
      <c r="P197" s="267"/>
      <c r="Q197" s="267"/>
      <c r="R197" s="267"/>
      <c r="S197" s="267"/>
      <c r="T197" s="268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69" t="s">
        <v>140</v>
      </c>
      <c r="AU197" s="269" t="s">
        <v>90</v>
      </c>
      <c r="AV197" s="16" t="s">
        <v>148</v>
      </c>
      <c r="AW197" s="16" t="s">
        <v>40</v>
      </c>
      <c r="AX197" s="16" t="s">
        <v>80</v>
      </c>
      <c r="AY197" s="269" t="s">
        <v>129</v>
      </c>
    </row>
    <row r="198" s="13" customFormat="1">
      <c r="A198" s="13"/>
      <c r="B198" s="227"/>
      <c r="C198" s="228"/>
      <c r="D198" s="222" t="s">
        <v>140</v>
      </c>
      <c r="E198" s="229" t="s">
        <v>32</v>
      </c>
      <c r="F198" s="230" t="s">
        <v>880</v>
      </c>
      <c r="G198" s="228"/>
      <c r="H198" s="229" t="s">
        <v>32</v>
      </c>
      <c r="I198" s="231"/>
      <c r="J198" s="228"/>
      <c r="K198" s="228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140</v>
      </c>
      <c r="AU198" s="236" t="s">
        <v>90</v>
      </c>
      <c r="AV198" s="13" t="s">
        <v>88</v>
      </c>
      <c r="AW198" s="13" t="s">
        <v>40</v>
      </c>
      <c r="AX198" s="13" t="s">
        <v>80</v>
      </c>
      <c r="AY198" s="236" t="s">
        <v>129</v>
      </c>
    </row>
    <row r="199" s="14" customFormat="1">
      <c r="A199" s="14"/>
      <c r="B199" s="237"/>
      <c r="C199" s="238"/>
      <c r="D199" s="222" t="s">
        <v>140</v>
      </c>
      <c r="E199" s="239" t="s">
        <v>32</v>
      </c>
      <c r="F199" s="240" t="s">
        <v>916</v>
      </c>
      <c r="G199" s="238"/>
      <c r="H199" s="241">
        <v>41.601999999999997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140</v>
      </c>
      <c r="AU199" s="247" t="s">
        <v>90</v>
      </c>
      <c r="AV199" s="14" t="s">
        <v>90</v>
      </c>
      <c r="AW199" s="14" t="s">
        <v>40</v>
      </c>
      <c r="AX199" s="14" t="s">
        <v>80</v>
      </c>
      <c r="AY199" s="247" t="s">
        <v>129</v>
      </c>
    </row>
    <row r="200" s="14" customFormat="1">
      <c r="A200" s="14"/>
      <c r="B200" s="237"/>
      <c r="C200" s="238"/>
      <c r="D200" s="222" t="s">
        <v>140</v>
      </c>
      <c r="E200" s="239" t="s">
        <v>32</v>
      </c>
      <c r="F200" s="240" t="s">
        <v>917</v>
      </c>
      <c r="G200" s="238"/>
      <c r="H200" s="241">
        <v>21.463000000000001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7" t="s">
        <v>140</v>
      </c>
      <c r="AU200" s="247" t="s">
        <v>90</v>
      </c>
      <c r="AV200" s="14" t="s">
        <v>90</v>
      </c>
      <c r="AW200" s="14" t="s">
        <v>40</v>
      </c>
      <c r="AX200" s="14" t="s">
        <v>80</v>
      </c>
      <c r="AY200" s="247" t="s">
        <v>129</v>
      </c>
    </row>
    <row r="201" s="14" customFormat="1">
      <c r="A201" s="14"/>
      <c r="B201" s="237"/>
      <c r="C201" s="238"/>
      <c r="D201" s="222" t="s">
        <v>140</v>
      </c>
      <c r="E201" s="239" t="s">
        <v>32</v>
      </c>
      <c r="F201" s="240" t="s">
        <v>918</v>
      </c>
      <c r="G201" s="238"/>
      <c r="H201" s="241">
        <v>42.401000000000003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140</v>
      </c>
      <c r="AU201" s="247" t="s">
        <v>90</v>
      </c>
      <c r="AV201" s="14" t="s">
        <v>90</v>
      </c>
      <c r="AW201" s="14" t="s">
        <v>40</v>
      </c>
      <c r="AX201" s="14" t="s">
        <v>80</v>
      </c>
      <c r="AY201" s="247" t="s">
        <v>129</v>
      </c>
    </row>
    <row r="202" s="14" customFormat="1">
      <c r="A202" s="14"/>
      <c r="B202" s="237"/>
      <c r="C202" s="238"/>
      <c r="D202" s="222" t="s">
        <v>140</v>
      </c>
      <c r="E202" s="239" t="s">
        <v>32</v>
      </c>
      <c r="F202" s="240" t="s">
        <v>919</v>
      </c>
      <c r="G202" s="238"/>
      <c r="H202" s="241">
        <v>61.033999999999999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140</v>
      </c>
      <c r="AU202" s="247" t="s">
        <v>90</v>
      </c>
      <c r="AV202" s="14" t="s">
        <v>90</v>
      </c>
      <c r="AW202" s="14" t="s">
        <v>40</v>
      </c>
      <c r="AX202" s="14" t="s">
        <v>80</v>
      </c>
      <c r="AY202" s="247" t="s">
        <v>129</v>
      </c>
    </row>
    <row r="203" s="14" customFormat="1">
      <c r="A203" s="14"/>
      <c r="B203" s="237"/>
      <c r="C203" s="238"/>
      <c r="D203" s="222" t="s">
        <v>140</v>
      </c>
      <c r="E203" s="239" t="s">
        <v>32</v>
      </c>
      <c r="F203" s="240" t="s">
        <v>920</v>
      </c>
      <c r="G203" s="238"/>
      <c r="H203" s="241">
        <v>34.027000000000001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140</v>
      </c>
      <c r="AU203" s="247" t="s">
        <v>90</v>
      </c>
      <c r="AV203" s="14" t="s">
        <v>90</v>
      </c>
      <c r="AW203" s="14" t="s">
        <v>40</v>
      </c>
      <c r="AX203" s="14" t="s">
        <v>80</v>
      </c>
      <c r="AY203" s="247" t="s">
        <v>129</v>
      </c>
    </row>
    <row r="204" s="14" customFormat="1">
      <c r="A204" s="14"/>
      <c r="B204" s="237"/>
      <c r="C204" s="238"/>
      <c r="D204" s="222" t="s">
        <v>140</v>
      </c>
      <c r="E204" s="239" t="s">
        <v>32</v>
      </c>
      <c r="F204" s="240" t="s">
        <v>921</v>
      </c>
      <c r="G204" s="238"/>
      <c r="H204" s="241">
        <v>93.948999999999998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140</v>
      </c>
      <c r="AU204" s="247" t="s">
        <v>90</v>
      </c>
      <c r="AV204" s="14" t="s">
        <v>90</v>
      </c>
      <c r="AW204" s="14" t="s">
        <v>40</v>
      </c>
      <c r="AX204" s="14" t="s">
        <v>80</v>
      </c>
      <c r="AY204" s="247" t="s">
        <v>129</v>
      </c>
    </row>
    <row r="205" s="14" customFormat="1">
      <c r="A205" s="14"/>
      <c r="B205" s="237"/>
      <c r="C205" s="238"/>
      <c r="D205" s="222" t="s">
        <v>140</v>
      </c>
      <c r="E205" s="239" t="s">
        <v>32</v>
      </c>
      <c r="F205" s="240" t="s">
        <v>922</v>
      </c>
      <c r="G205" s="238"/>
      <c r="H205" s="241">
        <v>39.637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7" t="s">
        <v>140</v>
      </c>
      <c r="AU205" s="247" t="s">
        <v>90</v>
      </c>
      <c r="AV205" s="14" t="s">
        <v>90</v>
      </c>
      <c r="AW205" s="14" t="s">
        <v>40</v>
      </c>
      <c r="AX205" s="14" t="s">
        <v>80</v>
      </c>
      <c r="AY205" s="247" t="s">
        <v>129</v>
      </c>
    </row>
    <row r="206" s="14" customFormat="1">
      <c r="A206" s="14"/>
      <c r="B206" s="237"/>
      <c r="C206" s="238"/>
      <c r="D206" s="222" t="s">
        <v>140</v>
      </c>
      <c r="E206" s="239" t="s">
        <v>32</v>
      </c>
      <c r="F206" s="240" t="s">
        <v>923</v>
      </c>
      <c r="G206" s="238"/>
      <c r="H206" s="241">
        <v>52.441000000000002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140</v>
      </c>
      <c r="AU206" s="247" t="s">
        <v>90</v>
      </c>
      <c r="AV206" s="14" t="s">
        <v>90</v>
      </c>
      <c r="AW206" s="14" t="s">
        <v>40</v>
      </c>
      <c r="AX206" s="14" t="s">
        <v>80</v>
      </c>
      <c r="AY206" s="247" t="s">
        <v>129</v>
      </c>
    </row>
    <row r="207" s="14" customFormat="1">
      <c r="A207" s="14"/>
      <c r="B207" s="237"/>
      <c r="C207" s="238"/>
      <c r="D207" s="222" t="s">
        <v>140</v>
      </c>
      <c r="E207" s="239" t="s">
        <v>32</v>
      </c>
      <c r="F207" s="240" t="s">
        <v>924</v>
      </c>
      <c r="G207" s="238"/>
      <c r="H207" s="241">
        <v>77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140</v>
      </c>
      <c r="AU207" s="247" t="s">
        <v>90</v>
      </c>
      <c r="AV207" s="14" t="s">
        <v>90</v>
      </c>
      <c r="AW207" s="14" t="s">
        <v>40</v>
      </c>
      <c r="AX207" s="14" t="s">
        <v>80</v>
      </c>
      <c r="AY207" s="247" t="s">
        <v>129</v>
      </c>
    </row>
    <row r="208" s="14" customFormat="1">
      <c r="A208" s="14"/>
      <c r="B208" s="237"/>
      <c r="C208" s="238"/>
      <c r="D208" s="222" t="s">
        <v>140</v>
      </c>
      <c r="E208" s="239" t="s">
        <v>32</v>
      </c>
      <c r="F208" s="240" t="s">
        <v>925</v>
      </c>
      <c r="G208" s="238"/>
      <c r="H208" s="241">
        <v>62.026000000000003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140</v>
      </c>
      <c r="AU208" s="247" t="s">
        <v>90</v>
      </c>
      <c r="AV208" s="14" t="s">
        <v>90</v>
      </c>
      <c r="AW208" s="14" t="s">
        <v>40</v>
      </c>
      <c r="AX208" s="14" t="s">
        <v>80</v>
      </c>
      <c r="AY208" s="247" t="s">
        <v>129</v>
      </c>
    </row>
    <row r="209" s="14" customFormat="1">
      <c r="A209" s="14"/>
      <c r="B209" s="237"/>
      <c r="C209" s="238"/>
      <c r="D209" s="222" t="s">
        <v>140</v>
      </c>
      <c r="E209" s="239" t="s">
        <v>32</v>
      </c>
      <c r="F209" s="240" t="s">
        <v>926</v>
      </c>
      <c r="G209" s="238"/>
      <c r="H209" s="241">
        <v>85.376000000000005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7" t="s">
        <v>140</v>
      </c>
      <c r="AU209" s="247" t="s">
        <v>90</v>
      </c>
      <c r="AV209" s="14" t="s">
        <v>90</v>
      </c>
      <c r="AW209" s="14" t="s">
        <v>40</v>
      </c>
      <c r="AX209" s="14" t="s">
        <v>80</v>
      </c>
      <c r="AY209" s="247" t="s">
        <v>129</v>
      </c>
    </row>
    <row r="210" s="14" customFormat="1">
      <c r="A210" s="14"/>
      <c r="B210" s="237"/>
      <c r="C210" s="238"/>
      <c r="D210" s="222" t="s">
        <v>140</v>
      </c>
      <c r="E210" s="239" t="s">
        <v>32</v>
      </c>
      <c r="F210" s="240" t="s">
        <v>927</v>
      </c>
      <c r="G210" s="238"/>
      <c r="H210" s="241">
        <v>6.6920000000000002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7" t="s">
        <v>140</v>
      </c>
      <c r="AU210" s="247" t="s">
        <v>90</v>
      </c>
      <c r="AV210" s="14" t="s">
        <v>90</v>
      </c>
      <c r="AW210" s="14" t="s">
        <v>40</v>
      </c>
      <c r="AX210" s="14" t="s">
        <v>80</v>
      </c>
      <c r="AY210" s="247" t="s">
        <v>129</v>
      </c>
    </row>
    <row r="211" s="14" customFormat="1">
      <c r="A211" s="14"/>
      <c r="B211" s="237"/>
      <c r="C211" s="238"/>
      <c r="D211" s="222" t="s">
        <v>140</v>
      </c>
      <c r="E211" s="239" t="s">
        <v>32</v>
      </c>
      <c r="F211" s="240" t="s">
        <v>928</v>
      </c>
      <c r="G211" s="238"/>
      <c r="H211" s="241">
        <v>4.2480000000000002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140</v>
      </c>
      <c r="AU211" s="247" t="s">
        <v>90</v>
      </c>
      <c r="AV211" s="14" t="s">
        <v>90</v>
      </c>
      <c r="AW211" s="14" t="s">
        <v>40</v>
      </c>
      <c r="AX211" s="14" t="s">
        <v>80</v>
      </c>
      <c r="AY211" s="247" t="s">
        <v>129</v>
      </c>
    </row>
    <row r="212" s="14" customFormat="1">
      <c r="A212" s="14"/>
      <c r="B212" s="237"/>
      <c r="C212" s="238"/>
      <c r="D212" s="222" t="s">
        <v>140</v>
      </c>
      <c r="E212" s="239" t="s">
        <v>32</v>
      </c>
      <c r="F212" s="240" t="s">
        <v>929</v>
      </c>
      <c r="G212" s="238"/>
      <c r="H212" s="241">
        <v>40.857999999999997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140</v>
      </c>
      <c r="AU212" s="247" t="s">
        <v>90</v>
      </c>
      <c r="AV212" s="14" t="s">
        <v>90</v>
      </c>
      <c r="AW212" s="14" t="s">
        <v>40</v>
      </c>
      <c r="AX212" s="14" t="s">
        <v>80</v>
      </c>
      <c r="AY212" s="247" t="s">
        <v>129</v>
      </c>
    </row>
    <row r="213" s="14" customFormat="1">
      <c r="A213" s="14"/>
      <c r="B213" s="237"/>
      <c r="C213" s="238"/>
      <c r="D213" s="222" t="s">
        <v>140</v>
      </c>
      <c r="E213" s="239" t="s">
        <v>32</v>
      </c>
      <c r="F213" s="240" t="s">
        <v>930</v>
      </c>
      <c r="G213" s="238"/>
      <c r="H213" s="241">
        <v>80.052999999999997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140</v>
      </c>
      <c r="AU213" s="247" t="s">
        <v>90</v>
      </c>
      <c r="AV213" s="14" t="s">
        <v>90</v>
      </c>
      <c r="AW213" s="14" t="s">
        <v>40</v>
      </c>
      <c r="AX213" s="14" t="s">
        <v>80</v>
      </c>
      <c r="AY213" s="247" t="s">
        <v>129</v>
      </c>
    </row>
    <row r="214" s="14" customFormat="1">
      <c r="A214" s="14"/>
      <c r="B214" s="237"/>
      <c r="C214" s="238"/>
      <c r="D214" s="222" t="s">
        <v>140</v>
      </c>
      <c r="E214" s="239" t="s">
        <v>32</v>
      </c>
      <c r="F214" s="240" t="s">
        <v>931</v>
      </c>
      <c r="G214" s="238"/>
      <c r="H214" s="241">
        <v>31.013000000000002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7" t="s">
        <v>140</v>
      </c>
      <c r="AU214" s="247" t="s">
        <v>90</v>
      </c>
      <c r="AV214" s="14" t="s">
        <v>90</v>
      </c>
      <c r="AW214" s="14" t="s">
        <v>40</v>
      </c>
      <c r="AX214" s="14" t="s">
        <v>80</v>
      </c>
      <c r="AY214" s="247" t="s">
        <v>129</v>
      </c>
    </row>
    <row r="215" s="14" customFormat="1">
      <c r="A215" s="14"/>
      <c r="B215" s="237"/>
      <c r="C215" s="238"/>
      <c r="D215" s="222" t="s">
        <v>140</v>
      </c>
      <c r="E215" s="239" t="s">
        <v>32</v>
      </c>
      <c r="F215" s="240" t="s">
        <v>932</v>
      </c>
      <c r="G215" s="238"/>
      <c r="H215" s="241">
        <v>10.816000000000001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140</v>
      </c>
      <c r="AU215" s="247" t="s">
        <v>90</v>
      </c>
      <c r="AV215" s="14" t="s">
        <v>90</v>
      </c>
      <c r="AW215" s="14" t="s">
        <v>40</v>
      </c>
      <c r="AX215" s="14" t="s">
        <v>80</v>
      </c>
      <c r="AY215" s="247" t="s">
        <v>129</v>
      </c>
    </row>
    <row r="216" s="14" customFormat="1">
      <c r="A216" s="14"/>
      <c r="B216" s="237"/>
      <c r="C216" s="238"/>
      <c r="D216" s="222" t="s">
        <v>140</v>
      </c>
      <c r="E216" s="239" t="s">
        <v>32</v>
      </c>
      <c r="F216" s="240" t="s">
        <v>933</v>
      </c>
      <c r="G216" s="238"/>
      <c r="H216" s="241">
        <v>38.313000000000002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140</v>
      </c>
      <c r="AU216" s="247" t="s">
        <v>90</v>
      </c>
      <c r="AV216" s="14" t="s">
        <v>90</v>
      </c>
      <c r="AW216" s="14" t="s">
        <v>40</v>
      </c>
      <c r="AX216" s="14" t="s">
        <v>80</v>
      </c>
      <c r="AY216" s="247" t="s">
        <v>129</v>
      </c>
    </row>
    <row r="217" s="14" customFormat="1">
      <c r="A217" s="14"/>
      <c r="B217" s="237"/>
      <c r="C217" s="238"/>
      <c r="D217" s="222" t="s">
        <v>140</v>
      </c>
      <c r="E217" s="239" t="s">
        <v>32</v>
      </c>
      <c r="F217" s="240" t="s">
        <v>934</v>
      </c>
      <c r="G217" s="238"/>
      <c r="H217" s="241">
        <v>17.117999999999999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140</v>
      </c>
      <c r="AU217" s="247" t="s">
        <v>90</v>
      </c>
      <c r="AV217" s="14" t="s">
        <v>90</v>
      </c>
      <c r="AW217" s="14" t="s">
        <v>40</v>
      </c>
      <c r="AX217" s="14" t="s">
        <v>80</v>
      </c>
      <c r="AY217" s="247" t="s">
        <v>129</v>
      </c>
    </row>
    <row r="218" s="14" customFormat="1">
      <c r="A218" s="14"/>
      <c r="B218" s="237"/>
      <c r="C218" s="238"/>
      <c r="D218" s="222" t="s">
        <v>140</v>
      </c>
      <c r="E218" s="239" t="s">
        <v>32</v>
      </c>
      <c r="F218" s="240" t="s">
        <v>935</v>
      </c>
      <c r="G218" s="238"/>
      <c r="H218" s="241">
        <v>93.543999999999997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140</v>
      </c>
      <c r="AU218" s="247" t="s">
        <v>90</v>
      </c>
      <c r="AV218" s="14" t="s">
        <v>90</v>
      </c>
      <c r="AW218" s="14" t="s">
        <v>40</v>
      </c>
      <c r="AX218" s="14" t="s">
        <v>80</v>
      </c>
      <c r="AY218" s="247" t="s">
        <v>129</v>
      </c>
    </row>
    <row r="219" s="14" customFormat="1">
      <c r="A219" s="14"/>
      <c r="B219" s="237"/>
      <c r="C219" s="238"/>
      <c r="D219" s="222" t="s">
        <v>140</v>
      </c>
      <c r="E219" s="239" t="s">
        <v>32</v>
      </c>
      <c r="F219" s="240" t="s">
        <v>936</v>
      </c>
      <c r="G219" s="238"/>
      <c r="H219" s="241">
        <v>44.536000000000001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140</v>
      </c>
      <c r="AU219" s="247" t="s">
        <v>90</v>
      </c>
      <c r="AV219" s="14" t="s">
        <v>90</v>
      </c>
      <c r="AW219" s="14" t="s">
        <v>40</v>
      </c>
      <c r="AX219" s="14" t="s">
        <v>80</v>
      </c>
      <c r="AY219" s="247" t="s">
        <v>129</v>
      </c>
    </row>
    <row r="220" s="14" customFormat="1">
      <c r="A220" s="14"/>
      <c r="B220" s="237"/>
      <c r="C220" s="238"/>
      <c r="D220" s="222" t="s">
        <v>140</v>
      </c>
      <c r="E220" s="239" t="s">
        <v>32</v>
      </c>
      <c r="F220" s="240" t="s">
        <v>937</v>
      </c>
      <c r="G220" s="238"/>
      <c r="H220" s="241">
        <v>51.591999999999999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7" t="s">
        <v>140</v>
      </c>
      <c r="AU220" s="247" t="s">
        <v>90</v>
      </c>
      <c r="AV220" s="14" t="s">
        <v>90</v>
      </c>
      <c r="AW220" s="14" t="s">
        <v>40</v>
      </c>
      <c r="AX220" s="14" t="s">
        <v>80</v>
      </c>
      <c r="AY220" s="247" t="s">
        <v>129</v>
      </c>
    </row>
    <row r="221" s="14" customFormat="1">
      <c r="A221" s="14"/>
      <c r="B221" s="237"/>
      <c r="C221" s="238"/>
      <c r="D221" s="222" t="s">
        <v>140</v>
      </c>
      <c r="E221" s="239" t="s">
        <v>32</v>
      </c>
      <c r="F221" s="240" t="s">
        <v>938</v>
      </c>
      <c r="G221" s="238"/>
      <c r="H221" s="241">
        <v>73.215999999999994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140</v>
      </c>
      <c r="AU221" s="247" t="s">
        <v>90</v>
      </c>
      <c r="AV221" s="14" t="s">
        <v>90</v>
      </c>
      <c r="AW221" s="14" t="s">
        <v>40</v>
      </c>
      <c r="AX221" s="14" t="s">
        <v>80</v>
      </c>
      <c r="AY221" s="247" t="s">
        <v>129</v>
      </c>
    </row>
    <row r="222" s="14" customFormat="1">
      <c r="A222" s="14"/>
      <c r="B222" s="237"/>
      <c r="C222" s="238"/>
      <c r="D222" s="222" t="s">
        <v>140</v>
      </c>
      <c r="E222" s="239" t="s">
        <v>32</v>
      </c>
      <c r="F222" s="240" t="s">
        <v>939</v>
      </c>
      <c r="G222" s="238"/>
      <c r="H222" s="241">
        <v>104.069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7" t="s">
        <v>140</v>
      </c>
      <c r="AU222" s="247" t="s">
        <v>90</v>
      </c>
      <c r="AV222" s="14" t="s">
        <v>90</v>
      </c>
      <c r="AW222" s="14" t="s">
        <v>40</v>
      </c>
      <c r="AX222" s="14" t="s">
        <v>80</v>
      </c>
      <c r="AY222" s="247" t="s">
        <v>129</v>
      </c>
    </row>
    <row r="223" s="14" customFormat="1">
      <c r="A223" s="14"/>
      <c r="B223" s="237"/>
      <c r="C223" s="238"/>
      <c r="D223" s="222" t="s">
        <v>140</v>
      </c>
      <c r="E223" s="239" t="s">
        <v>32</v>
      </c>
      <c r="F223" s="240" t="s">
        <v>940</v>
      </c>
      <c r="G223" s="238"/>
      <c r="H223" s="241">
        <v>2.5299999999999998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7" t="s">
        <v>140</v>
      </c>
      <c r="AU223" s="247" t="s">
        <v>90</v>
      </c>
      <c r="AV223" s="14" t="s">
        <v>90</v>
      </c>
      <c r="AW223" s="14" t="s">
        <v>40</v>
      </c>
      <c r="AX223" s="14" t="s">
        <v>80</v>
      </c>
      <c r="AY223" s="247" t="s">
        <v>129</v>
      </c>
    </row>
    <row r="224" s="14" customFormat="1">
      <c r="A224" s="14"/>
      <c r="B224" s="237"/>
      <c r="C224" s="238"/>
      <c r="D224" s="222" t="s">
        <v>140</v>
      </c>
      <c r="E224" s="239" t="s">
        <v>32</v>
      </c>
      <c r="F224" s="240" t="s">
        <v>941</v>
      </c>
      <c r="G224" s="238"/>
      <c r="H224" s="241">
        <v>9.2750000000000004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7" t="s">
        <v>140</v>
      </c>
      <c r="AU224" s="247" t="s">
        <v>90</v>
      </c>
      <c r="AV224" s="14" t="s">
        <v>90</v>
      </c>
      <c r="AW224" s="14" t="s">
        <v>40</v>
      </c>
      <c r="AX224" s="14" t="s">
        <v>80</v>
      </c>
      <c r="AY224" s="247" t="s">
        <v>129</v>
      </c>
    </row>
    <row r="225" s="14" customFormat="1">
      <c r="A225" s="14"/>
      <c r="B225" s="237"/>
      <c r="C225" s="238"/>
      <c r="D225" s="222" t="s">
        <v>140</v>
      </c>
      <c r="E225" s="239" t="s">
        <v>32</v>
      </c>
      <c r="F225" s="240" t="s">
        <v>942</v>
      </c>
      <c r="G225" s="238"/>
      <c r="H225" s="241">
        <v>28.327999999999999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140</v>
      </c>
      <c r="AU225" s="247" t="s">
        <v>90</v>
      </c>
      <c r="AV225" s="14" t="s">
        <v>90</v>
      </c>
      <c r="AW225" s="14" t="s">
        <v>40</v>
      </c>
      <c r="AX225" s="14" t="s">
        <v>80</v>
      </c>
      <c r="AY225" s="247" t="s">
        <v>129</v>
      </c>
    </row>
    <row r="226" s="14" customFormat="1">
      <c r="A226" s="14"/>
      <c r="B226" s="237"/>
      <c r="C226" s="238"/>
      <c r="D226" s="222" t="s">
        <v>140</v>
      </c>
      <c r="E226" s="239" t="s">
        <v>32</v>
      </c>
      <c r="F226" s="240" t="s">
        <v>943</v>
      </c>
      <c r="G226" s="238"/>
      <c r="H226" s="241">
        <v>9.7420000000000009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7" t="s">
        <v>140</v>
      </c>
      <c r="AU226" s="247" t="s">
        <v>90</v>
      </c>
      <c r="AV226" s="14" t="s">
        <v>90</v>
      </c>
      <c r="AW226" s="14" t="s">
        <v>40</v>
      </c>
      <c r="AX226" s="14" t="s">
        <v>80</v>
      </c>
      <c r="AY226" s="247" t="s">
        <v>129</v>
      </c>
    </row>
    <row r="227" s="15" customFormat="1">
      <c r="A227" s="15"/>
      <c r="B227" s="248"/>
      <c r="C227" s="249"/>
      <c r="D227" s="222" t="s">
        <v>140</v>
      </c>
      <c r="E227" s="250" t="s">
        <v>32</v>
      </c>
      <c r="F227" s="251" t="s">
        <v>143</v>
      </c>
      <c r="G227" s="249"/>
      <c r="H227" s="252">
        <v>1314.6890000000001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8" t="s">
        <v>140</v>
      </c>
      <c r="AU227" s="258" t="s">
        <v>90</v>
      </c>
      <c r="AV227" s="15" t="s">
        <v>136</v>
      </c>
      <c r="AW227" s="15" t="s">
        <v>40</v>
      </c>
      <c r="AX227" s="15" t="s">
        <v>80</v>
      </c>
      <c r="AY227" s="258" t="s">
        <v>129</v>
      </c>
    </row>
    <row r="228" s="14" customFormat="1">
      <c r="A228" s="14"/>
      <c r="B228" s="237"/>
      <c r="C228" s="238"/>
      <c r="D228" s="222" t="s">
        <v>140</v>
      </c>
      <c r="E228" s="239" t="s">
        <v>32</v>
      </c>
      <c r="F228" s="240" t="s">
        <v>944</v>
      </c>
      <c r="G228" s="238"/>
      <c r="H228" s="241">
        <v>1314.7000000000001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140</v>
      </c>
      <c r="AU228" s="247" t="s">
        <v>90</v>
      </c>
      <c r="AV228" s="14" t="s">
        <v>90</v>
      </c>
      <c r="AW228" s="14" t="s">
        <v>40</v>
      </c>
      <c r="AX228" s="14" t="s">
        <v>88</v>
      </c>
      <c r="AY228" s="247" t="s">
        <v>129</v>
      </c>
    </row>
    <row r="229" s="2" customFormat="1" ht="24.15" customHeight="1">
      <c r="A229" s="41"/>
      <c r="B229" s="42"/>
      <c r="C229" s="209" t="s">
        <v>220</v>
      </c>
      <c r="D229" s="209" t="s">
        <v>131</v>
      </c>
      <c r="E229" s="210" t="s">
        <v>329</v>
      </c>
      <c r="F229" s="211" t="s">
        <v>330</v>
      </c>
      <c r="G229" s="212" t="s">
        <v>223</v>
      </c>
      <c r="H229" s="213">
        <v>1314.7000000000001</v>
      </c>
      <c r="I229" s="214"/>
      <c r="J229" s="215">
        <f>ROUND(I229*H229,2)</f>
        <v>0</v>
      </c>
      <c r="K229" s="211" t="s">
        <v>135</v>
      </c>
      <c r="L229" s="47"/>
      <c r="M229" s="216" t="s">
        <v>32</v>
      </c>
      <c r="N229" s="217" t="s">
        <v>51</v>
      </c>
      <c r="O229" s="87"/>
      <c r="P229" s="218">
        <f>O229*H229</f>
        <v>0</v>
      </c>
      <c r="Q229" s="218">
        <v>0</v>
      </c>
      <c r="R229" s="218">
        <f>Q229*H229</f>
        <v>0</v>
      </c>
      <c r="S229" s="218">
        <v>0</v>
      </c>
      <c r="T229" s="219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0" t="s">
        <v>136</v>
      </c>
      <c r="AT229" s="220" t="s">
        <v>131</v>
      </c>
      <c r="AU229" s="220" t="s">
        <v>90</v>
      </c>
      <c r="AY229" s="19" t="s">
        <v>129</v>
      </c>
      <c r="BE229" s="221">
        <f>IF(N229="základní",J229,0)</f>
        <v>0</v>
      </c>
      <c r="BF229" s="221">
        <f>IF(N229="snížená",J229,0)</f>
        <v>0</v>
      </c>
      <c r="BG229" s="221">
        <f>IF(N229="zákl. přenesená",J229,0)</f>
        <v>0</v>
      </c>
      <c r="BH229" s="221">
        <f>IF(N229="sníž. přenesená",J229,0)</f>
        <v>0</v>
      </c>
      <c r="BI229" s="221">
        <f>IF(N229="nulová",J229,0)</f>
        <v>0</v>
      </c>
      <c r="BJ229" s="19" t="s">
        <v>88</v>
      </c>
      <c r="BK229" s="221">
        <f>ROUND(I229*H229,2)</f>
        <v>0</v>
      </c>
      <c r="BL229" s="19" t="s">
        <v>136</v>
      </c>
      <c r="BM229" s="220" t="s">
        <v>945</v>
      </c>
    </row>
    <row r="230" s="2" customFormat="1">
      <c r="A230" s="41"/>
      <c r="B230" s="42"/>
      <c r="C230" s="43"/>
      <c r="D230" s="222" t="s">
        <v>138</v>
      </c>
      <c r="E230" s="43"/>
      <c r="F230" s="223" t="s">
        <v>332</v>
      </c>
      <c r="G230" s="43"/>
      <c r="H230" s="43"/>
      <c r="I230" s="224"/>
      <c r="J230" s="43"/>
      <c r="K230" s="43"/>
      <c r="L230" s="47"/>
      <c r="M230" s="225"/>
      <c r="N230" s="226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19" t="s">
        <v>138</v>
      </c>
      <c r="AU230" s="19" t="s">
        <v>90</v>
      </c>
    </row>
    <row r="231" s="14" customFormat="1">
      <c r="A231" s="14"/>
      <c r="B231" s="237"/>
      <c r="C231" s="238"/>
      <c r="D231" s="222" t="s">
        <v>140</v>
      </c>
      <c r="E231" s="239" t="s">
        <v>32</v>
      </c>
      <c r="F231" s="240" t="s">
        <v>946</v>
      </c>
      <c r="G231" s="238"/>
      <c r="H231" s="241">
        <v>1314.7000000000001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140</v>
      </c>
      <c r="AU231" s="247" t="s">
        <v>90</v>
      </c>
      <c r="AV231" s="14" t="s">
        <v>90</v>
      </c>
      <c r="AW231" s="14" t="s">
        <v>40</v>
      </c>
      <c r="AX231" s="14" t="s">
        <v>80</v>
      </c>
      <c r="AY231" s="247" t="s">
        <v>129</v>
      </c>
    </row>
    <row r="232" s="15" customFormat="1">
      <c r="A232" s="15"/>
      <c r="B232" s="248"/>
      <c r="C232" s="249"/>
      <c r="D232" s="222" t="s">
        <v>140</v>
      </c>
      <c r="E232" s="250" t="s">
        <v>32</v>
      </c>
      <c r="F232" s="251" t="s">
        <v>143</v>
      </c>
      <c r="G232" s="249"/>
      <c r="H232" s="252">
        <v>1314.7000000000001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8" t="s">
        <v>140</v>
      </c>
      <c r="AU232" s="258" t="s">
        <v>90</v>
      </c>
      <c r="AV232" s="15" t="s">
        <v>136</v>
      </c>
      <c r="AW232" s="15" t="s">
        <v>40</v>
      </c>
      <c r="AX232" s="15" t="s">
        <v>88</v>
      </c>
      <c r="AY232" s="258" t="s">
        <v>129</v>
      </c>
    </row>
    <row r="233" s="2" customFormat="1" ht="24.15" customHeight="1">
      <c r="A233" s="41"/>
      <c r="B233" s="42"/>
      <c r="C233" s="209" t="s">
        <v>8</v>
      </c>
      <c r="D233" s="209" t="s">
        <v>131</v>
      </c>
      <c r="E233" s="210" t="s">
        <v>340</v>
      </c>
      <c r="F233" s="211" t="s">
        <v>341</v>
      </c>
      <c r="G233" s="212" t="s">
        <v>134</v>
      </c>
      <c r="H233" s="213">
        <v>310.10000000000002</v>
      </c>
      <c r="I233" s="214"/>
      <c r="J233" s="215">
        <f>ROUND(I233*H233,2)</f>
        <v>0</v>
      </c>
      <c r="K233" s="211" t="s">
        <v>135</v>
      </c>
      <c r="L233" s="47"/>
      <c r="M233" s="216" t="s">
        <v>32</v>
      </c>
      <c r="N233" s="217" t="s">
        <v>51</v>
      </c>
      <c r="O233" s="87"/>
      <c r="P233" s="218">
        <f>O233*H233</f>
        <v>0</v>
      </c>
      <c r="Q233" s="218">
        <v>0</v>
      </c>
      <c r="R233" s="218">
        <f>Q233*H233</f>
        <v>0</v>
      </c>
      <c r="S233" s="218">
        <v>0</v>
      </c>
      <c r="T233" s="219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0" t="s">
        <v>136</v>
      </c>
      <c r="AT233" s="220" t="s">
        <v>131</v>
      </c>
      <c r="AU233" s="220" t="s">
        <v>90</v>
      </c>
      <c r="AY233" s="19" t="s">
        <v>129</v>
      </c>
      <c r="BE233" s="221">
        <f>IF(N233="základní",J233,0)</f>
        <v>0</v>
      </c>
      <c r="BF233" s="221">
        <f>IF(N233="snížená",J233,0)</f>
        <v>0</v>
      </c>
      <c r="BG233" s="221">
        <f>IF(N233="zákl. přenesená",J233,0)</f>
        <v>0</v>
      </c>
      <c r="BH233" s="221">
        <f>IF(N233="sníž. přenesená",J233,0)</f>
        <v>0</v>
      </c>
      <c r="BI233" s="221">
        <f>IF(N233="nulová",J233,0)</f>
        <v>0</v>
      </c>
      <c r="BJ233" s="19" t="s">
        <v>88</v>
      </c>
      <c r="BK233" s="221">
        <f>ROUND(I233*H233,2)</f>
        <v>0</v>
      </c>
      <c r="BL233" s="19" t="s">
        <v>136</v>
      </c>
      <c r="BM233" s="220" t="s">
        <v>947</v>
      </c>
    </row>
    <row r="234" s="2" customFormat="1">
      <c r="A234" s="41"/>
      <c r="B234" s="42"/>
      <c r="C234" s="43"/>
      <c r="D234" s="222" t="s">
        <v>138</v>
      </c>
      <c r="E234" s="43"/>
      <c r="F234" s="223" t="s">
        <v>343</v>
      </c>
      <c r="G234" s="43"/>
      <c r="H234" s="43"/>
      <c r="I234" s="224"/>
      <c r="J234" s="43"/>
      <c r="K234" s="43"/>
      <c r="L234" s="47"/>
      <c r="M234" s="225"/>
      <c r="N234" s="226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19" t="s">
        <v>138</v>
      </c>
      <c r="AU234" s="19" t="s">
        <v>90</v>
      </c>
    </row>
    <row r="235" s="14" customFormat="1">
      <c r="A235" s="14"/>
      <c r="B235" s="237"/>
      <c r="C235" s="238"/>
      <c r="D235" s="222" t="s">
        <v>140</v>
      </c>
      <c r="E235" s="239" t="s">
        <v>32</v>
      </c>
      <c r="F235" s="240" t="s">
        <v>948</v>
      </c>
      <c r="G235" s="238"/>
      <c r="H235" s="241">
        <v>310.10000000000002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7" t="s">
        <v>140</v>
      </c>
      <c r="AU235" s="247" t="s">
        <v>90</v>
      </c>
      <c r="AV235" s="14" t="s">
        <v>90</v>
      </c>
      <c r="AW235" s="14" t="s">
        <v>40</v>
      </c>
      <c r="AX235" s="14" t="s">
        <v>80</v>
      </c>
      <c r="AY235" s="247" t="s">
        <v>129</v>
      </c>
    </row>
    <row r="236" s="15" customFormat="1">
      <c r="A236" s="15"/>
      <c r="B236" s="248"/>
      <c r="C236" s="249"/>
      <c r="D236" s="222" t="s">
        <v>140</v>
      </c>
      <c r="E236" s="250" t="s">
        <v>32</v>
      </c>
      <c r="F236" s="251" t="s">
        <v>143</v>
      </c>
      <c r="G236" s="249"/>
      <c r="H236" s="252">
        <v>310.10000000000002</v>
      </c>
      <c r="I236" s="253"/>
      <c r="J236" s="249"/>
      <c r="K236" s="249"/>
      <c r="L236" s="254"/>
      <c r="M236" s="255"/>
      <c r="N236" s="256"/>
      <c r="O236" s="256"/>
      <c r="P236" s="256"/>
      <c r="Q236" s="256"/>
      <c r="R236" s="256"/>
      <c r="S236" s="256"/>
      <c r="T236" s="25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8" t="s">
        <v>140</v>
      </c>
      <c r="AU236" s="258" t="s">
        <v>90</v>
      </c>
      <c r="AV236" s="15" t="s">
        <v>136</v>
      </c>
      <c r="AW236" s="15" t="s">
        <v>40</v>
      </c>
      <c r="AX236" s="15" t="s">
        <v>88</v>
      </c>
      <c r="AY236" s="258" t="s">
        <v>129</v>
      </c>
    </row>
    <row r="237" s="2" customFormat="1" ht="37.8" customHeight="1">
      <c r="A237" s="41"/>
      <c r="B237" s="42"/>
      <c r="C237" s="209" t="s">
        <v>234</v>
      </c>
      <c r="D237" s="209" t="s">
        <v>131</v>
      </c>
      <c r="E237" s="210" t="s">
        <v>346</v>
      </c>
      <c r="F237" s="211" t="s">
        <v>347</v>
      </c>
      <c r="G237" s="212" t="s">
        <v>134</v>
      </c>
      <c r="H237" s="213">
        <v>3101</v>
      </c>
      <c r="I237" s="214"/>
      <c r="J237" s="215">
        <f>ROUND(I237*H237,2)</f>
        <v>0</v>
      </c>
      <c r="K237" s="211" t="s">
        <v>135</v>
      </c>
      <c r="L237" s="47"/>
      <c r="M237" s="216" t="s">
        <v>32</v>
      </c>
      <c r="N237" s="217" t="s">
        <v>51</v>
      </c>
      <c r="O237" s="87"/>
      <c r="P237" s="218">
        <f>O237*H237</f>
        <v>0</v>
      </c>
      <c r="Q237" s="218">
        <v>0</v>
      </c>
      <c r="R237" s="218">
        <f>Q237*H237</f>
        <v>0</v>
      </c>
      <c r="S237" s="218">
        <v>0</v>
      </c>
      <c r="T237" s="219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0" t="s">
        <v>136</v>
      </c>
      <c r="AT237" s="220" t="s">
        <v>131</v>
      </c>
      <c r="AU237" s="220" t="s">
        <v>90</v>
      </c>
      <c r="AY237" s="19" t="s">
        <v>129</v>
      </c>
      <c r="BE237" s="221">
        <f>IF(N237="základní",J237,0)</f>
        <v>0</v>
      </c>
      <c r="BF237" s="221">
        <f>IF(N237="snížená",J237,0)</f>
        <v>0</v>
      </c>
      <c r="BG237" s="221">
        <f>IF(N237="zákl. přenesená",J237,0)</f>
        <v>0</v>
      </c>
      <c r="BH237" s="221">
        <f>IF(N237="sníž. přenesená",J237,0)</f>
        <v>0</v>
      </c>
      <c r="BI237" s="221">
        <f>IF(N237="nulová",J237,0)</f>
        <v>0</v>
      </c>
      <c r="BJ237" s="19" t="s">
        <v>88</v>
      </c>
      <c r="BK237" s="221">
        <f>ROUND(I237*H237,2)</f>
        <v>0</v>
      </c>
      <c r="BL237" s="19" t="s">
        <v>136</v>
      </c>
      <c r="BM237" s="220" t="s">
        <v>949</v>
      </c>
    </row>
    <row r="238" s="2" customFormat="1">
      <c r="A238" s="41"/>
      <c r="B238" s="42"/>
      <c r="C238" s="43"/>
      <c r="D238" s="222" t="s">
        <v>138</v>
      </c>
      <c r="E238" s="43"/>
      <c r="F238" s="223" t="s">
        <v>349</v>
      </c>
      <c r="G238" s="43"/>
      <c r="H238" s="43"/>
      <c r="I238" s="224"/>
      <c r="J238" s="43"/>
      <c r="K238" s="43"/>
      <c r="L238" s="47"/>
      <c r="M238" s="225"/>
      <c r="N238" s="226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19" t="s">
        <v>138</v>
      </c>
      <c r="AU238" s="19" t="s">
        <v>90</v>
      </c>
    </row>
    <row r="239" s="14" customFormat="1">
      <c r="A239" s="14"/>
      <c r="B239" s="237"/>
      <c r="C239" s="238"/>
      <c r="D239" s="222" t="s">
        <v>140</v>
      </c>
      <c r="E239" s="239" t="s">
        <v>32</v>
      </c>
      <c r="F239" s="240" t="s">
        <v>950</v>
      </c>
      <c r="G239" s="238"/>
      <c r="H239" s="241">
        <v>3101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7" t="s">
        <v>140</v>
      </c>
      <c r="AU239" s="247" t="s">
        <v>90</v>
      </c>
      <c r="AV239" s="14" t="s">
        <v>90</v>
      </c>
      <c r="AW239" s="14" t="s">
        <v>40</v>
      </c>
      <c r="AX239" s="14" t="s">
        <v>80</v>
      </c>
      <c r="AY239" s="247" t="s">
        <v>129</v>
      </c>
    </row>
    <row r="240" s="15" customFormat="1">
      <c r="A240" s="15"/>
      <c r="B240" s="248"/>
      <c r="C240" s="249"/>
      <c r="D240" s="222" t="s">
        <v>140</v>
      </c>
      <c r="E240" s="250" t="s">
        <v>32</v>
      </c>
      <c r="F240" s="251" t="s">
        <v>143</v>
      </c>
      <c r="G240" s="249"/>
      <c r="H240" s="252">
        <v>3101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8" t="s">
        <v>140</v>
      </c>
      <c r="AU240" s="258" t="s">
        <v>90</v>
      </c>
      <c r="AV240" s="15" t="s">
        <v>136</v>
      </c>
      <c r="AW240" s="15" t="s">
        <v>40</v>
      </c>
      <c r="AX240" s="15" t="s">
        <v>88</v>
      </c>
      <c r="AY240" s="258" t="s">
        <v>129</v>
      </c>
    </row>
    <row r="241" s="2" customFormat="1" ht="24.15" customHeight="1">
      <c r="A241" s="41"/>
      <c r="B241" s="42"/>
      <c r="C241" s="209" t="s">
        <v>247</v>
      </c>
      <c r="D241" s="209" t="s">
        <v>131</v>
      </c>
      <c r="E241" s="210" t="s">
        <v>352</v>
      </c>
      <c r="F241" s="211" t="s">
        <v>353</v>
      </c>
      <c r="G241" s="212" t="s">
        <v>134</v>
      </c>
      <c r="H241" s="213">
        <v>310.10000000000002</v>
      </c>
      <c r="I241" s="214"/>
      <c r="J241" s="215">
        <f>ROUND(I241*H241,2)</f>
        <v>0</v>
      </c>
      <c r="K241" s="211" t="s">
        <v>135</v>
      </c>
      <c r="L241" s="47"/>
      <c r="M241" s="216" t="s">
        <v>32</v>
      </c>
      <c r="N241" s="217" t="s">
        <v>51</v>
      </c>
      <c r="O241" s="87"/>
      <c r="P241" s="218">
        <f>O241*H241</f>
        <v>0</v>
      </c>
      <c r="Q241" s="218">
        <v>0</v>
      </c>
      <c r="R241" s="218">
        <f>Q241*H241</f>
        <v>0</v>
      </c>
      <c r="S241" s="218">
        <v>0</v>
      </c>
      <c r="T241" s="219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0" t="s">
        <v>136</v>
      </c>
      <c r="AT241" s="220" t="s">
        <v>131</v>
      </c>
      <c r="AU241" s="220" t="s">
        <v>90</v>
      </c>
      <c r="AY241" s="19" t="s">
        <v>129</v>
      </c>
      <c r="BE241" s="221">
        <f>IF(N241="základní",J241,0)</f>
        <v>0</v>
      </c>
      <c r="BF241" s="221">
        <f>IF(N241="snížená",J241,0)</f>
        <v>0</v>
      </c>
      <c r="BG241" s="221">
        <f>IF(N241="zákl. přenesená",J241,0)</f>
        <v>0</v>
      </c>
      <c r="BH241" s="221">
        <f>IF(N241="sníž. přenesená",J241,0)</f>
        <v>0</v>
      </c>
      <c r="BI241" s="221">
        <f>IF(N241="nulová",J241,0)</f>
        <v>0</v>
      </c>
      <c r="BJ241" s="19" t="s">
        <v>88</v>
      </c>
      <c r="BK241" s="221">
        <f>ROUND(I241*H241,2)</f>
        <v>0</v>
      </c>
      <c r="BL241" s="19" t="s">
        <v>136</v>
      </c>
      <c r="BM241" s="220" t="s">
        <v>951</v>
      </c>
    </row>
    <row r="242" s="2" customFormat="1">
      <c r="A242" s="41"/>
      <c r="B242" s="42"/>
      <c r="C242" s="43"/>
      <c r="D242" s="222" t="s">
        <v>138</v>
      </c>
      <c r="E242" s="43"/>
      <c r="F242" s="223" t="s">
        <v>355</v>
      </c>
      <c r="G242" s="43"/>
      <c r="H242" s="43"/>
      <c r="I242" s="224"/>
      <c r="J242" s="43"/>
      <c r="K242" s="43"/>
      <c r="L242" s="47"/>
      <c r="M242" s="225"/>
      <c r="N242" s="226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19" t="s">
        <v>138</v>
      </c>
      <c r="AU242" s="19" t="s">
        <v>90</v>
      </c>
    </row>
    <row r="243" s="14" customFormat="1">
      <c r="A243" s="14"/>
      <c r="B243" s="237"/>
      <c r="C243" s="238"/>
      <c r="D243" s="222" t="s">
        <v>140</v>
      </c>
      <c r="E243" s="239" t="s">
        <v>32</v>
      </c>
      <c r="F243" s="240" t="s">
        <v>952</v>
      </c>
      <c r="G243" s="238"/>
      <c r="H243" s="241">
        <v>310.10000000000002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7" t="s">
        <v>140</v>
      </c>
      <c r="AU243" s="247" t="s">
        <v>90</v>
      </c>
      <c r="AV243" s="14" t="s">
        <v>90</v>
      </c>
      <c r="AW243" s="14" t="s">
        <v>40</v>
      </c>
      <c r="AX243" s="14" t="s">
        <v>80</v>
      </c>
      <c r="AY243" s="247" t="s">
        <v>129</v>
      </c>
    </row>
    <row r="244" s="15" customFormat="1">
      <c r="A244" s="15"/>
      <c r="B244" s="248"/>
      <c r="C244" s="249"/>
      <c r="D244" s="222" t="s">
        <v>140</v>
      </c>
      <c r="E244" s="250" t="s">
        <v>32</v>
      </c>
      <c r="F244" s="251" t="s">
        <v>143</v>
      </c>
      <c r="G244" s="249"/>
      <c r="H244" s="252">
        <v>310.10000000000002</v>
      </c>
      <c r="I244" s="253"/>
      <c r="J244" s="249"/>
      <c r="K244" s="249"/>
      <c r="L244" s="254"/>
      <c r="M244" s="255"/>
      <c r="N244" s="256"/>
      <c r="O244" s="256"/>
      <c r="P244" s="256"/>
      <c r="Q244" s="256"/>
      <c r="R244" s="256"/>
      <c r="S244" s="256"/>
      <c r="T244" s="257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8" t="s">
        <v>140</v>
      </c>
      <c r="AU244" s="258" t="s">
        <v>90</v>
      </c>
      <c r="AV244" s="15" t="s">
        <v>136</v>
      </c>
      <c r="AW244" s="15" t="s">
        <v>40</v>
      </c>
      <c r="AX244" s="15" t="s">
        <v>88</v>
      </c>
      <c r="AY244" s="258" t="s">
        <v>129</v>
      </c>
    </row>
    <row r="245" s="2" customFormat="1" ht="24.15" customHeight="1">
      <c r="A245" s="41"/>
      <c r="B245" s="42"/>
      <c r="C245" s="209" t="s">
        <v>289</v>
      </c>
      <c r="D245" s="209" t="s">
        <v>131</v>
      </c>
      <c r="E245" s="210" t="s">
        <v>358</v>
      </c>
      <c r="F245" s="211" t="s">
        <v>359</v>
      </c>
      <c r="G245" s="212" t="s">
        <v>360</v>
      </c>
      <c r="H245" s="213">
        <v>589.19000000000005</v>
      </c>
      <c r="I245" s="214"/>
      <c r="J245" s="215">
        <f>ROUND(I245*H245,2)</f>
        <v>0</v>
      </c>
      <c r="K245" s="211" t="s">
        <v>135</v>
      </c>
      <c r="L245" s="47"/>
      <c r="M245" s="216" t="s">
        <v>32</v>
      </c>
      <c r="N245" s="217" t="s">
        <v>51</v>
      </c>
      <c r="O245" s="87"/>
      <c r="P245" s="218">
        <f>O245*H245</f>
        <v>0</v>
      </c>
      <c r="Q245" s="218">
        <v>0</v>
      </c>
      <c r="R245" s="218">
        <f>Q245*H245</f>
        <v>0</v>
      </c>
      <c r="S245" s="218">
        <v>0</v>
      </c>
      <c r="T245" s="219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0" t="s">
        <v>136</v>
      </c>
      <c r="AT245" s="220" t="s">
        <v>131</v>
      </c>
      <c r="AU245" s="220" t="s">
        <v>90</v>
      </c>
      <c r="AY245" s="19" t="s">
        <v>129</v>
      </c>
      <c r="BE245" s="221">
        <f>IF(N245="základní",J245,0)</f>
        <v>0</v>
      </c>
      <c r="BF245" s="221">
        <f>IF(N245="snížená",J245,0)</f>
        <v>0</v>
      </c>
      <c r="BG245" s="221">
        <f>IF(N245="zákl. přenesená",J245,0)</f>
        <v>0</v>
      </c>
      <c r="BH245" s="221">
        <f>IF(N245="sníž. přenesená",J245,0)</f>
        <v>0</v>
      </c>
      <c r="BI245" s="221">
        <f>IF(N245="nulová",J245,0)</f>
        <v>0</v>
      </c>
      <c r="BJ245" s="19" t="s">
        <v>88</v>
      </c>
      <c r="BK245" s="221">
        <f>ROUND(I245*H245,2)</f>
        <v>0</v>
      </c>
      <c r="BL245" s="19" t="s">
        <v>136</v>
      </c>
      <c r="BM245" s="220" t="s">
        <v>953</v>
      </c>
    </row>
    <row r="246" s="2" customFormat="1">
      <c r="A246" s="41"/>
      <c r="B246" s="42"/>
      <c r="C246" s="43"/>
      <c r="D246" s="222" t="s">
        <v>138</v>
      </c>
      <c r="E246" s="43"/>
      <c r="F246" s="223" t="s">
        <v>362</v>
      </c>
      <c r="G246" s="43"/>
      <c r="H246" s="43"/>
      <c r="I246" s="224"/>
      <c r="J246" s="43"/>
      <c r="K246" s="43"/>
      <c r="L246" s="47"/>
      <c r="M246" s="225"/>
      <c r="N246" s="226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19" t="s">
        <v>138</v>
      </c>
      <c r="AU246" s="19" t="s">
        <v>90</v>
      </c>
    </row>
    <row r="247" s="14" customFormat="1">
      <c r="A247" s="14"/>
      <c r="B247" s="237"/>
      <c r="C247" s="238"/>
      <c r="D247" s="222" t="s">
        <v>140</v>
      </c>
      <c r="E247" s="239" t="s">
        <v>32</v>
      </c>
      <c r="F247" s="240" t="s">
        <v>954</v>
      </c>
      <c r="G247" s="238"/>
      <c r="H247" s="241">
        <v>589.19000000000005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7" t="s">
        <v>140</v>
      </c>
      <c r="AU247" s="247" t="s">
        <v>90</v>
      </c>
      <c r="AV247" s="14" t="s">
        <v>90</v>
      </c>
      <c r="AW247" s="14" t="s">
        <v>40</v>
      </c>
      <c r="AX247" s="14" t="s">
        <v>80</v>
      </c>
      <c r="AY247" s="247" t="s">
        <v>129</v>
      </c>
    </row>
    <row r="248" s="15" customFormat="1">
      <c r="A248" s="15"/>
      <c r="B248" s="248"/>
      <c r="C248" s="249"/>
      <c r="D248" s="222" t="s">
        <v>140</v>
      </c>
      <c r="E248" s="250" t="s">
        <v>32</v>
      </c>
      <c r="F248" s="251" t="s">
        <v>143</v>
      </c>
      <c r="G248" s="249"/>
      <c r="H248" s="252">
        <v>589.19000000000005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8" t="s">
        <v>140</v>
      </c>
      <c r="AU248" s="258" t="s">
        <v>90</v>
      </c>
      <c r="AV248" s="15" t="s">
        <v>136</v>
      </c>
      <c r="AW248" s="15" t="s">
        <v>40</v>
      </c>
      <c r="AX248" s="15" t="s">
        <v>88</v>
      </c>
      <c r="AY248" s="258" t="s">
        <v>129</v>
      </c>
    </row>
    <row r="249" s="2" customFormat="1" ht="14.4" customHeight="1">
      <c r="A249" s="41"/>
      <c r="B249" s="42"/>
      <c r="C249" s="209" t="s">
        <v>303</v>
      </c>
      <c r="D249" s="209" t="s">
        <v>131</v>
      </c>
      <c r="E249" s="210" t="s">
        <v>365</v>
      </c>
      <c r="F249" s="211" t="s">
        <v>366</v>
      </c>
      <c r="G249" s="212" t="s">
        <v>134</v>
      </c>
      <c r="H249" s="213">
        <v>310.10000000000002</v>
      </c>
      <c r="I249" s="214"/>
      <c r="J249" s="215">
        <f>ROUND(I249*H249,2)</f>
        <v>0</v>
      </c>
      <c r="K249" s="211" t="s">
        <v>135</v>
      </c>
      <c r="L249" s="47"/>
      <c r="M249" s="216" t="s">
        <v>32</v>
      </c>
      <c r="N249" s="217" t="s">
        <v>51</v>
      </c>
      <c r="O249" s="87"/>
      <c r="P249" s="218">
        <f>O249*H249</f>
        <v>0</v>
      </c>
      <c r="Q249" s="218">
        <v>0</v>
      </c>
      <c r="R249" s="218">
        <f>Q249*H249</f>
        <v>0</v>
      </c>
      <c r="S249" s="218">
        <v>0</v>
      </c>
      <c r="T249" s="219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0" t="s">
        <v>136</v>
      </c>
      <c r="AT249" s="220" t="s">
        <v>131</v>
      </c>
      <c r="AU249" s="220" t="s">
        <v>90</v>
      </c>
      <c r="AY249" s="19" t="s">
        <v>129</v>
      </c>
      <c r="BE249" s="221">
        <f>IF(N249="základní",J249,0)</f>
        <v>0</v>
      </c>
      <c r="BF249" s="221">
        <f>IF(N249="snížená",J249,0)</f>
        <v>0</v>
      </c>
      <c r="BG249" s="221">
        <f>IF(N249="zákl. přenesená",J249,0)</f>
        <v>0</v>
      </c>
      <c r="BH249" s="221">
        <f>IF(N249="sníž. přenesená",J249,0)</f>
        <v>0</v>
      </c>
      <c r="BI249" s="221">
        <f>IF(N249="nulová",J249,0)</f>
        <v>0</v>
      </c>
      <c r="BJ249" s="19" t="s">
        <v>88</v>
      </c>
      <c r="BK249" s="221">
        <f>ROUND(I249*H249,2)</f>
        <v>0</v>
      </c>
      <c r="BL249" s="19" t="s">
        <v>136</v>
      </c>
      <c r="BM249" s="220" t="s">
        <v>955</v>
      </c>
    </row>
    <row r="250" s="2" customFormat="1">
      <c r="A250" s="41"/>
      <c r="B250" s="42"/>
      <c r="C250" s="43"/>
      <c r="D250" s="222" t="s">
        <v>138</v>
      </c>
      <c r="E250" s="43"/>
      <c r="F250" s="223" t="s">
        <v>368</v>
      </c>
      <c r="G250" s="43"/>
      <c r="H250" s="43"/>
      <c r="I250" s="224"/>
      <c r="J250" s="43"/>
      <c r="K250" s="43"/>
      <c r="L250" s="47"/>
      <c r="M250" s="225"/>
      <c r="N250" s="226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19" t="s">
        <v>138</v>
      </c>
      <c r="AU250" s="19" t="s">
        <v>90</v>
      </c>
    </row>
    <row r="251" s="14" customFormat="1">
      <c r="A251" s="14"/>
      <c r="B251" s="237"/>
      <c r="C251" s="238"/>
      <c r="D251" s="222" t="s">
        <v>140</v>
      </c>
      <c r="E251" s="239" t="s">
        <v>32</v>
      </c>
      <c r="F251" s="240" t="s">
        <v>952</v>
      </c>
      <c r="G251" s="238"/>
      <c r="H251" s="241">
        <v>310.10000000000002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140</v>
      </c>
      <c r="AU251" s="247" t="s">
        <v>90</v>
      </c>
      <c r="AV251" s="14" t="s">
        <v>90</v>
      </c>
      <c r="AW251" s="14" t="s">
        <v>40</v>
      </c>
      <c r="AX251" s="14" t="s">
        <v>80</v>
      </c>
      <c r="AY251" s="247" t="s">
        <v>129</v>
      </c>
    </row>
    <row r="252" s="15" customFormat="1">
      <c r="A252" s="15"/>
      <c r="B252" s="248"/>
      <c r="C252" s="249"/>
      <c r="D252" s="222" t="s">
        <v>140</v>
      </c>
      <c r="E252" s="250" t="s">
        <v>32</v>
      </c>
      <c r="F252" s="251" t="s">
        <v>143</v>
      </c>
      <c r="G252" s="249"/>
      <c r="H252" s="252">
        <v>310.10000000000002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8" t="s">
        <v>140</v>
      </c>
      <c r="AU252" s="258" t="s">
        <v>90</v>
      </c>
      <c r="AV252" s="15" t="s">
        <v>136</v>
      </c>
      <c r="AW252" s="15" t="s">
        <v>40</v>
      </c>
      <c r="AX252" s="15" t="s">
        <v>88</v>
      </c>
      <c r="AY252" s="258" t="s">
        <v>129</v>
      </c>
    </row>
    <row r="253" s="2" customFormat="1" ht="24.15" customHeight="1">
      <c r="A253" s="41"/>
      <c r="B253" s="42"/>
      <c r="C253" s="209" t="s">
        <v>328</v>
      </c>
      <c r="D253" s="209" t="s">
        <v>131</v>
      </c>
      <c r="E253" s="210" t="s">
        <v>370</v>
      </c>
      <c r="F253" s="211" t="s">
        <v>371</v>
      </c>
      <c r="G253" s="212" t="s">
        <v>134</v>
      </c>
      <c r="H253" s="213">
        <v>281.5</v>
      </c>
      <c r="I253" s="214"/>
      <c r="J253" s="215">
        <f>ROUND(I253*H253,2)</f>
        <v>0</v>
      </c>
      <c r="K253" s="211" t="s">
        <v>135</v>
      </c>
      <c r="L253" s="47"/>
      <c r="M253" s="216" t="s">
        <v>32</v>
      </c>
      <c r="N253" s="217" t="s">
        <v>51</v>
      </c>
      <c r="O253" s="87"/>
      <c r="P253" s="218">
        <f>O253*H253</f>
        <v>0</v>
      </c>
      <c r="Q253" s="218">
        <v>0</v>
      </c>
      <c r="R253" s="218">
        <f>Q253*H253</f>
        <v>0</v>
      </c>
      <c r="S253" s="218">
        <v>0</v>
      </c>
      <c r="T253" s="219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0" t="s">
        <v>136</v>
      </c>
      <c r="AT253" s="220" t="s">
        <v>131</v>
      </c>
      <c r="AU253" s="220" t="s">
        <v>90</v>
      </c>
      <c r="AY253" s="19" t="s">
        <v>129</v>
      </c>
      <c r="BE253" s="221">
        <f>IF(N253="základní",J253,0)</f>
        <v>0</v>
      </c>
      <c r="BF253" s="221">
        <f>IF(N253="snížená",J253,0)</f>
        <v>0</v>
      </c>
      <c r="BG253" s="221">
        <f>IF(N253="zákl. přenesená",J253,0)</f>
        <v>0</v>
      </c>
      <c r="BH253" s="221">
        <f>IF(N253="sníž. přenesená",J253,0)</f>
        <v>0</v>
      </c>
      <c r="BI253" s="221">
        <f>IF(N253="nulová",J253,0)</f>
        <v>0</v>
      </c>
      <c r="BJ253" s="19" t="s">
        <v>88</v>
      </c>
      <c r="BK253" s="221">
        <f>ROUND(I253*H253,2)</f>
        <v>0</v>
      </c>
      <c r="BL253" s="19" t="s">
        <v>136</v>
      </c>
      <c r="BM253" s="220" t="s">
        <v>956</v>
      </c>
    </row>
    <row r="254" s="2" customFormat="1">
      <c r="A254" s="41"/>
      <c r="B254" s="42"/>
      <c r="C254" s="43"/>
      <c r="D254" s="222" t="s">
        <v>138</v>
      </c>
      <c r="E254" s="43"/>
      <c r="F254" s="223" t="s">
        <v>373</v>
      </c>
      <c r="G254" s="43"/>
      <c r="H254" s="43"/>
      <c r="I254" s="224"/>
      <c r="J254" s="43"/>
      <c r="K254" s="43"/>
      <c r="L254" s="47"/>
      <c r="M254" s="225"/>
      <c r="N254" s="226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19" t="s">
        <v>138</v>
      </c>
      <c r="AU254" s="19" t="s">
        <v>90</v>
      </c>
    </row>
    <row r="255" s="14" customFormat="1">
      <c r="A255" s="14"/>
      <c r="B255" s="237"/>
      <c r="C255" s="238"/>
      <c r="D255" s="222" t="s">
        <v>140</v>
      </c>
      <c r="E255" s="239" t="s">
        <v>32</v>
      </c>
      <c r="F255" s="240" t="s">
        <v>957</v>
      </c>
      <c r="G255" s="238"/>
      <c r="H255" s="241">
        <v>591.60000000000002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7" t="s">
        <v>140</v>
      </c>
      <c r="AU255" s="247" t="s">
        <v>90</v>
      </c>
      <c r="AV255" s="14" t="s">
        <v>90</v>
      </c>
      <c r="AW255" s="14" t="s">
        <v>40</v>
      </c>
      <c r="AX255" s="14" t="s">
        <v>80</v>
      </c>
      <c r="AY255" s="247" t="s">
        <v>129</v>
      </c>
    </row>
    <row r="256" s="14" customFormat="1">
      <c r="A256" s="14"/>
      <c r="B256" s="237"/>
      <c r="C256" s="238"/>
      <c r="D256" s="222" t="s">
        <v>140</v>
      </c>
      <c r="E256" s="239" t="s">
        <v>32</v>
      </c>
      <c r="F256" s="240" t="s">
        <v>958</v>
      </c>
      <c r="G256" s="238"/>
      <c r="H256" s="241">
        <v>-199.15000000000001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7" t="s">
        <v>140</v>
      </c>
      <c r="AU256" s="247" t="s">
        <v>90</v>
      </c>
      <c r="AV256" s="14" t="s">
        <v>90</v>
      </c>
      <c r="AW256" s="14" t="s">
        <v>40</v>
      </c>
      <c r="AX256" s="14" t="s">
        <v>80</v>
      </c>
      <c r="AY256" s="247" t="s">
        <v>129</v>
      </c>
    </row>
    <row r="257" s="14" customFormat="1">
      <c r="A257" s="14"/>
      <c r="B257" s="237"/>
      <c r="C257" s="238"/>
      <c r="D257" s="222" t="s">
        <v>140</v>
      </c>
      <c r="E257" s="239" t="s">
        <v>32</v>
      </c>
      <c r="F257" s="240" t="s">
        <v>959</v>
      </c>
      <c r="G257" s="238"/>
      <c r="H257" s="241">
        <v>-70.900000000000006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7" t="s">
        <v>140</v>
      </c>
      <c r="AU257" s="247" t="s">
        <v>90</v>
      </c>
      <c r="AV257" s="14" t="s">
        <v>90</v>
      </c>
      <c r="AW257" s="14" t="s">
        <v>40</v>
      </c>
      <c r="AX257" s="14" t="s">
        <v>80</v>
      </c>
      <c r="AY257" s="247" t="s">
        <v>129</v>
      </c>
    </row>
    <row r="258" s="14" customFormat="1">
      <c r="A258" s="14"/>
      <c r="B258" s="237"/>
      <c r="C258" s="238"/>
      <c r="D258" s="222" t="s">
        <v>140</v>
      </c>
      <c r="E258" s="239" t="s">
        <v>32</v>
      </c>
      <c r="F258" s="240" t="s">
        <v>960</v>
      </c>
      <c r="G258" s="238"/>
      <c r="H258" s="241">
        <v>-0.77000000000000002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140</v>
      </c>
      <c r="AU258" s="247" t="s">
        <v>90</v>
      </c>
      <c r="AV258" s="14" t="s">
        <v>90</v>
      </c>
      <c r="AW258" s="14" t="s">
        <v>40</v>
      </c>
      <c r="AX258" s="14" t="s">
        <v>80</v>
      </c>
      <c r="AY258" s="247" t="s">
        <v>129</v>
      </c>
    </row>
    <row r="259" s="14" customFormat="1">
      <c r="A259" s="14"/>
      <c r="B259" s="237"/>
      <c r="C259" s="238"/>
      <c r="D259" s="222" t="s">
        <v>140</v>
      </c>
      <c r="E259" s="239" t="s">
        <v>32</v>
      </c>
      <c r="F259" s="240" t="s">
        <v>961</v>
      </c>
      <c r="G259" s="238"/>
      <c r="H259" s="241">
        <v>-5.1100000000000003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140</v>
      </c>
      <c r="AU259" s="247" t="s">
        <v>90</v>
      </c>
      <c r="AV259" s="14" t="s">
        <v>90</v>
      </c>
      <c r="AW259" s="14" t="s">
        <v>40</v>
      </c>
      <c r="AX259" s="14" t="s">
        <v>80</v>
      </c>
      <c r="AY259" s="247" t="s">
        <v>129</v>
      </c>
    </row>
    <row r="260" s="15" customFormat="1">
      <c r="A260" s="15"/>
      <c r="B260" s="248"/>
      <c r="C260" s="249"/>
      <c r="D260" s="222" t="s">
        <v>140</v>
      </c>
      <c r="E260" s="250" t="s">
        <v>32</v>
      </c>
      <c r="F260" s="251" t="s">
        <v>143</v>
      </c>
      <c r="G260" s="249"/>
      <c r="H260" s="252">
        <v>315.67000000000007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8" t="s">
        <v>140</v>
      </c>
      <c r="AU260" s="258" t="s">
        <v>90</v>
      </c>
      <c r="AV260" s="15" t="s">
        <v>136</v>
      </c>
      <c r="AW260" s="15" t="s">
        <v>40</v>
      </c>
      <c r="AX260" s="15" t="s">
        <v>80</v>
      </c>
      <c r="AY260" s="258" t="s">
        <v>129</v>
      </c>
    </row>
    <row r="261" s="14" customFormat="1">
      <c r="A261" s="14"/>
      <c r="B261" s="237"/>
      <c r="C261" s="238"/>
      <c r="D261" s="222" t="s">
        <v>140</v>
      </c>
      <c r="E261" s="239" t="s">
        <v>32</v>
      </c>
      <c r="F261" s="240" t="s">
        <v>962</v>
      </c>
      <c r="G261" s="238"/>
      <c r="H261" s="241">
        <v>315.60000000000002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7" t="s">
        <v>140</v>
      </c>
      <c r="AU261" s="247" t="s">
        <v>90</v>
      </c>
      <c r="AV261" s="14" t="s">
        <v>90</v>
      </c>
      <c r="AW261" s="14" t="s">
        <v>40</v>
      </c>
      <c r="AX261" s="14" t="s">
        <v>80</v>
      </c>
      <c r="AY261" s="247" t="s">
        <v>129</v>
      </c>
    </row>
    <row r="262" s="14" customFormat="1">
      <c r="A262" s="14"/>
      <c r="B262" s="237"/>
      <c r="C262" s="238"/>
      <c r="D262" s="222" t="s">
        <v>140</v>
      </c>
      <c r="E262" s="239" t="s">
        <v>32</v>
      </c>
      <c r="F262" s="240" t="s">
        <v>963</v>
      </c>
      <c r="G262" s="238"/>
      <c r="H262" s="241">
        <v>281.54000000000002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7" t="s">
        <v>140</v>
      </c>
      <c r="AU262" s="247" t="s">
        <v>90</v>
      </c>
      <c r="AV262" s="14" t="s">
        <v>90</v>
      </c>
      <c r="AW262" s="14" t="s">
        <v>40</v>
      </c>
      <c r="AX262" s="14" t="s">
        <v>80</v>
      </c>
      <c r="AY262" s="247" t="s">
        <v>129</v>
      </c>
    </row>
    <row r="263" s="14" customFormat="1">
      <c r="A263" s="14"/>
      <c r="B263" s="237"/>
      <c r="C263" s="238"/>
      <c r="D263" s="222" t="s">
        <v>140</v>
      </c>
      <c r="E263" s="239" t="s">
        <v>32</v>
      </c>
      <c r="F263" s="240" t="s">
        <v>964</v>
      </c>
      <c r="G263" s="238"/>
      <c r="H263" s="241">
        <v>281.5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140</v>
      </c>
      <c r="AU263" s="247" t="s">
        <v>90</v>
      </c>
      <c r="AV263" s="14" t="s">
        <v>90</v>
      </c>
      <c r="AW263" s="14" t="s">
        <v>40</v>
      </c>
      <c r="AX263" s="14" t="s">
        <v>88</v>
      </c>
      <c r="AY263" s="247" t="s">
        <v>129</v>
      </c>
    </row>
    <row r="264" s="2" customFormat="1" ht="24.15" customHeight="1">
      <c r="A264" s="41"/>
      <c r="B264" s="42"/>
      <c r="C264" s="209" t="s">
        <v>7</v>
      </c>
      <c r="D264" s="209" t="s">
        <v>131</v>
      </c>
      <c r="E264" s="210" t="s">
        <v>370</v>
      </c>
      <c r="F264" s="211" t="s">
        <v>371</v>
      </c>
      <c r="G264" s="212" t="s">
        <v>134</v>
      </c>
      <c r="H264" s="213">
        <v>120.59999999999999</v>
      </c>
      <c r="I264" s="214"/>
      <c r="J264" s="215">
        <f>ROUND(I264*H264,2)</f>
        <v>0</v>
      </c>
      <c r="K264" s="211" t="s">
        <v>135</v>
      </c>
      <c r="L264" s="47"/>
      <c r="M264" s="216" t="s">
        <v>32</v>
      </c>
      <c r="N264" s="217" t="s">
        <v>51</v>
      </c>
      <c r="O264" s="87"/>
      <c r="P264" s="218">
        <f>O264*H264</f>
        <v>0</v>
      </c>
      <c r="Q264" s="218">
        <v>0</v>
      </c>
      <c r="R264" s="218">
        <f>Q264*H264</f>
        <v>0</v>
      </c>
      <c r="S264" s="218">
        <v>0</v>
      </c>
      <c r="T264" s="219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0" t="s">
        <v>136</v>
      </c>
      <c r="AT264" s="220" t="s">
        <v>131</v>
      </c>
      <c r="AU264" s="220" t="s">
        <v>90</v>
      </c>
      <c r="AY264" s="19" t="s">
        <v>129</v>
      </c>
      <c r="BE264" s="221">
        <f>IF(N264="základní",J264,0)</f>
        <v>0</v>
      </c>
      <c r="BF264" s="221">
        <f>IF(N264="snížená",J264,0)</f>
        <v>0</v>
      </c>
      <c r="BG264" s="221">
        <f>IF(N264="zákl. přenesená",J264,0)</f>
        <v>0</v>
      </c>
      <c r="BH264" s="221">
        <f>IF(N264="sníž. přenesená",J264,0)</f>
        <v>0</v>
      </c>
      <c r="BI264" s="221">
        <f>IF(N264="nulová",J264,0)</f>
        <v>0</v>
      </c>
      <c r="BJ264" s="19" t="s">
        <v>88</v>
      </c>
      <c r="BK264" s="221">
        <f>ROUND(I264*H264,2)</f>
        <v>0</v>
      </c>
      <c r="BL264" s="19" t="s">
        <v>136</v>
      </c>
      <c r="BM264" s="220" t="s">
        <v>965</v>
      </c>
    </row>
    <row r="265" s="2" customFormat="1">
      <c r="A265" s="41"/>
      <c r="B265" s="42"/>
      <c r="C265" s="43"/>
      <c r="D265" s="222" t="s">
        <v>138</v>
      </c>
      <c r="E265" s="43"/>
      <c r="F265" s="223" t="s">
        <v>373</v>
      </c>
      <c r="G265" s="43"/>
      <c r="H265" s="43"/>
      <c r="I265" s="224"/>
      <c r="J265" s="43"/>
      <c r="K265" s="43"/>
      <c r="L265" s="47"/>
      <c r="M265" s="225"/>
      <c r="N265" s="226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19" t="s">
        <v>138</v>
      </c>
      <c r="AU265" s="19" t="s">
        <v>90</v>
      </c>
    </row>
    <row r="266" s="14" customFormat="1">
      <c r="A266" s="14"/>
      <c r="B266" s="237"/>
      <c r="C266" s="238"/>
      <c r="D266" s="222" t="s">
        <v>140</v>
      </c>
      <c r="E266" s="239" t="s">
        <v>32</v>
      </c>
      <c r="F266" s="240" t="s">
        <v>966</v>
      </c>
      <c r="G266" s="238"/>
      <c r="H266" s="241">
        <v>120.66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7" t="s">
        <v>140</v>
      </c>
      <c r="AU266" s="247" t="s">
        <v>90</v>
      </c>
      <c r="AV266" s="14" t="s">
        <v>90</v>
      </c>
      <c r="AW266" s="14" t="s">
        <v>40</v>
      </c>
      <c r="AX266" s="14" t="s">
        <v>80</v>
      </c>
      <c r="AY266" s="247" t="s">
        <v>129</v>
      </c>
    </row>
    <row r="267" s="15" customFormat="1">
      <c r="A267" s="15"/>
      <c r="B267" s="248"/>
      <c r="C267" s="249"/>
      <c r="D267" s="222" t="s">
        <v>140</v>
      </c>
      <c r="E267" s="250" t="s">
        <v>32</v>
      </c>
      <c r="F267" s="251" t="s">
        <v>143</v>
      </c>
      <c r="G267" s="249"/>
      <c r="H267" s="252">
        <v>120.66</v>
      </c>
      <c r="I267" s="253"/>
      <c r="J267" s="249"/>
      <c r="K267" s="249"/>
      <c r="L267" s="254"/>
      <c r="M267" s="255"/>
      <c r="N267" s="256"/>
      <c r="O267" s="256"/>
      <c r="P267" s="256"/>
      <c r="Q267" s="256"/>
      <c r="R267" s="256"/>
      <c r="S267" s="256"/>
      <c r="T267" s="257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8" t="s">
        <v>140</v>
      </c>
      <c r="AU267" s="258" t="s">
        <v>90</v>
      </c>
      <c r="AV267" s="15" t="s">
        <v>136</v>
      </c>
      <c r="AW267" s="15" t="s">
        <v>40</v>
      </c>
      <c r="AX267" s="15" t="s">
        <v>80</v>
      </c>
      <c r="AY267" s="258" t="s">
        <v>129</v>
      </c>
    </row>
    <row r="268" s="14" customFormat="1">
      <c r="A268" s="14"/>
      <c r="B268" s="237"/>
      <c r="C268" s="238"/>
      <c r="D268" s="222" t="s">
        <v>140</v>
      </c>
      <c r="E268" s="239" t="s">
        <v>32</v>
      </c>
      <c r="F268" s="240" t="s">
        <v>967</v>
      </c>
      <c r="G268" s="238"/>
      <c r="H268" s="241">
        <v>120.59999999999999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140</v>
      </c>
      <c r="AU268" s="247" t="s">
        <v>90</v>
      </c>
      <c r="AV268" s="14" t="s">
        <v>90</v>
      </c>
      <c r="AW268" s="14" t="s">
        <v>40</v>
      </c>
      <c r="AX268" s="14" t="s">
        <v>88</v>
      </c>
      <c r="AY268" s="247" t="s">
        <v>129</v>
      </c>
    </row>
    <row r="269" s="2" customFormat="1" ht="14.4" customHeight="1">
      <c r="A269" s="41"/>
      <c r="B269" s="42"/>
      <c r="C269" s="270" t="s">
        <v>339</v>
      </c>
      <c r="D269" s="270" t="s">
        <v>387</v>
      </c>
      <c r="E269" s="271" t="s">
        <v>388</v>
      </c>
      <c r="F269" s="272" t="s">
        <v>968</v>
      </c>
      <c r="G269" s="273" t="s">
        <v>360</v>
      </c>
      <c r="H269" s="274">
        <v>207.91399999999999</v>
      </c>
      <c r="I269" s="275"/>
      <c r="J269" s="276">
        <f>ROUND(I269*H269,2)</f>
        <v>0</v>
      </c>
      <c r="K269" s="272" t="s">
        <v>135</v>
      </c>
      <c r="L269" s="277"/>
      <c r="M269" s="278" t="s">
        <v>32</v>
      </c>
      <c r="N269" s="279" t="s">
        <v>51</v>
      </c>
      <c r="O269" s="87"/>
      <c r="P269" s="218">
        <f>O269*H269</f>
        <v>0</v>
      </c>
      <c r="Q269" s="218">
        <v>0</v>
      </c>
      <c r="R269" s="218">
        <f>Q269*H269</f>
        <v>0</v>
      </c>
      <c r="S269" s="218">
        <v>0</v>
      </c>
      <c r="T269" s="219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0" t="s">
        <v>186</v>
      </c>
      <c r="AT269" s="220" t="s">
        <v>387</v>
      </c>
      <c r="AU269" s="220" t="s">
        <v>90</v>
      </c>
      <c r="AY269" s="19" t="s">
        <v>129</v>
      </c>
      <c r="BE269" s="221">
        <f>IF(N269="základní",J269,0)</f>
        <v>0</v>
      </c>
      <c r="BF269" s="221">
        <f>IF(N269="snížená",J269,0)</f>
        <v>0</v>
      </c>
      <c r="BG269" s="221">
        <f>IF(N269="zákl. přenesená",J269,0)</f>
        <v>0</v>
      </c>
      <c r="BH269" s="221">
        <f>IF(N269="sníž. přenesená",J269,0)</f>
        <v>0</v>
      </c>
      <c r="BI269" s="221">
        <f>IF(N269="nulová",J269,0)</f>
        <v>0</v>
      </c>
      <c r="BJ269" s="19" t="s">
        <v>88</v>
      </c>
      <c r="BK269" s="221">
        <f>ROUND(I269*H269,2)</f>
        <v>0</v>
      </c>
      <c r="BL269" s="19" t="s">
        <v>136</v>
      </c>
      <c r="BM269" s="220" t="s">
        <v>969</v>
      </c>
    </row>
    <row r="270" s="2" customFormat="1">
      <c r="A270" s="41"/>
      <c r="B270" s="42"/>
      <c r="C270" s="43"/>
      <c r="D270" s="222" t="s">
        <v>138</v>
      </c>
      <c r="E270" s="43"/>
      <c r="F270" s="223" t="s">
        <v>389</v>
      </c>
      <c r="G270" s="43"/>
      <c r="H270" s="43"/>
      <c r="I270" s="224"/>
      <c r="J270" s="43"/>
      <c r="K270" s="43"/>
      <c r="L270" s="47"/>
      <c r="M270" s="225"/>
      <c r="N270" s="226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19" t="s">
        <v>138</v>
      </c>
      <c r="AU270" s="19" t="s">
        <v>90</v>
      </c>
    </row>
    <row r="271" s="14" customFormat="1">
      <c r="A271" s="14"/>
      <c r="B271" s="237"/>
      <c r="C271" s="238"/>
      <c r="D271" s="222" t="s">
        <v>140</v>
      </c>
      <c r="E271" s="239" t="s">
        <v>32</v>
      </c>
      <c r="F271" s="240" t="s">
        <v>970</v>
      </c>
      <c r="G271" s="238"/>
      <c r="H271" s="241">
        <v>207.91399999999999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7" t="s">
        <v>140</v>
      </c>
      <c r="AU271" s="247" t="s">
        <v>90</v>
      </c>
      <c r="AV271" s="14" t="s">
        <v>90</v>
      </c>
      <c r="AW271" s="14" t="s">
        <v>40</v>
      </c>
      <c r="AX271" s="14" t="s">
        <v>80</v>
      </c>
      <c r="AY271" s="247" t="s">
        <v>129</v>
      </c>
    </row>
    <row r="272" s="15" customFormat="1">
      <c r="A272" s="15"/>
      <c r="B272" s="248"/>
      <c r="C272" s="249"/>
      <c r="D272" s="222" t="s">
        <v>140</v>
      </c>
      <c r="E272" s="250" t="s">
        <v>32</v>
      </c>
      <c r="F272" s="251" t="s">
        <v>143</v>
      </c>
      <c r="G272" s="249"/>
      <c r="H272" s="252">
        <v>207.91399999999999</v>
      </c>
      <c r="I272" s="253"/>
      <c r="J272" s="249"/>
      <c r="K272" s="249"/>
      <c r="L272" s="254"/>
      <c r="M272" s="255"/>
      <c r="N272" s="256"/>
      <c r="O272" s="256"/>
      <c r="P272" s="256"/>
      <c r="Q272" s="256"/>
      <c r="R272" s="256"/>
      <c r="S272" s="256"/>
      <c r="T272" s="257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8" t="s">
        <v>140</v>
      </c>
      <c r="AU272" s="258" t="s">
        <v>90</v>
      </c>
      <c r="AV272" s="15" t="s">
        <v>136</v>
      </c>
      <c r="AW272" s="15" t="s">
        <v>40</v>
      </c>
      <c r="AX272" s="15" t="s">
        <v>88</v>
      </c>
      <c r="AY272" s="258" t="s">
        <v>129</v>
      </c>
    </row>
    <row r="273" s="2" customFormat="1" ht="24.15" customHeight="1">
      <c r="A273" s="41"/>
      <c r="B273" s="42"/>
      <c r="C273" s="209" t="s">
        <v>345</v>
      </c>
      <c r="D273" s="209" t="s">
        <v>131</v>
      </c>
      <c r="E273" s="210" t="s">
        <v>393</v>
      </c>
      <c r="F273" s="211" t="s">
        <v>394</v>
      </c>
      <c r="G273" s="212" t="s">
        <v>134</v>
      </c>
      <c r="H273" s="213">
        <v>106.7</v>
      </c>
      <c r="I273" s="214"/>
      <c r="J273" s="215">
        <f>ROUND(I273*H273,2)</f>
        <v>0</v>
      </c>
      <c r="K273" s="211" t="s">
        <v>135</v>
      </c>
      <c r="L273" s="47"/>
      <c r="M273" s="216" t="s">
        <v>32</v>
      </c>
      <c r="N273" s="217" t="s">
        <v>51</v>
      </c>
      <c r="O273" s="87"/>
      <c r="P273" s="218">
        <f>O273*H273</f>
        <v>0</v>
      </c>
      <c r="Q273" s="218">
        <v>0</v>
      </c>
      <c r="R273" s="218">
        <f>Q273*H273</f>
        <v>0</v>
      </c>
      <c r="S273" s="218">
        <v>0</v>
      </c>
      <c r="T273" s="219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0" t="s">
        <v>136</v>
      </c>
      <c r="AT273" s="220" t="s">
        <v>131</v>
      </c>
      <c r="AU273" s="220" t="s">
        <v>90</v>
      </c>
      <c r="AY273" s="19" t="s">
        <v>129</v>
      </c>
      <c r="BE273" s="221">
        <f>IF(N273="základní",J273,0)</f>
        <v>0</v>
      </c>
      <c r="BF273" s="221">
        <f>IF(N273="snížená",J273,0)</f>
        <v>0</v>
      </c>
      <c r="BG273" s="221">
        <f>IF(N273="zákl. přenesená",J273,0)</f>
        <v>0</v>
      </c>
      <c r="BH273" s="221">
        <f>IF(N273="sníž. přenesená",J273,0)</f>
        <v>0</v>
      </c>
      <c r="BI273" s="221">
        <f>IF(N273="nulová",J273,0)</f>
        <v>0</v>
      </c>
      <c r="BJ273" s="19" t="s">
        <v>88</v>
      </c>
      <c r="BK273" s="221">
        <f>ROUND(I273*H273,2)</f>
        <v>0</v>
      </c>
      <c r="BL273" s="19" t="s">
        <v>136</v>
      </c>
      <c r="BM273" s="220" t="s">
        <v>971</v>
      </c>
    </row>
    <row r="274" s="2" customFormat="1">
      <c r="A274" s="41"/>
      <c r="B274" s="42"/>
      <c r="C274" s="43"/>
      <c r="D274" s="222" t="s">
        <v>138</v>
      </c>
      <c r="E274" s="43"/>
      <c r="F274" s="223" t="s">
        <v>396</v>
      </c>
      <c r="G274" s="43"/>
      <c r="H274" s="43"/>
      <c r="I274" s="224"/>
      <c r="J274" s="43"/>
      <c r="K274" s="43"/>
      <c r="L274" s="47"/>
      <c r="M274" s="225"/>
      <c r="N274" s="226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19" t="s">
        <v>138</v>
      </c>
      <c r="AU274" s="19" t="s">
        <v>90</v>
      </c>
    </row>
    <row r="275" s="13" customFormat="1">
      <c r="A275" s="13"/>
      <c r="B275" s="227"/>
      <c r="C275" s="228"/>
      <c r="D275" s="222" t="s">
        <v>140</v>
      </c>
      <c r="E275" s="229" t="s">
        <v>32</v>
      </c>
      <c r="F275" s="230" t="s">
        <v>972</v>
      </c>
      <c r="G275" s="228"/>
      <c r="H275" s="229" t="s">
        <v>32</v>
      </c>
      <c r="I275" s="231"/>
      <c r="J275" s="228"/>
      <c r="K275" s="228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140</v>
      </c>
      <c r="AU275" s="236" t="s">
        <v>90</v>
      </c>
      <c r="AV275" s="13" t="s">
        <v>88</v>
      </c>
      <c r="AW275" s="13" t="s">
        <v>40</v>
      </c>
      <c r="AX275" s="13" t="s">
        <v>80</v>
      </c>
      <c r="AY275" s="236" t="s">
        <v>129</v>
      </c>
    </row>
    <row r="276" s="14" customFormat="1">
      <c r="A276" s="14"/>
      <c r="B276" s="237"/>
      <c r="C276" s="238"/>
      <c r="D276" s="222" t="s">
        <v>140</v>
      </c>
      <c r="E276" s="239" t="s">
        <v>32</v>
      </c>
      <c r="F276" s="240" t="s">
        <v>973</v>
      </c>
      <c r="G276" s="238"/>
      <c r="H276" s="241">
        <v>106.714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7" t="s">
        <v>140</v>
      </c>
      <c r="AU276" s="247" t="s">
        <v>90</v>
      </c>
      <c r="AV276" s="14" t="s">
        <v>90</v>
      </c>
      <c r="AW276" s="14" t="s">
        <v>40</v>
      </c>
      <c r="AX276" s="14" t="s">
        <v>80</v>
      </c>
      <c r="AY276" s="247" t="s">
        <v>129</v>
      </c>
    </row>
    <row r="277" s="15" customFormat="1">
      <c r="A277" s="15"/>
      <c r="B277" s="248"/>
      <c r="C277" s="249"/>
      <c r="D277" s="222" t="s">
        <v>140</v>
      </c>
      <c r="E277" s="250" t="s">
        <v>32</v>
      </c>
      <c r="F277" s="251" t="s">
        <v>143</v>
      </c>
      <c r="G277" s="249"/>
      <c r="H277" s="252">
        <v>106.714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8" t="s">
        <v>140</v>
      </c>
      <c r="AU277" s="258" t="s">
        <v>90</v>
      </c>
      <c r="AV277" s="15" t="s">
        <v>136</v>
      </c>
      <c r="AW277" s="15" t="s">
        <v>40</v>
      </c>
      <c r="AX277" s="15" t="s">
        <v>80</v>
      </c>
      <c r="AY277" s="258" t="s">
        <v>129</v>
      </c>
    </row>
    <row r="278" s="14" customFormat="1">
      <c r="A278" s="14"/>
      <c r="B278" s="237"/>
      <c r="C278" s="238"/>
      <c r="D278" s="222" t="s">
        <v>140</v>
      </c>
      <c r="E278" s="239" t="s">
        <v>32</v>
      </c>
      <c r="F278" s="240" t="s">
        <v>974</v>
      </c>
      <c r="G278" s="238"/>
      <c r="H278" s="241">
        <v>106.7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7" t="s">
        <v>140</v>
      </c>
      <c r="AU278" s="247" t="s">
        <v>90</v>
      </c>
      <c r="AV278" s="14" t="s">
        <v>90</v>
      </c>
      <c r="AW278" s="14" t="s">
        <v>40</v>
      </c>
      <c r="AX278" s="14" t="s">
        <v>88</v>
      </c>
      <c r="AY278" s="247" t="s">
        <v>129</v>
      </c>
    </row>
    <row r="279" s="2" customFormat="1" ht="14.4" customHeight="1">
      <c r="A279" s="41"/>
      <c r="B279" s="42"/>
      <c r="C279" s="270" t="s">
        <v>351</v>
      </c>
      <c r="D279" s="270" t="s">
        <v>387</v>
      </c>
      <c r="E279" s="271" t="s">
        <v>388</v>
      </c>
      <c r="F279" s="272" t="s">
        <v>968</v>
      </c>
      <c r="G279" s="273" t="s">
        <v>360</v>
      </c>
      <c r="H279" s="274">
        <v>183.95099999999999</v>
      </c>
      <c r="I279" s="275"/>
      <c r="J279" s="276">
        <f>ROUND(I279*H279,2)</f>
        <v>0</v>
      </c>
      <c r="K279" s="272" t="s">
        <v>135</v>
      </c>
      <c r="L279" s="277"/>
      <c r="M279" s="278" t="s">
        <v>32</v>
      </c>
      <c r="N279" s="279" t="s">
        <v>51</v>
      </c>
      <c r="O279" s="87"/>
      <c r="P279" s="218">
        <f>O279*H279</f>
        <v>0</v>
      </c>
      <c r="Q279" s="218">
        <v>0</v>
      </c>
      <c r="R279" s="218">
        <f>Q279*H279</f>
        <v>0</v>
      </c>
      <c r="S279" s="218">
        <v>0</v>
      </c>
      <c r="T279" s="219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0" t="s">
        <v>186</v>
      </c>
      <c r="AT279" s="220" t="s">
        <v>387</v>
      </c>
      <c r="AU279" s="220" t="s">
        <v>90</v>
      </c>
      <c r="AY279" s="19" t="s">
        <v>129</v>
      </c>
      <c r="BE279" s="221">
        <f>IF(N279="základní",J279,0)</f>
        <v>0</v>
      </c>
      <c r="BF279" s="221">
        <f>IF(N279="snížená",J279,0)</f>
        <v>0</v>
      </c>
      <c r="BG279" s="221">
        <f>IF(N279="zákl. přenesená",J279,0)</f>
        <v>0</v>
      </c>
      <c r="BH279" s="221">
        <f>IF(N279="sníž. přenesená",J279,0)</f>
        <v>0</v>
      </c>
      <c r="BI279" s="221">
        <f>IF(N279="nulová",J279,0)</f>
        <v>0</v>
      </c>
      <c r="BJ279" s="19" t="s">
        <v>88</v>
      </c>
      <c r="BK279" s="221">
        <f>ROUND(I279*H279,2)</f>
        <v>0</v>
      </c>
      <c r="BL279" s="19" t="s">
        <v>136</v>
      </c>
      <c r="BM279" s="220" t="s">
        <v>975</v>
      </c>
    </row>
    <row r="280" s="2" customFormat="1">
      <c r="A280" s="41"/>
      <c r="B280" s="42"/>
      <c r="C280" s="43"/>
      <c r="D280" s="222" t="s">
        <v>138</v>
      </c>
      <c r="E280" s="43"/>
      <c r="F280" s="223" t="s">
        <v>389</v>
      </c>
      <c r="G280" s="43"/>
      <c r="H280" s="43"/>
      <c r="I280" s="224"/>
      <c r="J280" s="43"/>
      <c r="K280" s="43"/>
      <c r="L280" s="47"/>
      <c r="M280" s="225"/>
      <c r="N280" s="226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19" t="s">
        <v>138</v>
      </c>
      <c r="AU280" s="19" t="s">
        <v>90</v>
      </c>
    </row>
    <row r="281" s="14" customFormat="1">
      <c r="A281" s="14"/>
      <c r="B281" s="237"/>
      <c r="C281" s="238"/>
      <c r="D281" s="222" t="s">
        <v>140</v>
      </c>
      <c r="E281" s="239" t="s">
        <v>32</v>
      </c>
      <c r="F281" s="240" t="s">
        <v>976</v>
      </c>
      <c r="G281" s="238"/>
      <c r="H281" s="241">
        <v>183.95099999999999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7" t="s">
        <v>140</v>
      </c>
      <c r="AU281" s="247" t="s">
        <v>90</v>
      </c>
      <c r="AV281" s="14" t="s">
        <v>90</v>
      </c>
      <c r="AW281" s="14" t="s">
        <v>40</v>
      </c>
      <c r="AX281" s="14" t="s">
        <v>80</v>
      </c>
      <c r="AY281" s="247" t="s">
        <v>129</v>
      </c>
    </row>
    <row r="282" s="15" customFormat="1">
      <c r="A282" s="15"/>
      <c r="B282" s="248"/>
      <c r="C282" s="249"/>
      <c r="D282" s="222" t="s">
        <v>140</v>
      </c>
      <c r="E282" s="250" t="s">
        <v>32</v>
      </c>
      <c r="F282" s="251" t="s">
        <v>143</v>
      </c>
      <c r="G282" s="249"/>
      <c r="H282" s="252">
        <v>183.95099999999999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8" t="s">
        <v>140</v>
      </c>
      <c r="AU282" s="258" t="s">
        <v>90</v>
      </c>
      <c r="AV282" s="15" t="s">
        <v>136</v>
      </c>
      <c r="AW282" s="15" t="s">
        <v>40</v>
      </c>
      <c r="AX282" s="15" t="s">
        <v>88</v>
      </c>
      <c r="AY282" s="258" t="s">
        <v>129</v>
      </c>
    </row>
    <row r="283" s="2" customFormat="1" ht="24.15" customHeight="1">
      <c r="A283" s="41"/>
      <c r="B283" s="42"/>
      <c r="C283" s="209" t="s">
        <v>357</v>
      </c>
      <c r="D283" s="209" t="s">
        <v>131</v>
      </c>
      <c r="E283" s="210" t="s">
        <v>416</v>
      </c>
      <c r="F283" s="211" t="s">
        <v>417</v>
      </c>
      <c r="G283" s="212" t="s">
        <v>223</v>
      </c>
      <c r="H283" s="213">
        <v>483.30000000000001</v>
      </c>
      <c r="I283" s="214"/>
      <c r="J283" s="215">
        <f>ROUND(I283*H283,2)</f>
        <v>0</v>
      </c>
      <c r="K283" s="211" t="s">
        <v>135</v>
      </c>
      <c r="L283" s="47"/>
      <c r="M283" s="216" t="s">
        <v>32</v>
      </c>
      <c r="N283" s="217" t="s">
        <v>51</v>
      </c>
      <c r="O283" s="87"/>
      <c r="P283" s="218">
        <f>O283*H283</f>
        <v>0</v>
      </c>
      <c r="Q283" s="218">
        <v>0</v>
      </c>
      <c r="R283" s="218">
        <f>Q283*H283</f>
        <v>0</v>
      </c>
      <c r="S283" s="218">
        <v>0</v>
      </c>
      <c r="T283" s="219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0" t="s">
        <v>136</v>
      </c>
      <c r="AT283" s="220" t="s">
        <v>131</v>
      </c>
      <c r="AU283" s="220" t="s">
        <v>90</v>
      </c>
      <c r="AY283" s="19" t="s">
        <v>129</v>
      </c>
      <c r="BE283" s="221">
        <f>IF(N283="základní",J283,0)</f>
        <v>0</v>
      </c>
      <c r="BF283" s="221">
        <f>IF(N283="snížená",J283,0)</f>
        <v>0</v>
      </c>
      <c r="BG283" s="221">
        <f>IF(N283="zákl. přenesená",J283,0)</f>
        <v>0</v>
      </c>
      <c r="BH283" s="221">
        <f>IF(N283="sníž. přenesená",J283,0)</f>
        <v>0</v>
      </c>
      <c r="BI283" s="221">
        <f>IF(N283="nulová",J283,0)</f>
        <v>0</v>
      </c>
      <c r="BJ283" s="19" t="s">
        <v>88</v>
      </c>
      <c r="BK283" s="221">
        <f>ROUND(I283*H283,2)</f>
        <v>0</v>
      </c>
      <c r="BL283" s="19" t="s">
        <v>136</v>
      </c>
      <c r="BM283" s="220" t="s">
        <v>977</v>
      </c>
    </row>
    <row r="284" s="2" customFormat="1">
      <c r="A284" s="41"/>
      <c r="B284" s="42"/>
      <c r="C284" s="43"/>
      <c r="D284" s="222" t="s">
        <v>138</v>
      </c>
      <c r="E284" s="43"/>
      <c r="F284" s="223" t="s">
        <v>419</v>
      </c>
      <c r="G284" s="43"/>
      <c r="H284" s="43"/>
      <c r="I284" s="224"/>
      <c r="J284" s="43"/>
      <c r="K284" s="43"/>
      <c r="L284" s="47"/>
      <c r="M284" s="225"/>
      <c r="N284" s="226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19" t="s">
        <v>138</v>
      </c>
      <c r="AU284" s="19" t="s">
        <v>90</v>
      </c>
    </row>
    <row r="285" s="13" customFormat="1">
      <c r="A285" s="13"/>
      <c r="B285" s="227"/>
      <c r="C285" s="228"/>
      <c r="D285" s="222" t="s">
        <v>140</v>
      </c>
      <c r="E285" s="229" t="s">
        <v>32</v>
      </c>
      <c r="F285" s="230" t="s">
        <v>978</v>
      </c>
      <c r="G285" s="228"/>
      <c r="H285" s="229" t="s">
        <v>32</v>
      </c>
      <c r="I285" s="231"/>
      <c r="J285" s="228"/>
      <c r="K285" s="228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140</v>
      </c>
      <c r="AU285" s="236" t="s">
        <v>90</v>
      </c>
      <c r="AV285" s="13" t="s">
        <v>88</v>
      </c>
      <c r="AW285" s="13" t="s">
        <v>40</v>
      </c>
      <c r="AX285" s="13" t="s">
        <v>80</v>
      </c>
      <c r="AY285" s="236" t="s">
        <v>129</v>
      </c>
    </row>
    <row r="286" s="14" customFormat="1">
      <c r="A286" s="14"/>
      <c r="B286" s="237"/>
      <c r="C286" s="238"/>
      <c r="D286" s="222" t="s">
        <v>140</v>
      </c>
      <c r="E286" s="239" t="s">
        <v>32</v>
      </c>
      <c r="F286" s="240" t="s">
        <v>979</v>
      </c>
      <c r="G286" s="238"/>
      <c r="H286" s="241">
        <v>483.33600000000001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140</v>
      </c>
      <c r="AU286" s="247" t="s">
        <v>90</v>
      </c>
      <c r="AV286" s="14" t="s">
        <v>90</v>
      </c>
      <c r="AW286" s="14" t="s">
        <v>40</v>
      </c>
      <c r="AX286" s="14" t="s">
        <v>80</v>
      </c>
      <c r="AY286" s="247" t="s">
        <v>129</v>
      </c>
    </row>
    <row r="287" s="15" customFormat="1">
      <c r="A287" s="15"/>
      <c r="B287" s="248"/>
      <c r="C287" s="249"/>
      <c r="D287" s="222" t="s">
        <v>140</v>
      </c>
      <c r="E287" s="250" t="s">
        <v>32</v>
      </c>
      <c r="F287" s="251" t="s">
        <v>143</v>
      </c>
      <c r="G287" s="249"/>
      <c r="H287" s="252">
        <v>483.33600000000001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8" t="s">
        <v>140</v>
      </c>
      <c r="AU287" s="258" t="s">
        <v>90</v>
      </c>
      <c r="AV287" s="15" t="s">
        <v>136</v>
      </c>
      <c r="AW287" s="15" t="s">
        <v>40</v>
      </c>
      <c r="AX287" s="15" t="s">
        <v>80</v>
      </c>
      <c r="AY287" s="258" t="s">
        <v>129</v>
      </c>
    </row>
    <row r="288" s="14" customFormat="1">
      <c r="A288" s="14"/>
      <c r="B288" s="237"/>
      <c r="C288" s="238"/>
      <c r="D288" s="222" t="s">
        <v>140</v>
      </c>
      <c r="E288" s="239" t="s">
        <v>32</v>
      </c>
      <c r="F288" s="240" t="s">
        <v>980</v>
      </c>
      <c r="G288" s="238"/>
      <c r="H288" s="241">
        <v>483.30000000000001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7" t="s">
        <v>140</v>
      </c>
      <c r="AU288" s="247" t="s">
        <v>90</v>
      </c>
      <c r="AV288" s="14" t="s">
        <v>90</v>
      </c>
      <c r="AW288" s="14" t="s">
        <v>40</v>
      </c>
      <c r="AX288" s="14" t="s">
        <v>88</v>
      </c>
      <c r="AY288" s="247" t="s">
        <v>129</v>
      </c>
    </row>
    <row r="289" s="12" customFormat="1" ht="22.8" customHeight="1">
      <c r="A289" s="12"/>
      <c r="B289" s="193"/>
      <c r="C289" s="194"/>
      <c r="D289" s="195" t="s">
        <v>79</v>
      </c>
      <c r="E289" s="207" t="s">
        <v>136</v>
      </c>
      <c r="F289" s="207" t="s">
        <v>465</v>
      </c>
      <c r="G289" s="194"/>
      <c r="H289" s="194"/>
      <c r="I289" s="197"/>
      <c r="J289" s="208">
        <f>BK289</f>
        <v>0</v>
      </c>
      <c r="K289" s="194"/>
      <c r="L289" s="199"/>
      <c r="M289" s="200"/>
      <c r="N289" s="201"/>
      <c r="O289" s="201"/>
      <c r="P289" s="202">
        <f>SUM(P290:P307)</f>
        <v>0</v>
      </c>
      <c r="Q289" s="201"/>
      <c r="R289" s="202">
        <f>SUM(R290:R307)</f>
        <v>0.027221399999999996</v>
      </c>
      <c r="S289" s="201"/>
      <c r="T289" s="203">
        <f>SUM(T290:T307)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4" t="s">
        <v>88</v>
      </c>
      <c r="AT289" s="205" t="s">
        <v>79</v>
      </c>
      <c r="AU289" s="205" t="s">
        <v>88</v>
      </c>
      <c r="AY289" s="204" t="s">
        <v>129</v>
      </c>
      <c r="BK289" s="206">
        <f>SUM(BK290:BK307)</f>
        <v>0</v>
      </c>
    </row>
    <row r="290" s="2" customFormat="1" ht="14.4" customHeight="1">
      <c r="A290" s="41"/>
      <c r="B290" s="42"/>
      <c r="C290" s="209" t="s">
        <v>364</v>
      </c>
      <c r="D290" s="209" t="s">
        <v>131</v>
      </c>
      <c r="E290" s="210" t="s">
        <v>473</v>
      </c>
      <c r="F290" s="211" t="s">
        <v>474</v>
      </c>
      <c r="G290" s="212" t="s">
        <v>134</v>
      </c>
      <c r="H290" s="213">
        <v>70.900000000000006</v>
      </c>
      <c r="I290" s="214"/>
      <c r="J290" s="215">
        <f>ROUND(I290*H290,2)</f>
        <v>0</v>
      </c>
      <c r="K290" s="211" t="s">
        <v>135</v>
      </c>
      <c r="L290" s="47"/>
      <c r="M290" s="216" t="s">
        <v>32</v>
      </c>
      <c r="N290" s="217" t="s">
        <v>51</v>
      </c>
      <c r="O290" s="87"/>
      <c r="P290" s="218">
        <f>O290*H290</f>
        <v>0</v>
      </c>
      <c r="Q290" s="218">
        <v>0</v>
      </c>
      <c r="R290" s="218">
        <f>Q290*H290</f>
        <v>0</v>
      </c>
      <c r="S290" s="218">
        <v>0</v>
      </c>
      <c r="T290" s="219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0" t="s">
        <v>136</v>
      </c>
      <c r="AT290" s="220" t="s">
        <v>131</v>
      </c>
      <c r="AU290" s="220" t="s">
        <v>90</v>
      </c>
      <c r="AY290" s="19" t="s">
        <v>129</v>
      </c>
      <c r="BE290" s="221">
        <f>IF(N290="základní",J290,0)</f>
        <v>0</v>
      </c>
      <c r="BF290" s="221">
        <f>IF(N290="snížená",J290,0)</f>
        <v>0</v>
      </c>
      <c r="BG290" s="221">
        <f>IF(N290="zákl. přenesená",J290,0)</f>
        <v>0</v>
      </c>
      <c r="BH290" s="221">
        <f>IF(N290="sníž. přenesená",J290,0)</f>
        <v>0</v>
      </c>
      <c r="BI290" s="221">
        <f>IF(N290="nulová",J290,0)</f>
        <v>0</v>
      </c>
      <c r="BJ290" s="19" t="s">
        <v>88</v>
      </c>
      <c r="BK290" s="221">
        <f>ROUND(I290*H290,2)</f>
        <v>0</v>
      </c>
      <c r="BL290" s="19" t="s">
        <v>136</v>
      </c>
      <c r="BM290" s="220" t="s">
        <v>981</v>
      </c>
    </row>
    <row r="291" s="2" customFormat="1">
      <c r="A291" s="41"/>
      <c r="B291" s="42"/>
      <c r="C291" s="43"/>
      <c r="D291" s="222" t="s">
        <v>138</v>
      </c>
      <c r="E291" s="43"/>
      <c r="F291" s="223" t="s">
        <v>476</v>
      </c>
      <c r="G291" s="43"/>
      <c r="H291" s="43"/>
      <c r="I291" s="224"/>
      <c r="J291" s="43"/>
      <c r="K291" s="43"/>
      <c r="L291" s="47"/>
      <c r="M291" s="225"/>
      <c r="N291" s="226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19" t="s">
        <v>138</v>
      </c>
      <c r="AU291" s="19" t="s">
        <v>90</v>
      </c>
    </row>
    <row r="292" s="13" customFormat="1">
      <c r="A292" s="13"/>
      <c r="B292" s="227"/>
      <c r="C292" s="228"/>
      <c r="D292" s="222" t="s">
        <v>140</v>
      </c>
      <c r="E292" s="229" t="s">
        <v>32</v>
      </c>
      <c r="F292" s="230" t="s">
        <v>972</v>
      </c>
      <c r="G292" s="228"/>
      <c r="H292" s="229" t="s">
        <v>32</v>
      </c>
      <c r="I292" s="231"/>
      <c r="J292" s="228"/>
      <c r="K292" s="228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140</v>
      </c>
      <c r="AU292" s="236" t="s">
        <v>90</v>
      </c>
      <c r="AV292" s="13" t="s">
        <v>88</v>
      </c>
      <c r="AW292" s="13" t="s">
        <v>40</v>
      </c>
      <c r="AX292" s="13" t="s">
        <v>80</v>
      </c>
      <c r="AY292" s="236" t="s">
        <v>129</v>
      </c>
    </row>
    <row r="293" s="14" customFormat="1">
      <c r="A293" s="14"/>
      <c r="B293" s="237"/>
      <c r="C293" s="238"/>
      <c r="D293" s="222" t="s">
        <v>140</v>
      </c>
      <c r="E293" s="239" t="s">
        <v>32</v>
      </c>
      <c r="F293" s="240" t="s">
        <v>982</v>
      </c>
      <c r="G293" s="238"/>
      <c r="H293" s="241">
        <v>70.888999999999996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7" t="s">
        <v>140</v>
      </c>
      <c r="AU293" s="247" t="s">
        <v>90</v>
      </c>
      <c r="AV293" s="14" t="s">
        <v>90</v>
      </c>
      <c r="AW293" s="14" t="s">
        <v>40</v>
      </c>
      <c r="AX293" s="14" t="s">
        <v>80</v>
      </c>
      <c r="AY293" s="247" t="s">
        <v>129</v>
      </c>
    </row>
    <row r="294" s="15" customFormat="1">
      <c r="A294" s="15"/>
      <c r="B294" s="248"/>
      <c r="C294" s="249"/>
      <c r="D294" s="222" t="s">
        <v>140</v>
      </c>
      <c r="E294" s="250" t="s">
        <v>32</v>
      </c>
      <c r="F294" s="251" t="s">
        <v>143</v>
      </c>
      <c r="G294" s="249"/>
      <c r="H294" s="252">
        <v>70.888999999999996</v>
      </c>
      <c r="I294" s="253"/>
      <c r="J294" s="249"/>
      <c r="K294" s="249"/>
      <c r="L294" s="254"/>
      <c r="M294" s="255"/>
      <c r="N294" s="256"/>
      <c r="O294" s="256"/>
      <c r="P294" s="256"/>
      <c r="Q294" s="256"/>
      <c r="R294" s="256"/>
      <c r="S294" s="256"/>
      <c r="T294" s="257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8" t="s">
        <v>140</v>
      </c>
      <c r="AU294" s="258" t="s">
        <v>90</v>
      </c>
      <c r="AV294" s="15" t="s">
        <v>136</v>
      </c>
      <c r="AW294" s="15" t="s">
        <v>40</v>
      </c>
      <c r="AX294" s="15" t="s">
        <v>80</v>
      </c>
      <c r="AY294" s="258" t="s">
        <v>129</v>
      </c>
    </row>
    <row r="295" s="14" customFormat="1">
      <c r="A295" s="14"/>
      <c r="B295" s="237"/>
      <c r="C295" s="238"/>
      <c r="D295" s="222" t="s">
        <v>140</v>
      </c>
      <c r="E295" s="239" t="s">
        <v>32</v>
      </c>
      <c r="F295" s="240" t="s">
        <v>983</v>
      </c>
      <c r="G295" s="238"/>
      <c r="H295" s="241">
        <v>70.900000000000006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7" t="s">
        <v>140</v>
      </c>
      <c r="AU295" s="247" t="s">
        <v>90</v>
      </c>
      <c r="AV295" s="14" t="s">
        <v>90</v>
      </c>
      <c r="AW295" s="14" t="s">
        <v>40</v>
      </c>
      <c r="AX295" s="14" t="s">
        <v>88</v>
      </c>
      <c r="AY295" s="247" t="s">
        <v>129</v>
      </c>
    </row>
    <row r="296" s="2" customFormat="1" ht="24.15" customHeight="1">
      <c r="A296" s="41"/>
      <c r="B296" s="42"/>
      <c r="C296" s="209" t="s">
        <v>369</v>
      </c>
      <c r="D296" s="209" t="s">
        <v>131</v>
      </c>
      <c r="E296" s="210" t="s">
        <v>984</v>
      </c>
      <c r="F296" s="211" t="s">
        <v>985</v>
      </c>
      <c r="G296" s="212" t="s">
        <v>134</v>
      </c>
      <c r="H296" s="213">
        <v>0.77000000000000002</v>
      </c>
      <c r="I296" s="214"/>
      <c r="J296" s="215">
        <f>ROUND(I296*H296,2)</f>
        <v>0</v>
      </c>
      <c r="K296" s="211" t="s">
        <v>135</v>
      </c>
      <c r="L296" s="47"/>
      <c r="M296" s="216" t="s">
        <v>32</v>
      </c>
      <c r="N296" s="217" t="s">
        <v>51</v>
      </c>
      <c r="O296" s="87"/>
      <c r="P296" s="218">
        <f>O296*H296</f>
        <v>0</v>
      </c>
      <c r="Q296" s="218">
        <v>0</v>
      </c>
      <c r="R296" s="218">
        <f>Q296*H296</f>
        <v>0</v>
      </c>
      <c r="S296" s="218">
        <v>0</v>
      </c>
      <c r="T296" s="219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0" t="s">
        <v>136</v>
      </c>
      <c r="AT296" s="220" t="s">
        <v>131</v>
      </c>
      <c r="AU296" s="220" t="s">
        <v>90</v>
      </c>
      <c r="AY296" s="19" t="s">
        <v>129</v>
      </c>
      <c r="BE296" s="221">
        <f>IF(N296="základní",J296,0)</f>
        <v>0</v>
      </c>
      <c r="BF296" s="221">
        <f>IF(N296="snížená",J296,0)</f>
        <v>0</v>
      </c>
      <c r="BG296" s="221">
        <f>IF(N296="zákl. přenesená",J296,0)</f>
        <v>0</v>
      </c>
      <c r="BH296" s="221">
        <f>IF(N296="sníž. přenesená",J296,0)</f>
        <v>0</v>
      </c>
      <c r="BI296" s="221">
        <f>IF(N296="nulová",J296,0)</f>
        <v>0</v>
      </c>
      <c r="BJ296" s="19" t="s">
        <v>88</v>
      </c>
      <c r="BK296" s="221">
        <f>ROUND(I296*H296,2)</f>
        <v>0</v>
      </c>
      <c r="BL296" s="19" t="s">
        <v>136</v>
      </c>
      <c r="BM296" s="220" t="s">
        <v>986</v>
      </c>
    </row>
    <row r="297" s="2" customFormat="1">
      <c r="A297" s="41"/>
      <c r="B297" s="42"/>
      <c r="C297" s="43"/>
      <c r="D297" s="222" t="s">
        <v>138</v>
      </c>
      <c r="E297" s="43"/>
      <c r="F297" s="223" t="s">
        <v>987</v>
      </c>
      <c r="G297" s="43"/>
      <c r="H297" s="43"/>
      <c r="I297" s="224"/>
      <c r="J297" s="43"/>
      <c r="K297" s="43"/>
      <c r="L297" s="47"/>
      <c r="M297" s="225"/>
      <c r="N297" s="226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19" t="s">
        <v>138</v>
      </c>
      <c r="AU297" s="19" t="s">
        <v>90</v>
      </c>
    </row>
    <row r="298" s="13" customFormat="1">
      <c r="A298" s="13"/>
      <c r="B298" s="227"/>
      <c r="C298" s="228"/>
      <c r="D298" s="222" t="s">
        <v>140</v>
      </c>
      <c r="E298" s="229" t="s">
        <v>32</v>
      </c>
      <c r="F298" s="230" t="s">
        <v>177</v>
      </c>
      <c r="G298" s="228"/>
      <c r="H298" s="229" t="s">
        <v>32</v>
      </c>
      <c r="I298" s="231"/>
      <c r="J298" s="228"/>
      <c r="K298" s="228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140</v>
      </c>
      <c r="AU298" s="236" t="s">
        <v>90</v>
      </c>
      <c r="AV298" s="13" t="s">
        <v>88</v>
      </c>
      <c r="AW298" s="13" t="s">
        <v>40</v>
      </c>
      <c r="AX298" s="13" t="s">
        <v>80</v>
      </c>
      <c r="AY298" s="236" t="s">
        <v>129</v>
      </c>
    </row>
    <row r="299" s="14" customFormat="1">
      <c r="A299" s="14"/>
      <c r="B299" s="237"/>
      <c r="C299" s="238"/>
      <c r="D299" s="222" t="s">
        <v>140</v>
      </c>
      <c r="E299" s="239" t="s">
        <v>32</v>
      </c>
      <c r="F299" s="240" t="s">
        <v>988</v>
      </c>
      <c r="G299" s="238"/>
      <c r="H299" s="241">
        <v>0.45000000000000001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7" t="s">
        <v>140</v>
      </c>
      <c r="AU299" s="247" t="s">
        <v>90</v>
      </c>
      <c r="AV299" s="14" t="s">
        <v>90</v>
      </c>
      <c r="AW299" s="14" t="s">
        <v>40</v>
      </c>
      <c r="AX299" s="14" t="s">
        <v>80</v>
      </c>
      <c r="AY299" s="247" t="s">
        <v>129</v>
      </c>
    </row>
    <row r="300" s="14" customFormat="1">
      <c r="A300" s="14"/>
      <c r="B300" s="237"/>
      <c r="C300" s="238"/>
      <c r="D300" s="222" t="s">
        <v>140</v>
      </c>
      <c r="E300" s="239" t="s">
        <v>32</v>
      </c>
      <c r="F300" s="240" t="s">
        <v>989</v>
      </c>
      <c r="G300" s="238"/>
      <c r="H300" s="241">
        <v>0.32000000000000001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7" t="s">
        <v>140</v>
      </c>
      <c r="AU300" s="247" t="s">
        <v>90</v>
      </c>
      <c r="AV300" s="14" t="s">
        <v>90</v>
      </c>
      <c r="AW300" s="14" t="s">
        <v>40</v>
      </c>
      <c r="AX300" s="14" t="s">
        <v>80</v>
      </c>
      <c r="AY300" s="247" t="s">
        <v>129</v>
      </c>
    </row>
    <row r="301" s="15" customFormat="1">
      <c r="A301" s="15"/>
      <c r="B301" s="248"/>
      <c r="C301" s="249"/>
      <c r="D301" s="222" t="s">
        <v>140</v>
      </c>
      <c r="E301" s="250" t="s">
        <v>32</v>
      </c>
      <c r="F301" s="251" t="s">
        <v>143</v>
      </c>
      <c r="G301" s="249"/>
      <c r="H301" s="252">
        <v>0.77000000000000002</v>
      </c>
      <c r="I301" s="253"/>
      <c r="J301" s="249"/>
      <c r="K301" s="249"/>
      <c r="L301" s="254"/>
      <c r="M301" s="255"/>
      <c r="N301" s="256"/>
      <c r="O301" s="256"/>
      <c r="P301" s="256"/>
      <c r="Q301" s="256"/>
      <c r="R301" s="256"/>
      <c r="S301" s="256"/>
      <c r="T301" s="257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8" t="s">
        <v>140</v>
      </c>
      <c r="AU301" s="258" t="s">
        <v>90</v>
      </c>
      <c r="AV301" s="15" t="s">
        <v>136</v>
      </c>
      <c r="AW301" s="15" t="s">
        <v>40</v>
      </c>
      <c r="AX301" s="15" t="s">
        <v>88</v>
      </c>
      <c r="AY301" s="258" t="s">
        <v>129</v>
      </c>
    </row>
    <row r="302" s="2" customFormat="1" ht="14.4" customHeight="1">
      <c r="A302" s="41"/>
      <c r="B302" s="42"/>
      <c r="C302" s="209" t="s">
        <v>383</v>
      </c>
      <c r="D302" s="209" t="s">
        <v>131</v>
      </c>
      <c r="E302" s="210" t="s">
        <v>990</v>
      </c>
      <c r="F302" s="211" t="s">
        <v>991</v>
      </c>
      <c r="G302" s="212" t="s">
        <v>223</v>
      </c>
      <c r="H302" s="213">
        <v>4.2599999999999998</v>
      </c>
      <c r="I302" s="214"/>
      <c r="J302" s="215">
        <f>ROUND(I302*H302,2)</f>
        <v>0</v>
      </c>
      <c r="K302" s="211" t="s">
        <v>135</v>
      </c>
      <c r="L302" s="47"/>
      <c r="M302" s="216" t="s">
        <v>32</v>
      </c>
      <c r="N302" s="217" t="s">
        <v>51</v>
      </c>
      <c r="O302" s="87"/>
      <c r="P302" s="218">
        <f>O302*H302</f>
        <v>0</v>
      </c>
      <c r="Q302" s="218">
        <v>0.0063899999999999998</v>
      </c>
      <c r="R302" s="218">
        <f>Q302*H302</f>
        <v>0.027221399999999996</v>
      </c>
      <c r="S302" s="218">
        <v>0</v>
      </c>
      <c r="T302" s="219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0" t="s">
        <v>136</v>
      </c>
      <c r="AT302" s="220" t="s">
        <v>131</v>
      </c>
      <c r="AU302" s="220" t="s">
        <v>90</v>
      </c>
      <c r="AY302" s="19" t="s">
        <v>129</v>
      </c>
      <c r="BE302" s="221">
        <f>IF(N302="základní",J302,0)</f>
        <v>0</v>
      </c>
      <c r="BF302" s="221">
        <f>IF(N302="snížená",J302,0)</f>
        <v>0</v>
      </c>
      <c r="BG302" s="221">
        <f>IF(N302="zákl. přenesená",J302,0)</f>
        <v>0</v>
      </c>
      <c r="BH302" s="221">
        <f>IF(N302="sníž. přenesená",J302,0)</f>
        <v>0</v>
      </c>
      <c r="BI302" s="221">
        <f>IF(N302="nulová",J302,0)</f>
        <v>0</v>
      </c>
      <c r="BJ302" s="19" t="s">
        <v>88</v>
      </c>
      <c r="BK302" s="221">
        <f>ROUND(I302*H302,2)</f>
        <v>0</v>
      </c>
      <c r="BL302" s="19" t="s">
        <v>136</v>
      </c>
      <c r="BM302" s="220" t="s">
        <v>992</v>
      </c>
    </row>
    <row r="303" s="2" customFormat="1">
      <c r="A303" s="41"/>
      <c r="B303" s="42"/>
      <c r="C303" s="43"/>
      <c r="D303" s="222" t="s">
        <v>138</v>
      </c>
      <c r="E303" s="43"/>
      <c r="F303" s="223" t="s">
        <v>993</v>
      </c>
      <c r="G303" s="43"/>
      <c r="H303" s="43"/>
      <c r="I303" s="224"/>
      <c r="J303" s="43"/>
      <c r="K303" s="43"/>
      <c r="L303" s="47"/>
      <c r="M303" s="225"/>
      <c r="N303" s="226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19" t="s">
        <v>138</v>
      </c>
      <c r="AU303" s="19" t="s">
        <v>90</v>
      </c>
    </row>
    <row r="304" s="13" customFormat="1">
      <c r="A304" s="13"/>
      <c r="B304" s="227"/>
      <c r="C304" s="228"/>
      <c r="D304" s="222" t="s">
        <v>140</v>
      </c>
      <c r="E304" s="229" t="s">
        <v>32</v>
      </c>
      <c r="F304" s="230" t="s">
        <v>177</v>
      </c>
      <c r="G304" s="228"/>
      <c r="H304" s="229" t="s">
        <v>32</v>
      </c>
      <c r="I304" s="231"/>
      <c r="J304" s="228"/>
      <c r="K304" s="228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140</v>
      </c>
      <c r="AU304" s="236" t="s">
        <v>90</v>
      </c>
      <c r="AV304" s="13" t="s">
        <v>88</v>
      </c>
      <c r="AW304" s="13" t="s">
        <v>40</v>
      </c>
      <c r="AX304" s="13" t="s">
        <v>80</v>
      </c>
      <c r="AY304" s="236" t="s">
        <v>129</v>
      </c>
    </row>
    <row r="305" s="14" customFormat="1">
      <c r="A305" s="14"/>
      <c r="B305" s="237"/>
      <c r="C305" s="238"/>
      <c r="D305" s="222" t="s">
        <v>140</v>
      </c>
      <c r="E305" s="239" t="s">
        <v>32</v>
      </c>
      <c r="F305" s="240" t="s">
        <v>994</v>
      </c>
      <c r="G305" s="238"/>
      <c r="H305" s="241">
        <v>2.7000000000000002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7" t="s">
        <v>140</v>
      </c>
      <c r="AU305" s="247" t="s">
        <v>90</v>
      </c>
      <c r="AV305" s="14" t="s">
        <v>90</v>
      </c>
      <c r="AW305" s="14" t="s">
        <v>40</v>
      </c>
      <c r="AX305" s="14" t="s">
        <v>80</v>
      </c>
      <c r="AY305" s="247" t="s">
        <v>129</v>
      </c>
    </row>
    <row r="306" s="14" customFormat="1">
      <c r="A306" s="14"/>
      <c r="B306" s="237"/>
      <c r="C306" s="238"/>
      <c r="D306" s="222" t="s">
        <v>140</v>
      </c>
      <c r="E306" s="239" t="s">
        <v>32</v>
      </c>
      <c r="F306" s="240" t="s">
        <v>995</v>
      </c>
      <c r="G306" s="238"/>
      <c r="H306" s="241">
        <v>1.5600000000000001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7" t="s">
        <v>140</v>
      </c>
      <c r="AU306" s="247" t="s">
        <v>90</v>
      </c>
      <c r="AV306" s="14" t="s">
        <v>90</v>
      </c>
      <c r="AW306" s="14" t="s">
        <v>40</v>
      </c>
      <c r="AX306" s="14" t="s">
        <v>80</v>
      </c>
      <c r="AY306" s="247" t="s">
        <v>129</v>
      </c>
    </row>
    <row r="307" s="15" customFormat="1">
      <c r="A307" s="15"/>
      <c r="B307" s="248"/>
      <c r="C307" s="249"/>
      <c r="D307" s="222" t="s">
        <v>140</v>
      </c>
      <c r="E307" s="250" t="s">
        <v>32</v>
      </c>
      <c r="F307" s="251" t="s">
        <v>143</v>
      </c>
      <c r="G307" s="249"/>
      <c r="H307" s="252">
        <v>4.2599999999999998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8" t="s">
        <v>140</v>
      </c>
      <c r="AU307" s="258" t="s">
        <v>90</v>
      </c>
      <c r="AV307" s="15" t="s">
        <v>136</v>
      </c>
      <c r="AW307" s="15" t="s">
        <v>40</v>
      </c>
      <c r="AX307" s="15" t="s">
        <v>88</v>
      </c>
      <c r="AY307" s="258" t="s">
        <v>129</v>
      </c>
    </row>
    <row r="308" s="12" customFormat="1" ht="22.8" customHeight="1">
      <c r="A308" s="12"/>
      <c r="B308" s="193"/>
      <c r="C308" s="194"/>
      <c r="D308" s="195" t="s">
        <v>79</v>
      </c>
      <c r="E308" s="207" t="s">
        <v>186</v>
      </c>
      <c r="F308" s="207" t="s">
        <v>536</v>
      </c>
      <c r="G308" s="194"/>
      <c r="H308" s="194"/>
      <c r="I308" s="197"/>
      <c r="J308" s="208">
        <f>BK308</f>
        <v>0</v>
      </c>
      <c r="K308" s="194"/>
      <c r="L308" s="199"/>
      <c r="M308" s="200"/>
      <c r="N308" s="201"/>
      <c r="O308" s="201"/>
      <c r="P308" s="202">
        <f>SUM(P309:P582)</f>
        <v>0</v>
      </c>
      <c r="Q308" s="201"/>
      <c r="R308" s="202">
        <f>SUM(R309:R582)</f>
        <v>7.0562444900000019</v>
      </c>
      <c r="S308" s="201"/>
      <c r="T308" s="203">
        <f>SUM(T309:T582)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4" t="s">
        <v>88</v>
      </c>
      <c r="AT308" s="205" t="s">
        <v>79</v>
      </c>
      <c r="AU308" s="205" t="s">
        <v>88</v>
      </c>
      <c r="AY308" s="204" t="s">
        <v>129</v>
      </c>
      <c r="BK308" s="206">
        <f>SUM(BK309:BK582)</f>
        <v>0</v>
      </c>
    </row>
    <row r="309" s="2" customFormat="1" ht="24.15" customHeight="1">
      <c r="A309" s="41"/>
      <c r="B309" s="42"/>
      <c r="C309" s="209" t="s">
        <v>386</v>
      </c>
      <c r="D309" s="209" t="s">
        <v>131</v>
      </c>
      <c r="E309" s="210" t="s">
        <v>996</v>
      </c>
      <c r="F309" s="211" t="s">
        <v>997</v>
      </c>
      <c r="G309" s="212" t="s">
        <v>189</v>
      </c>
      <c r="H309" s="213">
        <v>4</v>
      </c>
      <c r="I309" s="214"/>
      <c r="J309" s="215">
        <f>ROUND(I309*H309,2)</f>
        <v>0</v>
      </c>
      <c r="K309" s="211" t="s">
        <v>135</v>
      </c>
      <c r="L309" s="47"/>
      <c r="M309" s="216" t="s">
        <v>32</v>
      </c>
      <c r="N309" s="217" t="s">
        <v>51</v>
      </c>
      <c r="O309" s="87"/>
      <c r="P309" s="218">
        <f>O309*H309</f>
        <v>0</v>
      </c>
      <c r="Q309" s="218">
        <v>0.00167</v>
      </c>
      <c r="R309" s="218">
        <f>Q309*H309</f>
        <v>0.0066800000000000002</v>
      </c>
      <c r="S309" s="218">
        <v>0</v>
      </c>
      <c r="T309" s="219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0" t="s">
        <v>136</v>
      </c>
      <c r="AT309" s="220" t="s">
        <v>131</v>
      </c>
      <c r="AU309" s="220" t="s">
        <v>90</v>
      </c>
      <c r="AY309" s="19" t="s">
        <v>129</v>
      </c>
      <c r="BE309" s="221">
        <f>IF(N309="základní",J309,0)</f>
        <v>0</v>
      </c>
      <c r="BF309" s="221">
        <f>IF(N309="snížená",J309,0)</f>
        <v>0</v>
      </c>
      <c r="BG309" s="221">
        <f>IF(N309="zákl. přenesená",J309,0)</f>
        <v>0</v>
      </c>
      <c r="BH309" s="221">
        <f>IF(N309="sníž. přenesená",J309,0)</f>
        <v>0</v>
      </c>
      <c r="BI309" s="221">
        <f>IF(N309="nulová",J309,0)</f>
        <v>0</v>
      </c>
      <c r="BJ309" s="19" t="s">
        <v>88</v>
      </c>
      <c r="BK309" s="221">
        <f>ROUND(I309*H309,2)</f>
        <v>0</v>
      </c>
      <c r="BL309" s="19" t="s">
        <v>136</v>
      </c>
      <c r="BM309" s="220" t="s">
        <v>998</v>
      </c>
    </row>
    <row r="310" s="2" customFormat="1">
      <c r="A310" s="41"/>
      <c r="B310" s="42"/>
      <c r="C310" s="43"/>
      <c r="D310" s="222" t="s">
        <v>138</v>
      </c>
      <c r="E310" s="43"/>
      <c r="F310" s="223" t="s">
        <v>999</v>
      </c>
      <c r="G310" s="43"/>
      <c r="H310" s="43"/>
      <c r="I310" s="224"/>
      <c r="J310" s="43"/>
      <c r="K310" s="43"/>
      <c r="L310" s="47"/>
      <c r="M310" s="225"/>
      <c r="N310" s="226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19" t="s">
        <v>138</v>
      </c>
      <c r="AU310" s="19" t="s">
        <v>90</v>
      </c>
    </row>
    <row r="311" s="13" customFormat="1">
      <c r="A311" s="13"/>
      <c r="B311" s="227"/>
      <c r="C311" s="228"/>
      <c r="D311" s="222" t="s">
        <v>140</v>
      </c>
      <c r="E311" s="229" t="s">
        <v>32</v>
      </c>
      <c r="F311" s="230" t="s">
        <v>1000</v>
      </c>
      <c r="G311" s="228"/>
      <c r="H311" s="229" t="s">
        <v>32</v>
      </c>
      <c r="I311" s="231"/>
      <c r="J311" s="228"/>
      <c r="K311" s="228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140</v>
      </c>
      <c r="AU311" s="236" t="s">
        <v>90</v>
      </c>
      <c r="AV311" s="13" t="s">
        <v>88</v>
      </c>
      <c r="AW311" s="13" t="s">
        <v>40</v>
      </c>
      <c r="AX311" s="13" t="s">
        <v>80</v>
      </c>
      <c r="AY311" s="236" t="s">
        <v>129</v>
      </c>
    </row>
    <row r="312" s="14" customFormat="1">
      <c r="A312" s="14"/>
      <c r="B312" s="237"/>
      <c r="C312" s="238"/>
      <c r="D312" s="222" t="s">
        <v>140</v>
      </c>
      <c r="E312" s="239" t="s">
        <v>32</v>
      </c>
      <c r="F312" s="240" t="s">
        <v>505</v>
      </c>
      <c r="G312" s="238"/>
      <c r="H312" s="241">
        <v>4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7" t="s">
        <v>140</v>
      </c>
      <c r="AU312" s="247" t="s">
        <v>90</v>
      </c>
      <c r="AV312" s="14" t="s">
        <v>90</v>
      </c>
      <c r="AW312" s="14" t="s">
        <v>40</v>
      </c>
      <c r="AX312" s="14" t="s">
        <v>80</v>
      </c>
      <c r="AY312" s="247" t="s">
        <v>129</v>
      </c>
    </row>
    <row r="313" s="15" customFormat="1">
      <c r="A313" s="15"/>
      <c r="B313" s="248"/>
      <c r="C313" s="249"/>
      <c r="D313" s="222" t="s">
        <v>140</v>
      </c>
      <c r="E313" s="250" t="s">
        <v>32</v>
      </c>
      <c r="F313" s="251" t="s">
        <v>143</v>
      </c>
      <c r="G313" s="249"/>
      <c r="H313" s="252">
        <v>4</v>
      </c>
      <c r="I313" s="253"/>
      <c r="J313" s="249"/>
      <c r="K313" s="249"/>
      <c r="L313" s="254"/>
      <c r="M313" s="255"/>
      <c r="N313" s="256"/>
      <c r="O313" s="256"/>
      <c r="P313" s="256"/>
      <c r="Q313" s="256"/>
      <c r="R313" s="256"/>
      <c r="S313" s="256"/>
      <c r="T313" s="257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8" t="s">
        <v>140</v>
      </c>
      <c r="AU313" s="258" t="s">
        <v>90</v>
      </c>
      <c r="AV313" s="15" t="s">
        <v>136</v>
      </c>
      <c r="AW313" s="15" t="s">
        <v>40</v>
      </c>
      <c r="AX313" s="15" t="s">
        <v>88</v>
      </c>
      <c r="AY313" s="258" t="s">
        <v>129</v>
      </c>
    </row>
    <row r="314" s="2" customFormat="1" ht="14.4" customHeight="1">
      <c r="A314" s="41"/>
      <c r="B314" s="42"/>
      <c r="C314" s="270" t="s">
        <v>392</v>
      </c>
      <c r="D314" s="270" t="s">
        <v>387</v>
      </c>
      <c r="E314" s="271" t="s">
        <v>1001</v>
      </c>
      <c r="F314" s="272" t="s">
        <v>1002</v>
      </c>
      <c r="G314" s="273" t="s">
        <v>189</v>
      </c>
      <c r="H314" s="274">
        <v>4.04</v>
      </c>
      <c r="I314" s="275"/>
      <c r="J314" s="276">
        <f>ROUND(I314*H314,2)</f>
        <v>0</v>
      </c>
      <c r="K314" s="272" t="s">
        <v>32</v>
      </c>
      <c r="L314" s="277"/>
      <c r="M314" s="278" t="s">
        <v>32</v>
      </c>
      <c r="N314" s="279" t="s">
        <v>51</v>
      </c>
      <c r="O314" s="87"/>
      <c r="P314" s="218">
        <f>O314*H314</f>
        <v>0</v>
      </c>
      <c r="Q314" s="218">
        <v>0.016299999999999999</v>
      </c>
      <c r="R314" s="218">
        <f>Q314*H314</f>
        <v>0.065851999999999994</v>
      </c>
      <c r="S314" s="218">
        <v>0</v>
      </c>
      <c r="T314" s="219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0" t="s">
        <v>186</v>
      </c>
      <c r="AT314" s="220" t="s">
        <v>387</v>
      </c>
      <c r="AU314" s="220" t="s">
        <v>90</v>
      </c>
      <c r="AY314" s="19" t="s">
        <v>129</v>
      </c>
      <c r="BE314" s="221">
        <f>IF(N314="základní",J314,0)</f>
        <v>0</v>
      </c>
      <c r="BF314" s="221">
        <f>IF(N314="snížená",J314,0)</f>
        <v>0</v>
      </c>
      <c r="BG314" s="221">
        <f>IF(N314="zákl. přenesená",J314,0)</f>
        <v>0</v>
      </c>
      <c r="BH314" s="221">
        <f>IF(N314="sníž. přenesená",J314,0)</f>
        <v>0</v>
      </c>
      <c r="BI314" s="221">
        <f>IF(N314="nulová",J314,0)</f>
        <v>0</v>
      </c>
      <c r="BJ314" s="19" t="s">
        <v>88</v>
      </c>
      <c r="BK314" s="221">
        <f>ROUND(I314*H314,2)</f>
        <v>0</v>
      </c>
      <c r="BL314" s="19" t="s">
        <v>136</v>
      </c>
      <c r="BM314" s="220" t="s">
        <v>1003</v>
      </c>
    </row>
    <row r="315" s="2" customFormat="1">
      <c r="A315" s="41"/>
      <c r="B315" s="42"/>
      <c r="C315" s="43"/>
      <c r="D315" s="222" t="s">
        <v>138</v>
      </c>
      <c r="E315" s="43"/>
      <c r="F315" s="223" t="s">
        <v>1002</v>
      </c>
      <c r="G315" s="43"/>
      <c r="H315" s="43"/>
      <c r="I315" s="224"/>
      <c r="J315" s="43"/>
      <c r="K315" s="43"/>
      <c r="L315" s="47"/>
      <c r="M315" s="225"/>
      <c r="N315" s="226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19" t="s">
        <v>138</v>
      </c>
      <c r="AU315" s="19" t="s">
        <v>90</v>
      </c>
    </row>
    <row r="316" s="13" customFormat="1">
      <c r="A316" s="13"/>
      <c r="B316" s="227"/>
      <c r="C316" s="228"/>
      <c r="D316" s="222" t="s">
        <v>140</v>
      </c>
      <c r="E316" s="229" t="s">
        <v>32</v>
      </c>
      <c r="F316" s="230" t="s">
        <v>1000</v>
      </c>
      <c r="G316" s="228"/>
      <c r="H316" s="229" t="s">
        <v>32</v>
      </c>
      <c r="I316" s="231"/>
      <c r="J316" s="228"/>
      <c r="K316" s="228"/>
      <c r="L316" s="232"/>
      <c r="M316" s="233"/>
      <c r="N316" s="234"/>
      <c r="O316" s="234"/>
      <c r="P316" s="234"/>
      <c r="Q316" s="234"/>
      <c r="R316" s="234"/>
      <c r="S316" s="234"/>
      <c r="T316" s="23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6" t="s">
        <v>140</v>
      </c>
      <c r="AU316" s="236" t="s">
        <v>90</v>
      </c>
      <c r="AV316" s="13" t="s">
        <v>88</v>
      </c>
      <c r="AW316" s="13" t="s">
        <v>40</v>
      </c>
      <c r="AX316" s="13" t="s">
        <v>80</v>
      </c>
      <c r="AY316" s="236" t="s">
        <v>129</v>
      </c>
    </row>
    <row r="317" s="14" customFormat="1">
      <c r="A317" s="14"/>
      <c r="B317" s="237"/>
      <c r="C317" s="238"/>
      <c r="D317" s="222" t="s">
        <v>140</v>
      </c>
      <c r="E317" s="239" t="s">
        <v>32</v>
      </c>
      <c r="F317" s="240" t="s">
        <v>505</v>
      </c>
      <c r="G317" s="238"/>
      <c r="H317" s="241">
        <v>4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7" t="s">
        <v>140</v>
      </c>
      <c r="AU317" s="247" t="s">
        <v>90</v>
      </c>
      <c r="AV317" s="14" t="s">
        <v>90</v>
      </c>
      <c r="AW317" s="14" t="s">
        <v>40</v>
      </c>
      <c r="AX317" s="14" t="s">
        <v>80</v>
      </c>
      <c r="AY317" s="247" t="s">
        <v>129</v>
      </c>
    </row>
    <row r="318" s="15" customFormat="1">
      <c r="A318" s="15"/>
      <c r="B318" s="248"/>
      <c r="C318" s="249"/>
      <c r="D318" s="222" t="s">
        <v>140</v>
      </c>
      <c r="E318" s="250" t="s">
        <v>32</v>
      </c>
      <c r="F318" s="251" t="s">
        <v>143</v>
      </c>
      <c r="G318" s="249"/>
      <c r="H318" s="252">
        <v>4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8" t="s">
        <v>140</v>
      </c>
      <c r="AU318" s="258" t="s">
        <v>90</v>
      </c>
      <c r="AV318" s="15" t="s">
        <v>136</v>
      </c>
      <c r="AW318" s="15" t="s">
        <v>40</v>
      </c>
      <c r="AX318" s="15" t="s">
        <v>88</v>
      </c>
      <c r="AY318" s="258" t="s">
        <v>129</v>
      </c>
    </row>
    <row r="319" s="14" customFormat="1">
      <c r="A319" s="14"/>
      <c r="B319" s="237"/>
      <c r="C319" s="238"/>
      <c r="D319" s="222" t="s">
        <v>140</v>
      </c>
      <c r="E319" s="238"/>
      <c r="F319" s="240" t="s">
        <v>1004</v>
      </c>
      <c r="G319" s="238"/>
      <c r="H319" s="241">
        <v>4.04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7" t="s">
        <v>140</v>
      </c>
      <c r="AU319" s="247" t="s">
        <v>90</v>
      </c>
      <c r="AV319" s="14" t="s">
        <v>90</v>
      </c>
      <c r="AW319" s="14" t="s">
        <v>4</v>
      </c>
      <c r="AX319" s="14" t="s">
        <v>88</v>
      </c>
      <c r="AY319" s="247" t="s">
        <v>129</v>
      </c>
    </row>
    <row r="320" s="2" customFormat="1" ht="24.15" customHeight="1">
      <c r="A320" s="41"/>
      <c r="B320" s="42"/>
      <c r="C320" s="209" t="s">
        <v>403</v>
      </c>
      <c r="D320" s="209" t="s">
        <v>131</v>
      </c>
      <c r="E320" s="210" t="s">
        <v>1005</v>
      </c>
      <c r="F320" s="211" t="s">
        <v>1006</v>
      </c>
      <c r="G320" s="212" t="s">
        <v>189</v>
      </c>
      <c r="H320" s="213">
        <v>5</v>
      </c>
      <c r="I320" s="214"/>
      <c r="J320" s="215">
        <f>ROUND(I320*H320,2)</f>
        <v>0</v>
      </c>
      <c r="K320" s="211" t="s">
        <v>135</v>
      </c>
      <c r="L320" s="47"/>
      <c r="M320" s="216" t="s">
        <v>32</v>
      </c>
      <c r="N320" s="217" t="s">
        <v>51</v>
      </c>
      <c r="O320" s="87"/>
      <c r="P320" s="218">
        <f>O320*H320</f>
        <v>0</v>
      </c>
      <c r="Q320" s="218">
        <v>0.00167</v>
      </c>
      <c r="R320" s="218">
        <f>Q320*H320</f>
        <v>0.0083499999999999998</v>
      </c>
      <c r="S320" s="218">
        <v>0</v>
      </c>
      <c r="T320" s="219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0" t="s">
        <v>136</v>
      </c>
      <c r="AT320" s="220" t="s">
        <v>131</v>
      </c>
      <c r="AU320" s="220" t="s">
        <v>90</v>
      </c>
      <c r="AY320" s="19" t="s">
        <v>129</v>
      </c>
      <c r="BE320" s="221">
        <f>IF(N320="základní",J320,0)</f>
        <v>0</v>
      </c>
      <c r="BF320" s="221">
        <f>IF(N320="snížená",J320,0)</f>
        <v>0</v>
      </c>
      <c r="BG320" s="221">
        <f>IF(N320="zákl. přenesená",J320,0)</f>
        <v>0</v>
      </c>
      <c r="BH320" s="221">
        <f>IF(N320="sníž. přenesená",J320,0)</f>
        <v>0</v>
      </c>
      <c r="BI320" s="221">
        <f>IF(N320="nulová",J320,0)</f>
        <v>0</v>
      </c>
      <c r="BJ320" s="19" t="s">
        <v>88</v>
      </c>
      <c r="BK320" s="221">
        <f>ROUND(I320*H320,2)</f>
        <v>0</v>
      </c>
      <c r="BL320" s="19" t="s">
        <v>136</v>
      </c>
      <c r="BM320" s="220" t="s">
        <v>1007</v>
      </c>
    </row>
    <row r="321" s="2" customFormat="1">
      <c r="A321" s="41"/>
      <c r="B321" s="42"/>
      <c r="C321" s="43"/>
      <c r="D321" s="222" t="s">
        <v>138</v>
      </c>
      <c r="E321" s="43"/>
      <c r="F321" s="223" t="s">
        <v>1008</v>
      </c>
      <c r="G321" s="43"/>
      <c r="H321" s="43"/>
      <c r="I321" s="224"/>
      <c r="J321" s="43"/>
      <c r="K321" s="43"/>
      <c r="L321" s="47"/>
      <c r="M321" s="225"/>
      <c r="N321" s="226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19" t="s">
        <v>138</v>
      </c>
      <c r="AU321" s="19" t="s">
        <v>90</v>
      </c>
    </row>
    <row r="322" s="13" customFormat="1">
      <c r="A322" s="13"/>
      <c r="B322" s="227"/>
      <c r="C322" s="228"/>
      <c r="D322" s="222" t="s">
        <v>140</v>
      </c>
      <c r="E322" s="229" t="s">
        <v>32</v>
      </c>
      <c r="F322" s="230" t="s">
        <v>1000</v>
      </c>
      <c r="G322" s="228"/>
      <c r="H322" s="229" t="s">
        <v>32</v>
      </c>
      <c r="I322" s="231"/>
      <c r="J322" s="228"/>
      <c r="K322" s="228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140</v>
      </c>
      <c r="AU322" s="236" t="s">
        <v>90</v>
      </c>
      <c r="AV322" s="13" t="s">
        <v>88</v>
      </c>
      <c r="AW322" s="13" t="s">
        <v>40</v>
      </c>
      <c r="AX322" s="13" t="s">
        <v>80</v>
      </c>
      <c r="AY322" s="236" t="s">
        <v>129</v>
      </c>
    </row>
    <row r="323" s="14" customFormat="1">
      <c r="A323" s="14"/>
      <c r="B323" s="237"/>
      <c r="C323" s="238"/>
      <c r="D323" s="222" t="s">
        <v>140</v>
      </c>
      <c r="E323" s="239" t="s">
        <v>32</v>
      </c>
      <c r="F323" s="240" t="s">
        <v>739</v>
      </c>
      <c r="G323" s="238"/>
      <c r="H323" s="241">
        <v>5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7" t="s">
        <v>140</v>
      </c>
      <c r="AU323" s="247" t="s">
        <v>90</v>
      </c>
      <c r="AV323" s="14" t="s">
        <v>90</v>
      </c>
      <c r="AW323" s="14" t="s">
        <v>40</v>
      </c>
      <c r="AX323" s="14" t="s">
        <v>80</v>
      </c>
      <c r="AY323" s="247" t="s">
        <v>129</v>
      </c>
    </row>
    <row r="324" s="15" customFormat="1">
      <c r="A324" s="15"/>
      <c r="B324" s="248"/>
      <c r="C324" s="249"/>
      <c r="D324" s="222" t="s">
        <v>140</v>
      </c>
      <c r="E324" s="250" t="s">
        <v>32</v>
      </c>
      <c r="F324" s="251" t="s">
        <v>143</v>
      </c>
      <c r="G324" s="249"/>
      <c r="H324" s="252">
        <v>5</v>
      </c>
      <c r="I324" s="253"/>
      <c r="J324" s="249"/>
      <c r="K324" s="249"/>
      <c r="L324" s="254"/>
      <c r="M324" s="255"/>
      <c r="N324" s="256"/>
      <c r="O324" s="256"/>
      <c r="P324" s="256"/>
      <c r="Q324" s="256"/>
      <c r="R324" s="256"/>
      <c r="S324" s="256"/>
      <c r="T324" s="257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8" t="s">
        <v>140</v>
      </c>
      <c r="AU324" s="258" t="s">
        <v>90</v>
      </c>
      <c r="AV324" s="15" t="s">
        <v>136</v>
      </c>
      <c r="AW324" s="15" t="s">
        <v>40</v>
      </c>
      <c r="AX324" s="15" t="s">
        <v>88</v>
      </c>
      <c r="AY324" s="258" t="s">
        <v>129</v>
      </c>
    </row>
    <row r="325" s="2" customFormat="1" ht="24.15" customHeight="1">
      <c r="A325" s="41"/>
      <c r="B325" s="42"/>
      <c r="C325" s="270" t="s">
        <v>406</v>
      </c>
      <c r="D325" s="270" t="s">
        <v>387</v>
      </c>
      <c r="E325" s="271" t="s">
        <v>1009</v>
      </c>
      <c r="F325" s="272" t="s">
        <v>1010</v>
      </c>
      <c r="G325" s="273" t="s">
        <v>189</v>
      </c>
      <c r="H325" s="274">
        <v>5.0499999999999998</v>
      </c>
      <c r="I325" s="275"/>
      <c r="J325" s="276">
        <f>ROUND(I325*H325,2)</f>
        <v>0</v>
      </c>
      <c r="K325" s="272" t="s">
        <v>32</v>
      </c>
      <c r="L325" s="277"/>
      <c r="M325" s="278" t="s">
        <v>32</v>
      </c>
      <c r="N325" s="279" t="s">
        <v>51</v>
      </c>
      <c r="O325" s="87"/>
      <c r="P325" s="218">
        <f>O325*H325</f>
        <v>0</v>
      </c>
      <c r="Q325" s="218">
        <v>0.010999999999999999</v>
      </c>
      <c r="R325" s="218">
        <f>Q325*H325</f>
        <v>0.055549999999999995</v>
      </c>
      <c r="S325" s="218">
        <v>0</v>
      </c>
      <c r="T325" s="219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0" t="s">
        <v>186</v>
      </c>
      <c r="AT325" s="220" t="s">
        <v>387</v>
      </c>
      <c r="AU325" s="220" t="s">
        <v>90</v>
      </c>
      <c r="AY325" s="19" t="s">
        <v>129</v>
      </c>
      <c r="BE325" s="221">
        <f>IF(N325="základní",J325,0)</f>
        <v>0</v>
      </c>
      <c r="BF325" s="221">
        <f>IF(N325="snížená",J325,0)</f>
        <v>0</v>
      </c>
      <c r="BG325" s="221">
        <f>IF(N325="zákl. přenesená",J325,0)</f>
        <v>0</v>
      </c>
      <c r="BH325" s="221">
        <f>IF(N325="sníž. přenesená",J325,0)</f>
        <v>0</v>
      </c>
      <c r="BI325" s="221">
        <f>IF(N325="nulová",J325,0)</f>
        <v>0</v>
      </c>
      <c r="BJ325" s="19" t="s">
        <v>88</v>
      </c>
      <c r="BK325" s="221">
        <f>ROUND(I325*H325,2)</f>
        <v>0</v>
      </c>
      <c r="BL325" s="19" t="s">
        <v>136</v>
      </c>
      <c r="BM325" s="220" t="s">
        <v>1011</v>
      </c>
    </row>
    <row r="326" s="2" customFormat="1">
      <c r="A326" s="41"/>
      <c r="B326" s="42"/>
      <c r="C326" s="43"/>
      <c r="D326" s="222" t="s">
        <v>138</v>
      </c>
      <c r="E326" s="43"/>
      <c r="F326" s="223" t="s">
        <v>1010</v>
      </c>
      <c r="G326" s="43"/>
      <c r="H326" s="43"/>
      <c r="I326" s="224"/>
      <c r="J326" s="43"/>
      <c r="K326" s="43"/>
      <c r="L326" s="47"/>
      <c r="M326" s="225"/>
      <c r="N326" s="226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19" t="s">
        <v>138</v>
      </c>
      <c r="AU326" s="19" t="s">
        <v>90</v>
      </c>
    </row>
    <row r="327" s="13" customFormat="1">
      <c r="A327" s="13"/>
      <c r="B327" s="227"/>
      <c r="C327" s="228"/>
      <c r="D327" s="222" t="s">
        <v>140</v>
      </c>
      <c r="E327" s="229" t="s">
        <v>32</v>
      </c>
      <c r="F327" s="230" t="s">
        <v>1000</v>
      </c>
      <c r="G327" s="228"/>
      <c r="H327" s="229" t="s">
        <v>32</v>
      </c>
      <c r="I327" s="231"/>
      <c r="J327" s="228"/>
      <c r="K327" s="228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140</v>
      </c>
      <c r="AU327" s="236" t="s">
        <v>90</v>
      </c>
      <c r="AV327" s="13" t="s">
        <v>88</v>
      </c>
      <c r="AW327" s="13" t="s">
        <v>40</v>
      </c>
      <c r="AX327" s="13" t="s">
        <v>80</v>
      </c>
      <c r="AY327" s="236" t="s">
        <v>129</v>
      </c>
    </row>
    <row r="328" s="14" customFormat="1">
      <c r="A328" s="14"/>
      <c r="B328" s="237"/>
      <c r="C328" s="238"/>
      <c r="D328" s="222" t="s">
        <v>140</v>
      </c>
      <c r="E328" s="239" t="s">
        <v>32</v>
      </c>
      <c r="F328" s="240" t="s">
        <v>739</v>
      </c>
      <c r="G328" s="238"/>
      <c r="H328" s="241">
        <v>5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7" t="s">
        <v>140</v>
      </c>
      <c r="AU328" s="247" t="s">
        <v>90</v>
      </c>
      <c r="AV328" s="14" t="s">
        <v>90</v>
      </c>
      <c r="AW328" s="14" t="s">
        <v>40</v>
      </c>
      <c r="AX328" s="14" t="s">
        <v>80</v>
      </c>
      <c r="AY328" s="247" t="s">
        <v>129</v>
      </c>
    </row>
    <row r="329" s="15" customFormat="1">
      <c r="A329" s="15"/>
      <c r="B329" s="248"/>
      <c r="C329" s="249"/>
      <c r="D329" s="222" t="s">
        <v>140</v>
      </c>
      <c r="E329" s="250" t="s">
        <v>32</v>
      </c>
      <c r="F329" s="251" t="s">
        <v>143</v>
      </c>
      <c r="G329" s="249"/>
      <c r="H329" s="252">
        <v>5</v>
      </c>
      <c r="I329" s="253"/>
      <c r="J329" s="249"/>
      <c r="K329" s="249"/>
      <c r="L329" s="254"/>
      <c r="M329" s="255"/>
      <c r="N329" s="256"/>
      <c r="O329" s="256"/>
      <c r="P329" s="256"/>
      <c r="Q329" s="256"/>
      <c r="R329" s="256"/>
      <c r="S329" s="256"/>
      <c r="T329" s="257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8" t="s">
        <v>140</v>
      </c>
      <c r="AU329" s="258" t="s">
        <v>90</v>
      </c>
      <c r="AV329" s="15" t="s">
        <v>136</v>
      </c>
      <c r="AW329" s="15" t="s">
        <v>40</v>
      </c>
      <c r="AX329" s="15" t="s">
        <v>88</v>
      </c>
      <c r="AY329" s="258" t="s">
        <v>129</v>
      </c>
    </row>
    <row r="330" s="14" customFormat="1">
      <c r="A330" s="14"/>
      <c r="B330" s="237"/>
      <c r="C330" s="238"/>
      <c r="D330" s="222" t="s">
        <v>140</v>
      </c>
      <c r="E330" s="238"/>
      <c r="F330" s="240" t="s">
        <v>1012</v>
      </c>
      <c r="G330" s="238"/>
      <c r="H330" s="241">
        <v>5.0499999999999998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7" t="s">
        <v>140</v>
      </c>
      <c r="AU330" s="247" t="s">
        <v>90</v>
      </c>
      <c r="AV330" s="14" t="s">
        <v>90</v>
      </c>
      <c r="AW330" s="14" t="s">
        <v>4</v>
      </c>
      <c r="AX330" s="14" t="s">
        <v>88</v>
      </c>
      <c r="AY330" s="247" t="s">
        <v>129</v>
      </c>
    </row>
    <row r="331" s="2" customFormat="1" ht="24.15" customHeight="1">
      <c r="A331" s="41"/>
      <c r="B331" s="42"/>
      <c r="C331" s="209" t="s">
        <v>411</v>
      </c>
      <c r="D331" s="209" t="s">
        <v>131</v>
      </c>
      <c r="E331" s="210" t="s">
        <v>1013</v>
      </c>
      <c r="F331" s="211" t="s">
        <v>1014</v>
      </c>
      <c r="G331" s="212" t="s">
        <v>189</v>
      </c>
      <c r="H331" s="213">
        <v>7</v>
      </c>
      <c r="I331" s="214"/>
      <c r="J331" s="215">
        <f>ROUND(I331*H331,2)</f>
        <v>0</v>
      </c>
      <c r="K331" s="211" t="s">
        <v>135</v>
      </c>
      <c r="L331" s="47"/>
      <c r="M331" s="216" t="s">
        <v>32</v>
      </c>
      <c r="N331" s="217" t="s">
        <v>51</v>
      </c>
      <c r="O331" s="87"/>
      <c r="P331" s="218">
        <f>O331*H331</f>
        <v>0</v>
      </c>
      <c r="Q331" s="218">
        <v>0</v>
      </c>
      <c r="R331" s="218">
        <f>Q331*H331</f>
        <v>0</v>
      </c>
      <c r="S331" s="218">
        <v>0</v>
      </c>
      <c r="T331" s="219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20" t="s">
        <v>136</v>
      </c>
      <c r="AT331" s="220" t="s">
        <v>131</v>
      </c>
      <c r="AU331" s="220" t="s">
        <v>90</v>
      </c>
      <c r="AY331" s="19" t="s">
        <v>129</v>
      </c>
      <c r="BE331" s="221">
        <f>IF(N331="základní",J331,0)</f>
        <v>0</v>
      </c>
      <c r="BF331" s="221">
        <f>IF(N331="snížená",J331,0)</f>
        <v>0</v>
      </c>
      <c r="BG331" s="221">
        <f>IF(N331="zákl. přenesená",J331,0)</f>
        <v>0</v>
      </c>
      <c r="BH331" s="221">
        <f>IF(N331="sníž. přenesená",J331,0)</f>
        <v>0</v>
      </c>
      <c r="BI331" s="221">
        <f>IF(N331="nulová",J331,0)</f>
        <v>0</v>
      </c>
      <c r="BJ331" s="19" t="s">
        <v>88</v>
      </c>
      <c r="BK331" s="221">
        <f>ROUND(I331*H331,2)</f>
        <v>0</v>
      </c>
      <c r="BL331" s="19" t="s">
        <v>136</v>
      </c>
      <c r="BM331" s="220" t="s">
        <v>1015</v>
      </c>
    </row>
    <row r="332" s="2" customFormat="1">
      <c r="A332" s="41"/>
      <c r="B332" s="42"/>
      <c r="C332" s="43"/>
      <c r="D332" s="222" t="s">
        <v>138</v>
      </c>
      <c r="E332" s="43"/>
      <c r="F332" s="223" t="s">
        <v>1016</v>
      </c>
      <c r="G332" s="43"/>
      <c r="H332" s="43"/>
      <c r="I332" s="224"/>
      <c r="J332" s="43"/>
      <c r="K332" s="43"/>
      <c r="L332" s="47"/>
      <c r="M332" s="225"/>
      <c r="N332" s="226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19" t="s">
        <v>138</v>
      </c>
      <c r="AU332" s="19" t="s">
        <v>90</v>
      </c>
    </row>
    <row r="333" s="13" customFormat="1">
      <c r="A333" s="13"/>
      <c r="B333" s="227"/>
      <c r="C333" s="228"/>
      <c r="D333" s="222" t="s">
        <v>140</v>
      </c>
      <c r="E333" s="229" t="s">
        <v>32</v>
      </c>
      <c r="F333" s="230" t="s">
        <v>1000</v>
      </c>
      <c r="G333" s="228"/>
      <c r="H333" s="229" t="s">
        <v>32</v>
      </c>
      <c r="I333" s="231"/>
      <c r="J333" s="228"/>
      <c r="K333" s="228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140</v>
      </c>
      <c r="AU333" s="236" t="s">
        <v>90</v>
      </c>
      <c r="AV333" s="13" t="s">
        <v>88</v>
      </c>
      <c r="AW333" s="13" t="s">
        <v>40</v>
      </c>
      <c r="AX333" s="13" t="s">
        <v>80</v>
      </c>
      <c r="AY333" s="236" t="s">
        <v>129</v>
      </c>
    </row>
    <row r="334" s="14" customFormat="1">
      <c r="A334" s="14"/>
      <c r="B334" s="237"/>
      <c r="C334" s="238"/>
      <c r="D334" s="222" t="s">
        <v>140</v>
      </c>
      <c r="E334" s="239" t="s">
        <v>32</v>
      </c>
      <c r="F334" s="240" t="s">
        <v>1017</v>
      </c>
      <c r="G334" s="238"/>
      <c r="H334" s="241">
        <v>3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7" t="s">
        <v>140</v>
      </c>
      <c r="AU334" s="247" t="s">
        <v>90</v>
      </c>
      <c r="AV334" s="14" t="s">
        <v>90</v>
      </c>
      <c r="AW334" s="14" t="s">
        <v>40</v>
      </c>
      <c r="AX334" s="14" t="s">
        <v>80</v>
      </c>
      <c r="AY334" s="247" t="s">
        <v>129</v>
      </c>
    </row>
    <row r="335" s="14" customFormat="1">
      <c r="A335" s="14"/>
      <c r="B335" s="237"/>
      <c r="C335" s="238"/>
      <c r="D335" s="222" t="s">
        <v>140</v>
      </c>
      <c r="E335" s="239" t="s">
        <v>32</v>
      </c>
      <c r="F335" s="240" t="s">
        <v>1018</v>
      </c>
      <c r="G335" s="238"/>
      <c r="H335" s="241">
        <v>4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7" t="s">
        <v>140</v>
      </c>
      <c r="AU335" s="247" t="s">
        <v>90</v>
      </c>
      <c r="AV335" s="14" t="s">
        <v>90</v>
      </c>
      <c r="AW335" s="14" t="s">
        <v>40</v>
      </c>
      <c r="AX335" s="14" t="s">
        <v>80</v>
      </c>
      <c r="AY335" s="247" t="s">
        <v>129</v>
      </c>
    </row>
    <row r="336" s="15" customFormat="1">
      <c r="A336" s="15"/>
      <c r="B336" s="248"/>
      <c r="C336" s="249"/>
      <c r="D336" s="222" t="s">
        <v>140</v>
      </c>
      <c r="E336" s="250" t="s">
        <v>32</v>
      </c>
      <c r="F336" s="251" t="s">
        <v>143</v>
      </c>
      <c r="G336" s="249"/>
      <c r="H336" s="252">
        <v>7</v>
      </c>
      <c r="I336" s="253"/>
      <c r="J336" s="249"/>
      <c r="K336" s="249"/>
      <c r="L336" s="254"/>
      <c r="M336" s="255"/>
      <c r="N336" s="256"/>
      <c r="O336" s="256"/>
      <c r="P336" s="256"/>
      <c r="Q336" s="256"/>
      <c r="R336" s="256"/>
      <c r="S336" s="256"/>
      <c r="T336" s="257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8" t="s">
        <v>140</v>
      </c>
      <c r="AU336" s="258" t="s">
        <v>90</v>
      </c>
      <c r="AV336" s="15" t="s">
        <v>136</v>
      </c>
      <c r="AW336" s="15" t="s">
        <v>40</v>
      </c>
      <c r="AX336" s="15" t="s">
        <v>88</v>
      </c>
      <c r="AY336" s="258" t="s">
        <v>129</v>
      </c>
    </row>
    <row r="337" s="2" customFormat="1" ht="14.4" customHeight="1">
      <c r="A337" s="41"/>
      <c r="B337" s="42"/>
      <c r="C337" s="270" t="s">
        <v>415</v>
      </c>
      <c r="D337" s="270" t="s">
        <v>387</v>
      </c>
      <c r="E337" s="271" t="s">
        <v>1019</v>
      </c>
      <c r="F337" s="272" t="s">
        <v>1020</v>
      </c>
      <c r="G337" s="273" t="s">
        <v>189</v>
      </c>
      <c r="H337" s="274">
        <v>3</v>
      </c>
      <c r="I337" s="275"/>
      <c r="J337" s="276">
        <f>ROUND(I337*H337,2)</f>
        <v>0</v>
      </c>
      <c r="K337" s="272" t="s">
        <v>32</v>
      </c>
      <c r="L337" s="277"/>
      <c r="M337" s="278" t="s">
        <v>32</v>
      </c>
      <c r="N337" s="279" t="s">
        <v>51</v>
      </c>
      <c r="O337" s="87"/>
      <c r="P337" s="218">
        <f>O337*H337</f>
        <v>0</v>
      </c>
      <c r="Q337" s="218">
        <v>0.019400000000000001</v>
      </c>
      <c r="R337" s="218">
        <f>Q337*H337</f>
        <v>0.058200000000000002</v>
      </c>
      <c r="S337" s="218">
        <v>0</v>
      </c>
      <c r="T337" s="219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20" t="s">
        <v>186</v>
      </c>
      <c r="AT337" s="220" t="s">
        <v>387</v>
      </c>
      <c r="AU337" s="220" t="s">
        <v>90</v>
      </c>
      <c r="AY337" s="19" t="s">
        <v>129</v>
      </c>
      <c r="BE337" s="221">
        <f>IF(N337="základní",J337,0)</f>
        <v>0</v>
      </c>
      <c r="BF337" s="221">
        <f>IF(N337="snížená",J337,0)</f>
        <v>0</v>
      </c>
      <c r="BG337" s="221">
        <f>IF(N337="zákl. přenesená",J337,0)</f>
        <v>0</v>
      </c>
      <c r="BH337" s="221">
        <f>IF(N337="sníž. přenesená",J337,0)</f>
        <v>0</v>
      </c>
      <c r="BI337" s="221">
        <f>IF(N337="nulová",J337,0)</f>
        <v>0</v>
      </c>
      <c r="BJ337" s="19" t="s">
        <v>88</v>
      </c>
      <c r="BK337" s="221">
        <f>ROUND(I337*H337,2)</f>
        <v>0</v>
      </c>
      <c r="BL337" s="19" t="s">
        <v>136</v>
      </c>
      <c r="BM337" s="220" t="s">
        <v>1021</v>
      </c>
    </row>
    <row r="338" s="2" customFormat="1">
      <c r="A338" s="41"/>
      <c r="B338" s="42"/>
      <c r="C338" s="43"/>
      <c r="D338" s="222" t="s">
        <v>138</v>
      </c>
      <c r="E338" s="43"/>
      <c r="F338" s="223" t="s">
        <v>1020</v>
      </c>
      <c r="G338" s="43"/>
      <c r="H338" s="43"/>
      <c r="I338" s="224"/>
      <c r="J338" s="43"/>
      <c r="K338" s="43"/>
      <c r="L338" s="47"/>
      <c r="M338" s="225"/>
      <c r="N338" s="226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19" t="s">
        <v>138</v>
      </c>
      <c r="AU338" s="19" t="s">
        <v>90</v>
      </c>
    </row>
    <row r="339" s="13" customFormat="1">
      <c r="A339" s="13"/>
      <c r="B339" s="227"/>
      <c r="C339" s="228"/>
      <c r="D339" s="222" t="s">
        <v>140</v>
      </c>
      <c r="E339" s="229" t="s">
        <v>32</v>
      </c>
      <c r="F339" s="230" t="s">
        <v>1000</v>
      </c>
      <c r="G339" s="228"/>
      <c r="H339" s="229" t="s">
        <v>32</v>
      </c>
      <c r="I339" s="231"/>
      <c r="J339" s="228"/>
      <c r="K339" s="228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140</v>
      </c>
      <c r="AU339" s="236" t="s">
        <v>90</v>
      </c>
      <c r="AV339" s="13" t="s">
        <v>88</v>
      </c>
      <c r="AW339" s="13" t="s">
        <v>40</v>
      </c>
      <c r="AX339" s="13" t="s">
        <v>80</v>
      </c>
      <c r="AY339" s="236" t="s">
        <v>129</v>
      </c>
    </row>
    <row r="340" s="14" customFormat="1">
      <c r="A340" s="14"/>
      <c r="B340" s="237"/>
      <c r="C340" s="238"/>
      <c r="D340" s="222" t="s">
        <v>140</v>
      </c>
      <c r="E340" s="239" t="s">
        <v>32</v>
      </c>
      <c r="F340" s="240" t="s">
        <v>592</v>
      </c>
      <c r="G340" s="238"/>
      <c r="H340" s="241">
        <v>3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7" t="s">
        <v>140</v>
      </c>
      <c r="AU340" s="247" t="s">
        <v>90</v>
      </c>
      <c r="AV340" s="14" t="s">
        <v>90</v>
      </c>
      <c r="AW340" s="14" t="s">
        <v>40</v>
      </c>
      <c r="AX340" s="14" t="s">
        <v>80</v>
      </c>
      <c r="AY340" s="247" t="s">
        <v>129</v>
      </c>
    </row>
    <row r="341" s="15" customFormat="1">
      <c r="A341" s="15"/>
      <c r="B341" s="248"/>
      <c r="C341" s="249"/>
      <c r="D341" s="222" t="s">
        <v>140</v>
      </c>
      <c r="E341" s="250" t="s">
        <v>32</v>
      </c>
      <c r="F341" s="251" t="s">
        <v>143</v>
      </c>
      <c r="G341" s="249"/>
      <c r="H341" s="252">
        <v>3</v>
      </c>
      <c r="I341" s="253"/>
      <c r="J341" s="249"/>
      <c r="K341" s="249"/>
      <c r="L341" s="254"/>
      <c r="M341" s="255"/>
      <c r="N341" s="256"/>
      <c r="O341" s="256"/>
      <c r="P341" s="256"/>
      <c r="Q341" s="256"/>
      <c r="R341" s="256"/>
      <c r="S341" s="256"/>
      <c r="T341" s="257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8" t="s">
        <v>140</v>
      </c>
      <c r="AU341" s="258" t="s">
        <v>90</v>
      </c>
      <c r="AV341" s="15" t="s">
        <v>136</v>
      </c>
      <c r="AW341" s="15" t="s">
        <v>40</v>
      </c>
      <c r="AX341" s="15" t="s">
        <v>88</v>
      </c>
      <c r="AY341" s="258" t="s">
        <v>129</v>
      </c>
    </row>
    <row r="342" s="2" customFormat="1" ht="14.4" customHeight="1">
      <c r="A342" s="41"/>
      <c r="B342" s="42"/>
      <c r="C342" s="270" t="s">
        <v>427</v>
      </c>
      <c r="D342" s="270" t="s">
        <v>387</v>
      </c>
      <c r="E342" s="271" t="s">
        <v>1022</v>
      </c>
      <c r="F342" s="272" t="s">
        <v>1023</v>
      </c>
      <c r="G342" s="273" t="s">
        <v>189</v>
      </c>
      <c r="H342" s="274">
        <v>4</v>
      </c>
      <c r="I342" s="275"/>
      <c r="J342" s="276">
        <f>ROUND(I342*H342,2)</f>
        <v>0</v>
      </c>
      <c r="K342" s="272" t="s">
        <v>32</v>
      </c>
      <c r="L342" s="277"/>
      <c r="M342" s="278" t="s">
        <v>32</v>
      </c>
      <c r="N342" s="279" t="s">
        <v>51</v>
      </c>
      <c r="O342" s="87"/>
      <c r="P342" s="218">
        <f>O342*H342</f>
        <v>0</v>
      </c>
      <c r="Q342" s="218">
        <v>0.018599999999999998</v>
      </c>
      <c r="R342" s="218">
        <f>Q342*H342</f>
        <v>0.074399999999999994</v>
      </c>
      <c r="S342" s="218">
        <v>0</v>
      </c>
      <c r="T342" s="219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0" t="s">
        <v>186</v>
      </c>
      <c r="AT342" s="220" t="s">
        <v>387</v>
      </c>
      <c r="AU342" s="220" t="s">
        <v>90</v>
      </c>
      <c r="AY342" s="19" t="s">
        <v>129</v>
      </c>
      <c r="BE342" s="221">
        <f>IF(N342="základní",J342,0)</f>
        <v>0</v>
      </c>
      <c r="BF342" s="221">
        <f>IF(N342="snížená",J342,0)</f>
        <v>0</v>
      </c>
      <c r="BG342" s="221">
        <f>IF(N342="zákl. přenesená",J342,0)</f>
        <v>0</v>
      </c>
      <c r="BH342" s="221">
        <f>IF(N342="sníž. přenesená",J342,0)</f>
        <v>0</v>
      </c>
      <c r="BI342" s="221">
        <f>IF(N342="nulová",J342,0)</f>
        <v>0</v>
      </c>
      <c r="BJ342" s="19" t="s">
        <v>88</v>
      </c>
      <c r="BK342" s="221">
        <f>ROUND(I342*H342,2)</f>
        <v>0</v>
      </c>
      <c r="BL342" s="19" t="s">
        <v>136</v>
      </c>
      <c r="BM342" s="220" t="s">
        <v>1024</v>
      </c>
    </row>
    <row r="343" s="2" customFormat="1">
      <c r="A343" s="41"/>
      <c r="B343" s="42"/>
      <c r="C343" s="43"/>
      <c r="D343" s="222" t="s">
        <v>138</v>
      </c>
      <c r="E343" s="43"/>
      <c r="F343" s="223" t="s">
        <v>1023</v>
      </c>
      <c r="G343" s="43"/>
      <c r="H343" s="43"/>
      <c r="I343" s="224"/>
      <c r="J343" s="43"/>
      <c r="K343" s="43"/>
      <c r="L343" s="47"/>
      <c r="M343" s="225"/>
      <c r="N343" s="226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19" t="s">
        <v>138</v>
      </c>
      <c r="AU343" s="19" t="s">
        <v>90</v>
      </c>
    </row>
    <row r="344" s="13" customFormat="1">
      <c r="A344" s="13"/>
      <c r="B344" s="227"/>
      <c r="C344" s="228"/>
      <c r="D344" s="222" t="s">
        <v>140</v>
      </c>
      <c r="E344" s="229" t="s">
        <v>32</v>
      </c>
      <c r="F344" s="230" t="s">
        <v>1000</v>
      </c>
      <c r="G344" s="228"/>
      <c r="H344" s="229" t="s">
        <v>32</v>
      </c>
      <c r="I344" s="231"/>
      <c r="J344" s="228"/>
      <c r="K344" s="228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140</v>
      </c>
      <c r="AU344" s="236" t="s">
        <v>90</v>
      </c>
      <c r="AV344" s="13" t="s">
        <v>88</v>
      </c>
      <c r="AW344" s="13" t="s">
        <v>40</v>
      </c>
      <c r="AX344" s="13" t="s">
        <v>80</v>
      </c>
      <c r="AY344" s="236" t="s">
        <v>129</v>
      </c>
    </row>
    <row r="345" s="14" customFormat="1">
      <c r="A345" s="14"/>
      <c r="B345" s="237"/>
      <c r="C345" s="238"/>
      <c r="D345" s="222" t="s">
        <v>140</v>
      </c>
      <c r="E345" s="239" t="s">
        <v>32</v>
      </c>
      <c r="F345" s="240" t="s">
        <v>505</v>
      </c>
      <c r="G345" s="238"/>
      <c r="H345" s="241">
        <v>4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7" t="s">
        <v>140</v>
      </c>
      <c r="AU345" s="247" t="s">
        <v>90</v>
      </c>
      <c r="AV345" s="14" t="s">
        <v>90</v>
      </c>
      <c r="AW345" s="14" t="s">
        <v>40</v>
      </c>
      <c r="AX345" s="14" t="s">
        <v>80</v>
      </c>
      <c r="AY345" s="247" t="s">
        <v>129</v>
      </c>
    </row>
    <row r="346" s="15" customFormat="1">
      <c r="A346" s="15"/>
      <c r="B346" s="248"/>
      <c r="C346" s="249"/>
      <c r="D346" s="222" t="s">
        <v>140</v>
      </c>
      <c r="E346" s="250" t="s">
        <v>32</v>
      </c>
      <c r="F346" s="251" t="s">
        <v>143</v>
      </c>
      <c r="G346" s="249"/>
      <c r="H346" s="252">
        <v>4</v>
      </c>
      <c r="I346" s="253"/>
      <c r="J346" s="249"/>
      <c r="K346" s="249"/>
      <c r="L346" s="254"/>
      <c r="M346" s="255"/>
      <c r="N346" s="256"/>
      <c r="O346" s="256"/>
      <c r="P346" s="256"/>
      <c r="Q346" s="256"/>
      <c r="R346" s="256"/>
      <c r="S346" s="256"/>
      <c r="T346" s="257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58" t="s">
        <v>140</v>
      </c>
      <c r="AU346" s="258" t="s">
        <v>90</v>
      </c>
      <c r="AV346" s="15" t="s">
        <v>136</v>
      </c>
      <c r="AW346" s="15" t="s">
        <v>40</v>
      </c>
      <c r="AX346" s="15" t="s">
        <v>88</v>
      </c>
      <c r="AY346" s="258" t="s">
        <v>129</v>
      </c>
    </row>
    <row r="347" s="2" customFormat="1" ht="24.15" customHeight="1">
      <c r="A347" s="41"/>
      <c r="B347" s="42"/>
      <c r="C347" s="209" t="s">
        <v>433</v>
      </c>
      <c r="D347" s="209" t="s">
        <v>131</v>
      </c>
      <c r="E347" s="210" t="s">
        <v>1025</v>
      </c>
      <c r="F347" s="211" t="s">
        <v>1026</v>
      </c>
      <c r="G347" s="212" t="s">
        <v>164</v>
      </c>
      <c r="H347" s="213">
        <v>32.399999999999999</v>
      </c>
      <c r="I347" s="214"/>
      <c r="J347" s="215">
        <f>ROUND(I347*H347,2)</f>
        <v>0</v>
      </c>
      <c r="K347" s="211" t="s">
        <v>135</v>
      </c>
      <c r="L347" s="47"/>
      <c r="M347" s="216" t="s">
        <v>32</v>
      </c>
      <c r="N347" s="217" t="s">
        <v>51</v>
      </c>
      <c r="O347" s="87"/>
      <c r="P347" s="218">
        <f>O347*H347</f>
        <v>0</v>
      </c>
      <c r="Q347" s="218">
        <v>0</v>
      </c>
      <c r="R347" s="218">
        <f>Q347*H347</f>
        <v>0</v>
      </c>
      <c r="S347" s="218">
        <v>0</v>
      </c>
      <c r="T347" s="219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20" t="s">
        <v>136</v>
      </c>
      <c r="AT347" s="220" t="s">
        <v>131</v>
      </c>
      <c r="AU347" s="220" t="s">
        <v>90</v>
      </c>
      <c r="AY347" s="19" t="s">
        <v>129</v>
      </c>
      <c r="BE347" s="221">
        <f>IF(N347="základní",J347,0)</f>
        <v>0</v>
      </c>
      <c r="BF347" s="221">
        <f>IF(N347="snížená",J347,0)</f>
        <v>0</v>
      </c>
      <c r="BG347" s="221">
        <f>IF(N347="zákl. přenesená",J347,0)</f>
        <v>0</v>
      </c>
      <c r="BH347" s="221">
        <f>IF(N347="sníž. přenesená",J347,0)</f>
        <v>0</v>
      </c>
      <c r="BI347" s="221">
        <f>IF(N347="nulová",J347,0)</f>
        <v>0</v>
      </c>
      <c r="BJ347" s="19" t="s">
        <v>88</v>
      </c>
      <c r="BK347" s="221">
        <f>ROUND(I347*H347,2)</f>
        <v>0</v>
      </c>
      <c r="BL347" s="19" t="s">
        <v>136</v>
      </c>
      <c r="BM347" s="220" t="s">
        <v>1027</v>
      </c>
    </row>
    <row r="348" s="2" customFormat="1">
      <c r="A348" s="41"/>
      <c r="B348" s="42"/>
      <c r="C348" s="43"/>
      <c r="D348" s="222" t="s">
        <v>138</v>
      </c>
      <c r="E348" s="43"/>
      <c r="F348" s="223" t="s">
        <v>1028</v>
      </c>
      <c r="G348" s="43"/>
      <c r="H348" s="43"/>
      <c r="I348" s="224"/>
      <c r="J348" s="43"/>
      <c r="K348" s="43"/>
      <c r="L348" s="47"/>
      <c r="M348" s="225"/>
      <c r="N348" s="226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19" t="s">
        <v>138</v>
      </c>
      <c r="AU348" s="19" t="s">
        <v>90</v>
      </c>
    </row>
    <row r="349" s="13" customFormat="1">
      <c r="A349" s="13"/>
      <c r="B349" s="227"/>
      <c r="C349" s="228"/>
      <c r="D349" s="222" t="s">
        <v>140</v>
      </c>
      <c r="E349" s="229" t="s">
        <v>32</v>
      </c>
      <c r="F349" s="230" t="s">
        <v>1000</v>
      </c>
      <c r="G349" s="228"/>
      <c r="H349" s="229" t="s">
        <v>32</v>
      </c>
      <c r="I349" s="231"/>
      <c r="J349" s="228"/>
      <c r="K349" s="228"/>
      <c r="L349" s="232"/>
      <c r="M349" s="233"/>
      <c r="N349" s="234"/>
      <c r="O349" s="234"/>
      <c r="P349" s="234"/>
      <c r="Q349" s="234"/>
      <c r="R349" s="234"/>
      <c r="S349" s="234"/>
      <c r="T349" s="23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6" t="s">
        <v>140</v>
      </c>
      <c r="AU349" s="236" t="s">
        <v>90</v>
      </c>
      <c r="AV349" s="13" t="s">
        <v>88</v>
      </c>
      <c r="AW349" s="13" t="s">
        <v>40</v>
      </c>
      <c r="AX349" s="13" t="s">
        <v>80</v>
      </c>
      <c r="AY349" s="236" t="s">
        <v>129</v>
      </c>
    </row>
    <row r="350" s="14" customFormat="1">
      <c r="A350" s="14"/>
      <c r="B350" s="237"/>
      <c r="C350" s="238"/>
      <c r="D350" s="222" t="s">
        <v>140</v>
      </c>
      <c r="E350" s="239" t="s">
        <v>32</v>
      </c>
      <c r="F350" s="240" t="s">
        <v>1029</v>
      </c>
      <c r="G350" s="238"/>
      <c r="H350" s="241">
        <v>32.399999999999999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7" t="s">
        <v>140</v>
      </c>
      <c r="AU350" s="247" t="s">
        <v>90</v>
      </c>
      <c r="AV350" s="14" t="s">
        <v>90</v>
      </c>
      <c r="AW350" s="14" t="s">
        <v>40</v>
      </c>
      <c r="AX350" s="14" t="s">
        <v>80</v>
      </c>
      <c r="AY350" s="247" t="s">
        <v>129</v>
      </c>
    </row>
    <row r="351" s="15" customFormat="1">
      <c r="A351" s="15"/>
      <c r="B351" s="248"/>
      <c r="C351" s="249"/>
      <c r="D351" s="222" t="s">
        <v>140</v>
      </c>
      <c r="E351" s="250" t="s">
        <v>32</v>
      </c>
      <c r="F351" s="251" t="s">
        <v>143</v>
      </c>
      <c r="G351" s="249"/>
      <c r="H351" s="252">
        <v>32.399999999999999</v>
      </c>
      <c r="I351" s="253"/>
      <c r="J351" s="249"/>
      <c r="K351" s="249"/>
      <c r="L351" s="254"/>
      <c r="M351" s="255"/>
      <c r="N351" s="256"/>
      <c r="O351" s="256"/>
      <c r="P351" s="256"/>
      <c r="Q351" s="256"/>
      <c r="R351" s="256"/>
      <c r="S351" s="256"/>
      <c r="T351" s="257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8" t="s">
        <v>140</v>
      </c>
      <c r="AU351" s="258" t="s">
        <v>90</v>
      </c>
      <c r="AV351" s="15" t="s">
        <v>136</v>
      </c>
      <c r="AW351" s="15" t="s">
        <v>40</v>
      </c>
      <c r="AX351" s="15" t="s">
        <v>88</v>
      </c>
      <c r="AY351" s="258" t="s">
        <v>129</v>
      </c>
    </row>
    <row r="352" s="2" customFormat="1" ht="24.15" customHeight="1">
      <c r="A352" s="41"/>
      <c r="B352" s="42"/>
      <c r="C352" s="270" t="s">
        <v>439</v>
      </c>
      <c r="D352" s="270" t="s">
        <v>387</v>
      </c>
      <c r="E352" s="271" t="s">
        <v>1030</v>
      </c>
      <c r="F352" s="272" t="s">
        <v>1031</v>
      </c>
      <c r="G352" s="273" t="s">
        <v>164</v>
      </c>
      <c r="H352" s="274">
        <v>32.886000000000003</v>
      </c>
      <c r="I352" s="275"/>
      <c r="J352" s="276">
        <f>ROUND(I352*H352,2)</f>
        <v>0</v>
      </c>
      <c r="K352" s="272" t="s">
        <v>135</v>
      </c>
      <c r="L352" s="277"/>
      <c r="M352" s="278" t="s">
        <v>32</v>
      </c>
      <c r="N352" s="279" t="s">
        <v>51</v>
      </c>
      <c r="O352" s="87"/>
      <c r="P352" s="218">
        <f>O352*H352</f>
        <v>0</v>
      </c>
      <c r="Q352" s="218">
        <v>0.00027999999999999998</v>
      </c>
      <c r="R352" s="218">
        <f>Q352*H352</f>
        <v>0.0092080800000000004</v>
      </c>
      <c r="S352" s="218">
        <v>0</v>
      </c>
      <c r="T352" s="219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0" t="s">
        <v>186</v>
      </c>
      <c r="AT352" s="220" t="s">
        <v>387</v>
      </c>
      <c r="AU352" s="220" t="s">
        <v>90</v>
      </c>
      <c r="AY352" s="19" t="s">
        <v>129</v>
      </c>
      <c r="BE352" s="221">
        <f>IF(N352="základní",J352,0)</f>
        <v>0</v>
      </c>
      <c r="BF352" s="221">
        <f>IF(N352="snížená",J352,0)</f>
        <v>0</v>
      </c>
      <c r="BG352" s="221">
        <f>IF(N352="zákl. přenesená",J352,0)</f>
        <v>0</v>
      </c>
      <c r="BH352" s="221">
        <f>IF(N352="sníž. přenesená",J352,0)</f>
        <v>0</v>
      </c>
      <c r="BI352" s="221">
        <f>IF(N352="nulová",J352,0)</f>
        <v>0</v>
      </c>
      <c r="BJ352" s="19" t="s">
        <v>88</v>
      </c>
      <c r="BK352" s="221">
        <f>ROUND(I352*H352,2)</f>
        <v>0</v>
      </c>
      <c r="BL352" s="19" t="s">
        <v>136</v>
      </c>
      <c r="BM352" s="220" t="s">
        <v>1032</v>
      </c>
    </row>
    <row r="353" s="2" customFormat="1">
      <c r="A353" s="41"/>
      <c r="B353" s="42"/>
      <c r="C353" s="43"/>
      <c r="D353" s="222" t="s">
        <v>138</v>
      </c>
      <c r="E353" s="43"/>
      <c r="F353" s="223" t="s">
        <v>1031</v>
      </c>
      <c r="G353" s="43"/>
      <c r="H353" s="43"/>
      <c r="I353" s="224"/>
      <c r="J353" s="43"/>
      <c r="K353" s="43"/>
      <c r="L353" s="47"/>
      <c r="M353" s="225"/>
      <c r="N353" s="226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19" t="s">
        <v>138</v>
      </c>
      <c r="AU353" s="19" t="s">
        <v>90</v>
      </c>
    </row>
    <row r="354" s="14" customFormat="1">
      <c r="A354" s="14"/>
      <c r="B354" s="237"/>
      <c r="C354" s="238"/>
      <c r="D354" s="222" t="s">
        <v>140</v>
      </c>
      <c r="E354" s="239" t="s">
        <v>32</v>
      </c>
      <c r="F354" s="240" t="s">
        <v>1033</v>
      </c>
      <c r="G354" s="238"/>
      <c r="H354" s="241">
        <v>32.886000000000003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7" t="s">
        <v>140</v>
      </c>
      <c r="AU354" s="247" t="s">
        <v>90</v>
      </c>
      <c r="AV354" s="14" t="s">
        <v>90</v>
      </c>
      <c r="AW354" s="14" t="s">
        <v>40</v>
      </c>
      <c r="AX354" s="14" t="s">
        <v>80</v>
      </c>
      <c r="AY354" s="247" t="s">
        <v>129</v>
      </c>
    </row>
    <row r="355" s="15" customFormat="1">
      <c r="A355" s="15"/>
      <c r="B355" s="248"/>
      <c r="C355" s="249"/>
      <c r="D355" s="222" t="s">
        <v>140</v>
      </c>
      <c r="E355" s="250" t="s">
        <v>32</v>
      </c>
      <c r="F355" s="251" t="s">
        <v>143</v>
      </c>
      <c r="G355" s="249"/>
      <c r="H355" s="252">
        <v>32.886000000000003</v>
      </c>
      <c r="I355" s="253"/>
      <c r="J355" s="249"/>
      <c r="K355" s="249"/>
      <c r="L355" s="254"/>
      <c r="M355" s="255"/>
      <c r="N355" s="256"/>
      <c r="O355" s="256"/>
      <c r="P355" s="256"/>
      <c r="Q355" s="256"/>
      <c r="R355" s="256"/>
      <c r="S355" s="256"/>
      <c r="T355" s="257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8" t="s">
        <v>140</v>
      </c>
      <c r="AU355" s="258" t="s">
        <v>90</v>
      </c>
      <c r="AV355" s="15" t="s">
        <v>136</v>
      </c>
      <c r="AW355" s="15" t="s">
        <v>40</v>
      </c>
      <c r="AX355" s="15" t="s">
        <v>88</v>
      </c>
      <c r="AY355" s="258" t="s">
        <v>129</v>
      </c>
    </row>
    <row r="356" s="2" customFormat="1" ht="14.4" customHeight="1">
      <c r="A356" s="41"/>
      <c r="B356" s="42"/>
      <c r="C356" s="209" t="s">
        <v>445</v>
      </c>
      <c r="D356" s="209" t="s">
        <v>131</v>
      </c>
      <c r="E356" s="210" t="s">
        <v>1034</v>
      </c>
      <c r="F356" s="211" t="s">
        <v>1035</v>
      </c>
      <c r="G356" s="212" t="s">
        <v>164</v>
      </c>
      <c r="H356" s="213">
        <v>538</v>
      </c>
      <c r="I356" s="214"/>
      <c r="J356" s="215">
        <f>ROUND(I356*H356,2)</f>
        <v>0</v>
      </c>
      <c r="K356" s="211" t="s">
        <v>32</v>
      </c>
      <c r="L356" s="47"/>
      <c r="M356" s="216" t="s">
        <v>32</v>
      </c>
      <c r="N356" s="217" t="s">
        <v>51</v>
      </c>
      <c r="O356" s="87"/>
      <c r="P356" s="218">
        <f>O356*H356</f>
        <v>0</v>
      </c>
      <c r="Q356" s="218">
        <v>0</v>
      </c>
      <c r="R356" s="218">
        <f>Q356*H356</f>
        <v>0</v>
      </c>
      <c r="S356" s="218">
        <v>0</v>
      </c>
      <c r="T356" s="219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0" t="s">
        <v>136</v>
      </c>
      <c r="AT356" s="220" t="s">
        <v>131</v>
      </c>
      <c r="AU356" s="220" t="s">
        <v>90</v>
      </c>
      <c r="AY356" s="19" t="s">
        <v>129</v>
      </c>
      <c r="BE356" s="221">
        <f>IF(N356="základní",J356,0)</f>
        <v>0</v>
      </c>
      <c r="BF356" s="221">
        <f>IF(N356="snížená",J356,0)</f>
        <v>0</v>
      </c>
      <c r="BG356" s="221">
        <f>IF(N356="zákl. přenesená",J356,0)</f>
        <v>0</v>
      </c>
      <c r="BH356" s="221">
        <f>IF(N356="sníž. přenesená",J356,0)</f>
        <v>0</v>
      </c>
      <c r="BI356" s="221">
        <f>IF(N356="nulová",J356,0)</f>
        <v>0</v>
      </c>
      <c r="BJ356" s="19" t="s">
        <v>88</v>
      </c>
      <c r="BK356" s="221">
        <f>ROUND(I356*H356,2)</f>
        <v>0</v>
      </c>
      <c r="BL356" s="19" t="s">
        <v>136</v>
      </c>
      <c r="BM356" s="220" t="s">
        <v>1036</v>
      </c>
    </row>
    <row r="357" s="2" customFormat="1">
      <c r="A357" s="41"/>
      <c r="B357" s="42"/>
      <c r="C357" s="43"/>
      <c r="D357" s="222" t="s">
        <v>138</v>
      </c>
      <c r="E357" s="43"/>
      <c r="F357" s="223" t="s">
        <v>1035</v>
      </c>
      <c r="G357" s="43"/>
      <c r="H357" s="43"/>
      <c r="I357" s="224"/>
      <c r="J357" s="43"/>
      <c r="K357" s="43"/>
      <c r="L357" s="47"/>
      <c r="M357" s="225"/>
      <c r="N357" s="226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19" t="s">
        <v>138</v>
      </c>
      <c r="AU357" s="19" t="s">
        <v>90</v>
      </c>
    </row>
    <row r="358" s="13" customFormat="1">
      <c r="A358" s="13"/>
      <c r="B358" s="227"/>
      <c r="C358" s="228"/>
      <c r="D358" s="222" t="s">
        <v>140</v>
      </c>
      <c r="E358" s="229" t="s">
        <v>32</v>
      </c>
      <c r="F358" s="230" t="s">
        <v>1037</v>
      </c>
      <c r="G358" s="228"/>
      <c r="H358" s="229" t="s">
        <v>32</v>
      </c>
      <c r="I358" s="231"/>
      <c r="J358" s="228"/>
      <c r="K358" s="228"/>
      <c r="L358" s="232"/>
      <c r="M358" s="233"/>
      <c r="N358" s="234"/>
      <c r="O358" s="234"/>
      <c r="P358" s="234"/>
      <c r="Q358" s="234"/>
      <c r="R358" s="234"/>
      <c r="S358" s="234"/>
      <c r="T358" s="23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6" t="s">
        <v>140</v>
      </c>
      <c r="AU358" s="236" t="s">
        <v>90</v>
      </c>
      <c r="AV358" s="13" t="s">
        <v>88</v>
      </c>
      <c r="AW358" s="13" t="s">
        <v>40</v>
      </c>
      <c r="AX358" s="13" t="s">
        <v>80</v>
      </c>
      <c r="AY358" s="236" t="s">
        <v>129</v>
      </c>
    </row>
    <row r="359" s="14" customFormat="1">
      <c r="A359" s="14"/>
      <c r="B359" s="237"/>
      <c r="C359" s="238"/>
      <c r="D359" s="222" t="s">
        <v>140</v>
      </c>
      <c r="E359" s="239" t="s">
        <v>32</v>
      </c>
      <c r="F359" s="240" t="s">
        <v>1038</v>
      </c>
      <c r="G359" s="238"/>
      <c r="H359" s="241">
        <v>538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7" t="s">
        <v>140</v>
      </c>
      <c r="AU359" s="247" t="s">
        <v>90</v>
      </c>
      <c r="AV359" s="14" t="s">
        <v>90</v>
      </c>
      <c r="AW359" s="14" t="s">
        <v>40</v>
      </c>
      <c r="AX359" s="14" t="s">
        <v>80</v>
      </c>
      <c r="AY359" s="247" t="s">
        <v>129</v>
      </c>
    </row>
    <row r="360" s="15" customFormat="1">
      <c r="A360" s="15"/>
      <c r="B360" s="248"/>
      <c r="C360" s="249"/>
      <c r="D360" s="222" t="s">
        <v>140</v>
      </c>
      <c r="E360" s="250" t="s">
        <v>32</v>
      </c>
      <c r="F360" s="251" t="s">
        <v>143</v>
      </c>
      <c r="G360" s="249"/>
      <c r="H360" s="252">
        <v>538</v>
      </c>
      <c r="I360" s="253"/>
      <c r="J360" s="249"/>
      <c r="K360" s="249"/>
      <c r="L360" s="254"/>
      <c r="M360" s="255"/>
      <c r="N360" s="256"/>
      <c r="O360" s="256"/>
      <c r="P360" s="256"/>
      <c r="Q360" s="256"/>
      <c r="R360" s="256"/>
      <c r="S360" s="256"/>
      <c r="T360" s="257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8" t="s">
        <v>140</v>
      </c>
      <c r="AU360" s="258" t="s">
        <v>90</v>
      </c>
      <c r="AV360" s="15" t="s">
        <v>136</v>
      </c>
      <c r="AW360" s="15" t="s">
        <v>40</v>
      </c>
      <c r="AX360" s="15" t="s">
        <v>88</v>
      </c>
      <c r="AY360" s="258" t="s">
        <v>129</v>
      </c>
    </row>
    <row r="361" s="2" customFormat="1" ht="24.15" customHeight="1">
      <c r="A361" s="41"/>
      <c r="B361" s="42"/>
      <c r="C361" s="209" t="s">
        <v>451</v>
      </c>
      <c r="D361" s="209" t="s">
        <v>131</v>
      </c>
      <c r="E361" s="210" t="s">
        <v>1039</v>
      </c>
      <c r="F361" s="211" t="s">
        <v>1040</v>
      </c>
      <c r="G361" s="212" t="s">
        <v>164</v>
      </c>
      <c r="H361" s="213">
        <v>1</v>
      </c>
      <c r="I361" s="214"/>
      <c r="J361" s="215">
        <f>ROUND(I361*H361,2)</f>
        <v>0</v>
      </c>
      <c r="K361" s="211" t="s">
        <v>32</v>
      </c>
      <c r="L361" s="47"/>
      <c r="M361" s="216" t="s">
        <v>32</v>
      </c>
      <c r="N361" s="217" t="s">
        <v>51</v>
      </c>
      <c r="O361" s="87"/>
      <c r="P361" s="218">
        <f>O361*H361</f>
        <v>0</v>
      </c>
      <c r="Q361" s="218">
        <v>0</v>
      </c>
      <c r="R361" s="218">
        <f>Q361*H361</f>
        <v>0</v>
      </c>
      <c r="S361" s="218">
        <v>0</v>
      </c>
      <c r="T361" s="219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0" t="s">
        <v>136</v>
      </c>
      <c r="AT361" s="220" t="s">
        <v>131</v>
      </c>
      <c r="AU361" s="220" t="s">
        <v>90</v>
      </c>
      <c r="AY361" s="19" t="s">
        <v>129</v>
      </c>
      <c r="BE361" s="221">
        <f>IF(N361="základní",J361,0)</f>
        <v>0</v>
      </c>
      <c r="BF361" s="221">
        <f>IF(N361="snížená",J361,0)</f>
        <v>0</v>
      </c>
      <c r="BG361" s="221">
        <f>IF(N361="zákl. přenesená",J361,0)</f>
        <v>0</v>
      </c>
      <c r="BH361" s="221">
        <f>IF(N361="sníž. přenesená",J361,0)</f>
        <v>0</v>
      </c>
      <c r="BI361" s="221">
        <f>IF(N361="nulová",J361,0)</f>
        <v>0</v>
      </c>
      <c r="BJ361" s="19" t="s">
        <v>88</v>
      </c>
      <c r="BK361" s="221">
        <f>ROUND(I361*H361,2)</f>
        <v>0</v>
      </c>
      <c r="BL361" s="19" t="s">
        <v>136</v>
      </c>
      <c r="BM361" s="220" t="s">
        <v>1041</v>
      </c>
    </row>
    <row r="362" s="2" customFormat="1">
      <c r="A362" s="41"/>
      <c r="B362" s="42"/>
      <c r="C362" s="43"/>
      <c r="D362" s="222" t="s">
        <v>138</v>
      </c>
      <c r="E362" s="43"/>
      <c r="F362" s="223" t="s">
        <v>1040</v>
      </c>
      <c r="G362" s="43"/>
      <c r="H362" s="43"/>
      <c r="I362" s="224"/>
      <c r="J362" s="43"/>
      <c r="K362" s="43"/>
      <c r="L362" s="47"/>
      <c r="M362" s="225"/>
      <c r="N362" s="226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19" t="s">
        <v>138</v>
      </c>
      <c r="AU362" s="19" t="s">
        <v>90</v>
      </c>
    </row>
    <row r="363" s="13" customFormat="1">
      <c r="A363" s="13"/>
      <c r="B363" s="227"/>
      <c r="C363" s="228"/>
      <c r="D363" s="222" t="s">
        <v>140</v>
      </c>
      <c r="E363" s="229" t="s">
        <v>32</v>
      </c>
      <c r="F363" s="230" t="s">
        <v>1037</v>
      </c>
      <c r="G363" s="228"/>
      <c r="H363" s="229" t="s">
        <v>32</v>
      </c>
      <c r="I363" s="231"/>
      <c r="J363" s="228"/>
      <c r="K363" s="228"/>
      <c r="L363" s="232"/>
      <c r="M363" s="233"/>
      <c r="N363" s="234"/>
      <c r="O363" s="234"/>
      <c r="P363" s="234"/>
      <c r="Q363" s="234"/>
      <c r="R363" s="234"/>
      <c r="S363" s="234"/>
      <c r="T363" s="23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6" t="s">
        <v>140</v>
      </c>
      <c r="AU363" s="236" t="s">
        <v>90</v>
      </c>
      <c r="AV363" s="13" t="s">
        <v>88</v>
      </c>
      <c r="AW363" s="13" t="s">
        <v>40</v>
      </c>
      <c r="AX363" s="13" t="s">
        <v>80</v>
      </c>
      <c r="AY363" s="236" t="s">
        <v>129</v>
      </c>
    </row>
    <row r="364" s="14" customFormat="1">
      <c r="A364" s="14"/>
      <c r="B364" s="237"/>
      <c r="C364" s="238"/>
      <c r="D364" s="222" t="s">
        <v>140</v>
      </c>
      <c r="E364" s="239" t="s">
        <v>32</v>
      </c>
      <c r="F364" s="240" t="s">
        <v>500</v>
      </c>
      <c r="G364" s="238"/>
      <c r="H364" s="241">
        <v>1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7" t="s">
        <v>140</v>
      </c>
      <c r="AU364" s="247" t="s">
        <v>90</v>
      </c>
      <c r="AV364" s="14" t="s">
        <v>90</v>
      </c>
      <c r="AW364" s="14" t="s">
        <v>40</v>
      </c>
      <c r="AX364" s="14" t="s">
        <v>80</v>
      </c>
      <c r="AY364" s="247" t="s">
        <v>129</v>
      </c>
    </row>
    <row r="365" s="15" customFormat="1">
      <c r="A365" s="15"/>
      <c r="B365" s="248"/>
      <c r="C365" s="249"/>
      <c r="D365" s="222" t="s">
        <v>140</v>
      </c>
      <c r="E365" s="250" t="s">
        <v>32</v>
      </c>
      <c r="F365" s="251" t="s">
        <v>143</v>
      </c>
      <c r="G365" s="249"/>
      <c r="H365" s="252">
        <v>1</v>
      </c>
      <c r="I365" s="253"/>
      <c r="J365" s="249"/>
      <c r="K365" s="249"/>
      <c r="L365" s="254"/>
      <c r="M365" s="255"/>
      <c r="N365" s="256"/>
      <c r="O365" s="256"/>
      <c r="P365" s="256"/>
      <c r="Q365" s="256"/>
      <c r="R365" s="256"/>
      <c r="S365" s="256"/>
      <c r="T365" s="257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8" t="s">
        <v>140</v>
      </c>
      <c r="AU365" s="258" t="s">
        <v>90</v>
      </c>
      <c r="AV365" s="15" t="s">
        <v>136</v>
      </c>
      <c r="AW365" s="15" t="s">
        <v>40</v>
      </c>
      <c r="AX365" s="15" t="s">
        <v>88</v>
      </c>
      <c r="AY365" s="258" t="s">
        <v>129</v>
      </c>
    </row>
    <row r="366" s="2" customFormat="1" ht="14.4" customHeight="1">
      <c r="A366" s="41"/>
      <c r="B366" s="42"/>
      <c r="C366" s="209" t="s">
        <v>456</v>
      </c>
      <c r="D366" s="209" t="s">
        <v>131</v>
      </c>
      <c r="E366" s="210" t="s">
        <v>1042</v>
      </c>
      <c r="F366" s="211" t="s">
        <v>1043</v>
      </c>
      <c r="G366" s="212" t="s">
        <v>164</v>
      </c>
      <c r="H366" s="213">
        <v>5</v>
      </c>
      <c r="I366" s="214"/>
      <c r="J366" s="215">
        <f>ROUND(I366*H366,2)</f>
        <v>0</v>
      </c>
      <c r="K366" s="211" t="s">
        <v>32</v>
      </c>
      <c r="L366" s="47"/>
      <c r="M366" s="216" t="s">
        <v>32</v>
      </c>
      <c r="N366" s="217" t="s">
        <v>51</v>
      </c>
      <c r="O366" s="87"/>
      <c r="P366" s="218">
        <f>O366*H366</f>
        <v>0</v>
      </c>
      <c r="Q366" s="218">
        <v>0</v>
      </c>
      <c r="R366" s="218">
        <f>Q366*H366</f>
        <v>0</v>
      </c>
      <c r="S366" s="218">
        <v>0</v>
      </c>
      <c r="T366" s="219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0" t="s">
        <v>136</v>
      </c>
      <c r="AT366" s="220" t="s">
        <v>131</v>
      </c>
      <c r="AU366" s="220" t="s">
        <v>90</v>
      </c>
      <c r="AY366" s="19" t="s">
        <v>129</v>
      </c>
      <c r="BE366" s="221">
        <f>IF(N366="základní",J366,0)</f>
        <v>0</v>
      </c>
      <c r="BF366" s="221">
        <f>IF(N366="snížená",J366,0)</f>
        <v>0</v>
      </c>
      <c r="BG366" s="221">
        <f>IF(N366="zákl. přenesená",J366,0)</f>
        <v>0</v>
      </c>
      <c r="BH366" s="221">
        <f>IF(N366="sníž. přenesená",J366,0)</f>
        <v>0</v>
      </c>
      <c r="BI366" s="221">
        <f>IF(N366="nulová",J366,0)</f>
        <v>0</v>
      </c>
      <c r="BJ366" s="19" t="s">
        <v>88</v>
      </c>
      <c r="BK366" s="221">
        <f>ROUND(I366*H366,2)</f>
        <v>0</v>
      </c>
      <c r="BL366" s="19" t="s">
        <v>136</v>
      </c>
      <c r="BM366" s="220" t="s">
        <v>1044</v>
      </c>
    </row>
    <row r="367" s="2" customFormat="1">
      <c r="A367" s="41"/>
      <c r="B367" s="42"/>
      <c r="C367" s="43"/>
      <c r="D367" s="222" t="s">
        <v>138</v>
      </c>
      <c r="E367" s="43"/>
      <c r="F367" s="223" t="s">
        <v>1043</v>
      </c>
      <c r="G367" s="43"/>
      <c r="H367" s="43"/>
      <c r="I367" s="224"/>
      <c r="J367" s="43"/>
      <c r="K367" s="43"/>
      <c r="L367" s="47"/>
      <c r="M367" s="225"/>
      <c r="N367" s="226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19" t="s">
        <v>138</v>
      </c>
      <c r="AU367" s="19" t="s">
        <v>90</v>
      </c>
    </row>
    <row r="368" s="13" customFormat="1">
      <c r="A368" s="13"/>
      <c r="B368" s="227"/>
      <c r="C368" s="228"/>
      <c r="D368" s="222" t="s">
        <v>140</v>
      </c>
      <c r="E368" s="229" t="s">
        <v>32</v>
      </c>
      <c r="F368" s="230" t="s">
        <v>1045</v>
      </c>
      <c r="G368" s="228"/>
      <c r="H368" s="229" t="s">
        <v>32</v>
      </c>
      <c r="I368" s="231"/>
      <c r="J368" s="228"/>
      <c r="K368" s="228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140</v>
      </c>
      <c r="AU368" s="236" t="s">
        <v>90</v>
      </c>
      <c r="AV368" s="13" t="s">
        <v>88</v>
      </c>
      <c r="AW368" s="13" t="s">
        <v>40</v>
      </c>
      <c r="AX368" s="13" t="s">
        <v>80</v>
      </c>
      <c r="AY368" s="236" t="s">
        <v>129</v>
      </c>
    </row>
    <row r="369" s="14" customFormat="1">
      <c r="A369" s="14"/>
      <c r="B369" s="237"/>
      <c r="C369" s="238"/>
      <c r="D369" s="222" t="s">
        <v>140</v>
      </c>
      <c r="E369" s="239" t="s">
        <v>32</v>
      </c>
      <c r="F369" s="240" t="s">
        <v>739</v>
      </c>
      <c r="G369" s="238"/>
      <c r="H369" s="241">
        <v>5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7" t="s">
        <v>140</v>
      </c>
      <c r="AU369" s="247" t="s">
        <v>90</v>
      </c>
      <c r="AV369" s="14" t="s">
        <v>90</v>
      </c>
      <c r="AW369" s="14" t="s">
        <v>40</v>
      </c>
      <c r="AX369" s="14" t="s">
        <v>80</v>
      </c>
      <c r="AY369" s="247" t="s">
        <v>129</v>
      </c>
    </row>
    <row r="370" s="15" customFormat="1">
      <c r="A370" s="15"/>
      <c r="B370" s="248"/>
      <c r="C370" s="249"/>
      <c r="D370" s="222" t="s">
        <v>140</v>
      </c>
      <c r="E370" s="250" t="s">
        <v>32</v>
      </c>
      <c r="F370" s="251" t="s">
        <v>143</v>
      </c>
      <c r="G370" s="249"/>
      <c r="H370" s="252">
        <v>5</v>
      </c>
      <c r="I370" s="253"/>
      <c r="J370" s="249"/>
      <c r="K370" s="249"/>
      <c r="L370" s="254"/>
      <c r="M370" s="255"/>
      <c r="N370" s="256"/>
      <c r="O370" s="256"/>
      <c r="P370" s="256"/>
      <c r="Q370" s="256"/>
      <c r="R370" s="256"/>
      <c r="S370" s="256"/>
      <c r="T370" s="257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8" t="s">
        <v>140</v>
      </c>
      <c r="AU370" s="258" t="s">
        <v>90</v>
      </c>
      <c r="AV370" s="15" t="s">
        <v>136</v>
      </c>
      <c r="AW370" s="15" t="s">
        <v>40</v>
      </c>
      <c r="AX370" s="15" t="s">
        <v>88</v>
      </c>
      <c r="AY370" s="258" t="s">
        <v>129</v>
      </c>
    </row>
    <row r="371" s="2" customFormat="1" ht="24.15" customHeight="1">
      <c r="A371" s="41"/>
      <c r="B371" s="42"/>
      <c r="C371" s="209" t="s">
        <v>466</v>
      </c>
      <c r="D371" s="209" t="s">
        <v>131</v>
      </c>
      <c r="E371" s="210" t="s">
        <v>1046</v>
      </c>
      <c r="F371" s="211" t="s">
        <v>1047</v>
      </c>
      <c r="G371" s="212" t="s">
        <v>164</v>
      </c>
      <c r="H371" s="213">
        <v>538</v>
      </c>
      <c r="I371" s="214"/>
      <c r="J371" s="215">
        <f>ROUND(I371*H371,2)</f>
        <v>0</v>
      </c>
      <c r="K371" s="211" t="s">
        <v>135</v>
      </c>
      <c r="L371" s="47"/>
      <c r="M371" s="216" t="s">
        <v>32</v>
      </c>
      <c r="N371" s="217" t="s">
        <v>51</v>
      </c>
      <c r="O371" s="87"/>
      <c r="P371" s="218">
        <f>O371*H371</f>
        <v>0</v>
      </c>
      <c r="Q371" s="218">
        <v>0</v>
      </c>
      <c r="R371" s="218">
        <f>Q371*H371</f>
        <v>0</v>
      </c>
      <c r="S371" s="218">
        <v>0</v>
      </c>
      <c r="T371" s="219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0" t="s">
        <v>136</v>
      </c>
      <c r="AT371" s="220" t="s">
        <v>131</v>
      </c>
      <c r="AU371" s="220" t="s">
        <v>90</v>
      </c>
      <c r="AY371" s="19" t="s">
        <v>129</v>
      </c>
      <c r="BE371" s="221">
        <f>IF(N371="základní",J371,0)</f>
        <v>0</v>
      </c>
      <c r="BF371" s="221">
        <f>IF(N371="snížená",J371,0)</f>
        <v>0</v>
      </c>
      <c r="BG371" s="221">
        <f>IF(N371="zákl. přenesená",J371,0)</f>
        <v>0</v>
      </c>
      <c r="BH371" s="221">
        <f>IF(N371="sníž. přenesená",J371,0)</f>
        <v>0</v>
      </c>
      <c r="BI371" s="221">
        <f>IF(N371="nulová",J371,0)</f>
        <v>0</v>
      </c>
      <c r="BJ371" s="19" t="s">
        <v>88</v>
      </c>
      <c r="BK371" s="221">
        <f>ROUND(I371*H371,2)</f>
        <v>0</v>
      </c>
      <c r="BL371" s="19" t="s">
        <v>136</v>
      </c>
      <c r="BM371" s="220" t="s">
        <v>1048</v>
      </c>
    </row>
    <row r="372" s="2" customFormat="1">
      <c r="A372" s="41"/>
      <c r="B372" s="42"/>
      <c r="C372" s="43"/>
      <c r="D372" s="222" t="s">
        <v>138</v>
      </c>
      <c r="E372" s="43"/>
      <c r="F372" s="223" t="s">
        <v>1049</v>
      </c>
      <c r="G372" s="43"/>
      <c r="H372" s="43"/>
      <c r="I372" s="224"/>
      <c r="J372" s="43"/>
      <c r="K372" s="43"/>
      <c r="L372" s="47"/>
      <c r="M372" s="225"/>
      <c r="N372" s="226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19" t="s">
        <v>138</v>
      </c>
      <c r="AU372" s="19" t="s">
        <v>90</v>
      </c>
    </row>
    <row r="373" s="13" customFormat="1">
      <c r="A373" s="13"/>
      <c r="B373" s="227"/>
      <c r="C373" s="228"/>
      <c r="D373" s="222" t="s">
        <v>140</v>
      </c>
      <c r="E373" s="229" t="s">
        <v>32</v>
      </c>
      <c r="F373" s="230" t="s">
        <v>1050</v>
      </c>
      <c r="G373" s="228"/>
      <c r="H373" s="229" t="s">
        <v>32</v>
      </c>
      <c r="I373" s="231"/>
      <c r="J373" s="228"/>
      <c r="K373" s="228"/>
      <c r="L373" s="232"/>
      <c r="M373" s="233"/>
      <c r="N373" s="234"/>
      <c r="O373" s="234"/>
      <c r="P373" s="234"/>
      <c r="Q373" s="234"/>
      <c r="R373" s="234"/>
      <c r="S373" s="234"/>
      <c r="T373" s="23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6" t="s">
        <v>140</v>
      </c>
      <c r="AU373" s="236" t="s">
        <v>90</v>
      </c>
      <c r="AV373" s="13" t="s">
        <v>88</v>
      </c>
      <c r="AW373" s="13" t="s">
        <v>40</v>
      </c>
      <c r="AX373" s="13" t="s">
        <v>80</v>
      </c>
      <c r="AY373" s="236" t="s">
        <v>129</v>
      </c>
    </row>
    <row r="374" s="14" customFormat="1">
      <c r="A374" s="14"/>
      <c r="B374" s="237"/>
      <c r="C374" s="238"/>
      <c r="D374" s="222" t="s">
        <v>140</v>
      </c>
      <c r="E374" s="239" t="s">
        <v>32</v>
      </c>
      <c r="F374" s="240" t="s">
        <v>1051</v>
      </c>
      <c r="G374" s="238"/>
      <c r="H374" s="241">
        <v>538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7" t="s">
        <v>140</v>
      </c>
      <c r="AU374" s="247" t="s">
        <v>90</v>
      </c>
      <c r="AV374" s="14" t="s">
        <v>90</v>
      </c>
      <c r="AW374" s="14" t="s">
        <v>40</v>
      </c>
      <c r="AX374" s="14" t="s">
        <v>80</v>
      </c>
      <c r="AY374" s="247" t="s">
        <v>129</v>
      </c>
    </row>
    <row r="375" s="15" customFormat="1">
      <c r="A375" s="15"/>
      <c r="B375" s="248"/>
      <c r="C375" s="249"/>
      <c r="D375" s="222" t="s">
        <v>140</v>
      </c>
      <c r="E375" s="250" t="s">
        <v>32</v>
      </c>
      <c r="F375" s="251" t="s">
        <v>143</v>
      </c>
      <c r="G375" s="249"/>
      <c r="H375" s="252">
        <v>538</v>
      </c>
      <c r="I375" s="253"/>
      <c r="J375" s="249"/>
      <c r="K375" s="249"/>
      <c r="L375" s="254"/>
      <c r="M375" s="255"/>
      <c r="N375" s="256"/>
      <c r="O375" s="256"/>
      <c r="P375" s="256"/>
      <c r="Q375" s="256"/>
      <c r="R375" s="256"/>
      <c r="S375" s="256"/>
      <c r="T375" s="257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8" t="s">
        <v>140</v>
      </c>
      <c r="AU375" s="258" t="s">
        <v>90</v>
      </c>
      <c r="AV375" s="15" t="s">
        <v>136</v>
      </c>
      <c r="AW375" s="15" t="s">
        <v>40</v>
      </c>
      <c r="AX375" s="15" t="s">
        <v>88</v>
      </c>
      <c r="AY375" s="258" t="s">
        <v>129</v>
      </c>
    </row>
    <row r="376" s="2" customFormat="1" ht="14.4" customHeight="1">
      <c r="A376" s="41"/>
      <c r="B376" s="42"/>
      <c r="C376" s="270" t="s">
        <v>472</v>
      </c>
      <c r="D376" s="270" t="s">
        <v>387</v>
      </c>
      <c r="E376" s="271" t="s">
        <v>1052</v>
      </c>
      <c r="F376" s="272" t="s">
        <v>1053</v>
      </c>
      <c r="G376" s="273" t="s">
        <v>164</v>
      </c>
      <c r="H376" s="274">
        <v>546.07000000000005</v>
      </c>
      <c r="I376" s="275"/>
      <c r="J376" s="276">
        <f>ROUND(I376*H376,2)</f>
        <v>0</v>
      </c>
      <c r="K376" s="272" t="s">
        <v>135</v>
      </c>
      <c r="L376" s="277"/>
      <c r="M376" s="278" t="s">
        <v>32</v>
      </c>
      <c r="N376" s="279" t="s">
        <v>51</v>
      </c>
      <c r="O376" s="87"/>
      <c r="P376" s="218">
        <f>O376*H376</f>
        <v>0</v>
      </c>
      <c r="Q376" s="218">
        <v>0.0031800000000000001</v>
      </c>
      <c r="R376" s="218">
        <f>Q376*H376</f>
        <v>1.7365026000000001</v>
      </c>
      <c r="S376" s="218">
        <v>0</v>
      </c>
      <c r="T376" s="219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0" t="s">
        <v>186</v>
      </c>
      <c r="AT376" s="220" t="s">
        <v>387</v>
      </c>
      <c r="AU376" s="220" t="s">
        <v>90</v>
      </c>
      <c r="AY376" s="19" t="s">
        <v>129</v>
      </c>
      <c r="BE376" s="221">
        <f>IF(N376="základní",J376,0)</f>
        <v>0</v>
      </c>
      <c r="BF376" s="221">
        <f>IF(N376="snížená",J376,0)</f>
        <v>0</v>
      </c>
      <c r="BG376" s="221">
        <f>IF(N376="zákl. přenesená",J376,0)</f>
        <v>0</v>
      </c>
      <c r="BH376" s="221">
        <f>IF(N376="sníž. přenesená",J376,0)</f>
        <v>0</v>
      </c>
      <c r="BI376" s="221">
        <f>IF(N376="nulová",J376,0)</f>
        <v>0</v>
      </c>
      <c r="BJ376" s="19" t="s">
        <v>88</v>
      </c>
      <c r="BK376" s="221">
        <f>ROUND(I376*H376,2)</f>
        <v>0</v>
      </c>
      <c r="BL376" s="19" t="s">
        <v>136</v>
      </c>
      <c r="BM376" s="220" t="s">
        <v>1054</v>
      </c>
    </row>
    <row r="377" s="2" customFormat="1">
      <c r="A377" s="41"/>
      <c r="B377" s="42"/>
      <c r="C377" s="43"/>
      <c r="D377" s="222" t="s">
        <v>138</v>
      </c>
      <c r="E377" s="43"/>
      <c r="F377" s="223" t="s">
        <v>1053</v>
      </c>
      <c r="G377" s="43"/>
      <c r="H377" s="43"/>
      <c r="I377" s="224"/>
      <c r="J377" s="43"/>
      <c r="K377" s="43"/>
      <c r="L377" s="47"/>
      <c r="M377" s="225"/>
      <c r="N377" s="226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19" t="s">
        <v>138</v>
      </c>
      <c r="AU377" s="19" t="s">
        <v>90</v>
      </c>
    </row>
    <row r="378" s="14" customFormat="1">
      <c r="A378" s="14"/>
      <c r="B378" s="237"/>
      <c r="C378" s="238"/>
      <c r="D378" s="222" t="s">
        <v>140</v>
      </c>
      <c r="E378" s="239" t="s">
        <v>32</v>
      </c>
      <c r="F378" s="240" t="s">
        <v>1055</v>
      </c>
      <c r="G378" s="238"/>
      <c r="H378" s="241">
        <v>546.07000000000005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7" t="s">
        <v>140</v>
      </c>
      <c r="AU378" s="247" t="s">
        <v>90</v>
      </c>
      <c r="AV378" s="14" t="s">
        <v>90</v>
      </c>
      <c r="AW378" s="14" t="s">
        <v>40</v>
      </c>
      <c r="AX378" s="14" t="s">
        <v>80</v>
      </c>
      <c r="AY378" s="247" t="s">
        <v>129</v>
      </c>
    </row>
    <row r="379" s="15" customFormat="1">
      <c r="A379" s="15"/>
      <c r="B379" s="248"/>
      <c r="C379" s="249"/>
      <c r="D379" s="222" t="s">
        <v>140</v>
      </c>
      <c r="E379" s="250" t="s">
        <v>32</v>
      </c>
      <c r="F379" s="251" t="s">
        <v>143</v>
      </c>
      <c r="G379" s="249"/>
      <c r="H379" s="252">
        <v>546.07000000000005</v>
      </c>
      <c r="I379" s="253"/>
      <c r="J379" s="249"/>
      <c r="K379" s="249"/>
      <c r="L379" s="254"/>
      <c r="M379" s="255"/>
      <c r="N379" s="256"/>
      <c r="O379" s="256"/>
      <c r="P379" s="256"/>
      <c r="Q379" s="256"/>
      <c r="R379" s="256"/>
      <c r="S379" s="256"/>
      <c r="T379" s="257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8" t="s">
        <v>140</v>
      </c>
      <c r="AU379" s="258" t="s">
        <v>90</v>
      </c>
      <c r="AV379" s="15" t="s">
        <v>136</v>
      </c>
      <c r="AW379" s="15" t="s">
        <v>40</v>
      </c>
      <c r="AX379" s="15" t="s">
        <v>88</v>
      </c>
      <c r="AY379" s="258" t="s">
        <v>129</v>
      </c>
    </row>
    <row r="380" s="2" customFormat="1" ht="24.15" customHeight="1">
      <c r="A380" s="41"/>
      <c r="B380" s="42"/>
      <c r="C380" s="209" t="s">
        <v>481</v>
      </c>
      <c r="D380" s="209" t="s">
        <v>131</v>
      </c>
      <c r="E380" s="210" t="s">
        <v>1056</v>
      </c>
      <c r="F380" s="211" t="s">
        <v>1057</v>
      </c>
      <c r="G380" s="212" t="s">
        <v>164</v>
      </c>
      <c r="H380" s="213">
        <v>23.5</v>
      </c>
      <c r="I380" s="214"/>
      <c r="J380" s="215">
        <f>ROUND(I380*H380,2)</f>
        <v>0</v>
      </c>
      <c r="K380" s="211" t="s">
        <v>135</v>
      </c>
      <c r="L380" s="47"/>
      <c r="M380" s="216" t="s">
        <v>32</v>
      </c>
      <c r="N380" s="217" t="s">
        <v>51</v>
      </c>
      <c r="O380" s="87"/>
      <c r="P380" s="218">
        <f>O380*H380</f>
        <v>0</v>
      </c>
      <c r="Q380" s="218">
        <v>0</v>
      </c>
      <c r="R380" s="218">
        <f>Q380*H380</f>
        <v>0</v>
      </c>
      <c r="S380" s="218">
        <v>0</v>
      </c>
      <c r="T380" s="219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0" t="s">
        <v>136</v>
      </c>
      <c r="AT380" s="220" t="s">
        <v>131</v>
      </c>
      <c r="AU380" s="220" t="s">
        <v>90</v>
      </c>
      <c r="AY380" s="19" t="s">
        <v>129</v>
      </c>
      <c r="BE380" s="221">
        <f>IF(N380="základní",J380,0)</f>
        <v>0</v>
      </c>
      <c r="BF380" s="221">
        <f>IF(N380="snížená",J380,0)</f>
        <v>0</v>
      </c>
      <c r="BG380" s="221">
        <f>IF(N380="zákl. přenesená",J380,0)</f>
        <v>0</v>
      </c>
      <c r="BH380" s="221">
        <f>IF(N380="sníž. přenesená",J380,0)</f>
        <v>0</v>
      </c>
      <c r="BI380" s="221">
        <f>IF(N380="nulová",J380,0)</f>
        <v>0</v>
      </c>
      <c r="BJ380" s="19" t="s">
        <v>88</v>
      </c>
      <c r="BK380" s="221">
        <f>ROUND(I380*H380,2)</f>
        <v>0</v>
      </c>
      <c r="BL380" s="19" t="s">
        <v>136</v>
      </c>
      <c r="BM380" s="220" t="s">
        <v>1058</v>
      </c>
    </row>
    <row r="381" s="2" customFormat="1">
      <c r="A381" s="41"/>
      <c r="B381" s="42"/>
      <c r="C381" s="43"/>
      <c r="D381" s="222" t="s">
        <v>138</v>
      </c>
      <c r="E381" s="43"/>
      <c r="F381" s="223" t="s">
        <v>1059</v>
      </c>
      <c r="G381" s="43"/>
      <c r="H381" s="43"/>
      <c r="I381" s="224"/>
      <c r="J381" s="43"/>
      <c r="K381" s="43"/>
      <c r="L381" s="47"/>
      <c r="M381" s="225"/>
      <c r="N381" s="226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19" t="s">
        <v>138</v>
      </c>
      <c r="AU381" s="19" t="s">
        <v>90</v>
      </c>
    </row>
    <row r="382" s="13" customFormat="1">
      <c r="A382" s="13"/>
      <c r="B382" s="227"/>
      <c r="C382" s="228"/>
      <c r="D382" s="222" t="s">
        <v>140</v>
      </c>
      <c r="E382" s="229" t="s">
        <v>32</v>
      </c>
      <c r="F382" s="230" t="s">
        <v>1060</v>
      </c>
      <c r="G382" s="228"/>
      <c r="H382" s="229" t="s">
        <v>32</v>
      </c>
      <c r="I382" s="231"/>
      <c r="J382" s="228"/>
      <c r="K382" s="228"/>
      <c r="L382" s="232"/>
      <c r="M382" s="233"/>
      <c r="N382" s="234"/>
      <c r="O382" s="234"/>
      <c r="P382" s="234"/>
      <c r="Q382" s="234"/>
      <c r="R382" s="234"/>
      <c r="S382" s="234"/>
      <c r="T382" s="23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6" t="s">
        <v>140</v>
      </c>
      <c r="AU382" s="236" t="s">
        <v>90</v>
      </c>
      <c r="AV382" s="13" t="s">
        <v>88</v>
      </c>
      <c r="AW382" s="13" t="s">
        <v>40</v>
      </c>
      <c r="AX382" s="13" t="s">
        <v>80</v>
      </c>
      <c r="AY382" s="236" t="s">
        <v>129</v>
      </c>
    </row>
    <row r="383" s="14" customFormat="1">
      <c r="A383" s="14"/>
      <c r="B383" s="237"/>
      <c r="C383" s="238"/>
      <c r="D383" s="222" t="s">
        <v>140</v>
      </c>
      <c r="E383" s="239" t="s">
        <v>32</v>
      </c>
      <c r="F383" s="240" t="s">
        <v>1061</v>
      </c>
      <c r="G383" s="238"/>
      <c r="H383" s="241">
        <v>23.5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7" t="s">
        <v>140</v>
      </c>
      <c r="AU383" s="247" t="s">
        <v>90</v>
      </c>
      <c r="AV383" s="14" t="s">
        <v>90</v>
      </c>
      <c r="AW383" s="14" t="s">
        <v>40</v>
      </c>
      <c r="AX383" s="14" t="s">
        <v>80</v>
      </c>
      <c r="AY383" s="247" t="s">
        <v>129</v>
      </c>
    </row>
    <row r="384" s="15" customFormat="1">
      <c r="A384" s="15"/>
      <c r="B384" s="248"/>
      <c r="C384" s="249"/>
      <c r="D384" s="222" t="s">
        <v>140</v>
      </c>
      <c r="E384" s="250" t="s">
        <v>32</v>
      </c>
      <c r="F384" s="251" t="s">
        <v>143</v>
      </c>
      <c r="G384" s="249"/>
      <c r="H384" s="252">
        <v>23.5</v>
      </c>
      <c r="I384" s="253"/>
      <c r="J384" s="249"/>
      <c r="K384" s="249"/>
      <c r="L384" s="254"/>
      <c r="M384" s="255"/>
      <c r="N384" s="256"/>
      <c r="O384" s="256"/>
      <c r="P384" s="256"/>
      <c r="Q384" s="256"/>
      <c r="R384" s="256"/>
      <c r="S384" s="256"/>
      <c r="T384" s="257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8" t="s">
        <v>140</v>
      </c>
      <c r="AU384" s="258" t="s">
        <v>90</v>
      </c>
      <c r="AV384" s="15" t="s">
        <v>136</v>
      </c>
      <c r="AW384" s="15" t="s">
        <v>40</v>
      </c>
      <c r="AX384" s="15" t="s">
        <v>88</v>
      </c>
      <c r="AY384" s="258" t="s">
        <v>129</v>
      </c>
    </row>
    <row r="385" s="2" customFormat="1" ht="14.4" customHeight="1">
      <c r="A385" s="41"/>
      <c r="B385" s="42"/>
      <c r="C385" s="270" t="s">
        <v>491</v>
      </c>
      <c r="D385" s="270" t="s">
        <v>387</v>
      </c>
      <c r="E385" s="271" t="s">
        <v>1062</v>
      </c>
      <c r="F385" s="272" t="s">
        <v>1063</v>
      </c>
      <c r="G385" s="273" t="s">
        <v>164</v>
      </c>
      <c r="H385" s="274">
        <v>23.853000000000002</v>
      </c>
      <c r="I385" s="275"/>
      <c r="J385" s="276">
        <f>ROUND(I385*H385,2)</f>
        <v>0</v>
      </c>
      <c r="K385" s="272" t="s">
        <v>135</v>
      </c>
      <c r="L385" s="277"/>
      <c r="M385" s="278" t="s">
        <v>32</v>
      </c>
      <c r="N385" s="279" t="s">
        <v>51</v>
      </c>
      <c r="O385" s="87"/>
      <c r="P385" s="218">
        <f>O385*H385</f>
        <v>0</v>
      </c>
      <c r="Q385" s="218">
        <v>0.00577</v>
      </c>
      <c r="R385" s="218">
        <f>Q385*H385</f>
        <v>0.13763181000000002</v>
      </c>
      <c r="S385" s="218">
        <v>0</v>
      </c>
      <c r="T385" s="219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0" t="s">
        <v>186</v>
      </c>
      <c r="AT385" s="220" t="s">
        <v>387</v>
      </c>
      <c r="AU385" s="220" t="s">
        <v>90</v>
      </c>
      <c r="AY385" s="19" t="s">
        <v>129</v>
      </c>
      <c r="BE385" s="221">
        <f>IF(N385="základní",J385,0)</f>
        <v>0</v>
      </c>
      <c r="BF385" s="221">
        <f>IF(N385="snížená",J385,0)</f>
        <v>0</v>
      </c>
      <c r="BG385" s="221">
        <f>IF(N385="zákl. přenesená",J385,0)</f>
        <v>0</v>
      </c>
      <c r="BH385" s="221">
        <f>IF(N385="sníž. přenesená",J385,0)</f>
        <v>0</v>
      </c>
      <c r="BI385" s="221">
        <f>IF(N385="nulová",J385,0)</f>
        <v>0</v>
      </c>
      <c r="BJ385" s="19" t="s">
        <v>88</v>
      </c>
      <c r="BK385" s="221">
        <f>ROUND(I385*H385,2)</f>
        <v>0</v>
      </c>
      <c r="BL385" s="19" t="s">
        <v>136</v>
      </c>
      <c r="BM385" s="220" t="s">
        <v>1064</v>
      </c>
    </row>
    <row r="386" s="2" customFormat="1">
      <c r="A386" s="41"/>
      <c r="B386" s="42"/>
      <c r="C386" s="43"/>
      <c r="D386" s="222" t="s">
        <v>138</v>
      </c>
      <c r="E386" s="43"/>
      <c r="F386" s="223" t="s">
        <v>1063</v>
      </c>
      <c r="G386" s="43"/>
      <c r="H386" s="43"/>
      <c r="I386" s="224"/>
      <c r="J386" s="43"/>
      <c r="K386" s="43"/>
      <c r="L386" s="47"/>
      <c r="M386" s="225"/>
      <c r="N386" s="226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19" t="s">
        <v>138</v>
      </c>
      <c r="AU386" s="19" t="s">
        <v>90</v>
      </c>
    </row>
    <row r="387" s="14" customFormat="1">
      <c r="A387" s="14"/>
      <c r="B387" s="237"/>
      <c r="C387" s="238"/>
      <c r="D387" s="222" t="s">
        <v>140</v>
      </c>
      <c r="E387" s="239" t="s">
        <v>32</v>
      </c>
      <c r="F387" s="240" t="s">
        <v>1065</v>
      </c>
      <c r="G387" s="238"/>
      <c r="H387" s="241">
        <v>23.853000000000002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7" t="s">
        <v>140</v>
      </c>
      <c r="AU387" s="247" t="s">
        <v>90</v>
      </c>
      <c r="AV387" s="14" t="s">
        <v>90</v>
      </c>
      <c r="AW387" s="14" t="s">
        <v>40</v>
      </c>
      <c r="AX387" s="14" t="s">
        <v>80</v>
      </c>
      <c r="AY387" s="247" t="s">
        <v>129</v>
      </c>
    </row>
    <row r="388" s="15" customFormat="1">
      <c r="A388" s="15"/>
      <c r="B388" s="248"/>
      <c r="C388" s="249"/>
      <c r="D388" s="222" t="s">
        <v>140</v>
      </c>
      <c r="E388" s="250" t="s">
        <v>32</v>
      </c>
      <c r="F388" s="251" t="s">
        <v>143</v>
      </c>
      <c r="G388" s="249"/>
      <c r="H388" s="252">
        <v>23.853000000000002</v>
      </c>
      <c r="I388" s="253"/>
      <c r="J388" s="249"/>
      <c r="K388" s="249"/>
      <c r="L388" s="254"/>
      <c r="M388" s="255"/>
      <c r="N388" s="256"/>
      <c r="O388" s="256"/>
      <c r="P388" s="256"/>
      <c r="Q388" s="256"/>
      <c r="R388" s="256"/>
      <c r="S388" s="256"/>
      <c r="T388" s="257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8" t="s">
        <v>140</v>
      </c>
      <c r="AU388" s="258" t="s">
        <v>90</v>
      </c>
      <c r="AV388" s="15" t="s">
        <v>136</v>
      </c>
      <c r="AW388" s="15" t="s">
        <v>40</v>
      </c>
      <c r="AX388" s="15" t="s">
        <v>88</v>
      </c>
      <c r="AY388" s="258" t="s">
        <v>129</v>
      </c>
    </row>
    <row r="389" s="2" customFormat="1" ht="24.15" customHeight="1">
      <c r="A389" s="41"/>
      <c r="B389" s="42"/>
      <c r="C389" s="209" t="s">
        <v>496</v>
      </c>
      <c r="D389" s="209" t="s">
        <v>131</v>
      </c>
      <c r="E389" s="210" t="s">
        <v>1066</v>
      </c>
      <c r="F389" s="211" t="s">
        <v>1067</v>
      </c>
      <c r="G389" s="212" t="s">
        <v>189</v>
      </c>
      <c r="H389" s="213">
        <v>12</v>
      </c>
      <c r="I389" s="214"/>
      <c r="J389" s="215">
        <f>ROUND(I389*H389,2)</f>
        <v>0</v>
      </c>
      <c r="K389" s="211" t="s">
        <v>135</v>
      </c>
      <c r="L389" s="47"/>
      <c r="M389" s="216" t="s">
        <v>32</v>
      </c>
      <c r="N389" s="217" t="s">
        <v>51</v>
      </c>
      <c r="O389" s="87"/>
      <c r="P389" s="218">
        <f>O389*H389</f>
        <v>0</v>
      </c>
      <c r="Q389" s="218">
        <v>0</v>
      </c>
      <c r="R389" s="218">
        <f>Q389*H389</f>
        <v>0</v>
      </c>
      <c r="S389" s="218">
        <v>0</v>
      </c>
      <c r="T389" s="219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0" t="s">
        <v>136</v>
      </c>
      <c r="AT389" s="220" t="s">
        <v>131</v>
      </c>
      <c r="AU389" s="220" t="s">
        <v>90</v>
      </c>
      <c r="AY389" s="19" t="s">
        <v>129</v>
      </c>
      <c r="BE389" s="221">
        <f>IF(N389="základní",J389,0)</f>
        <v>0</v>
      </c>
      <c r="BF389" s="221">
        <f>IF(N389="snížená",J389,0)</f>
        <v>0</v>
      </c>
      <c r="BG389" s="221">
        <f>IF(N389="zákl. přenesená",J389,0)</f>
        <v>0</v>
      </c>
      <c r="BH389" s="221">
        <f>IF(N389="sníž. přenesená",J389,0)</f>
        <v>0</v>
      </c>
      <c r="BI389" s="221">
        <f>IF(N389="nulová",J389,0)</f>
        <v>0</v>
      </c>
      <c r="BJ389" s="19" t="s">
        <v>88</v>
      </c>
      <c r="BK389" s="221">
        <f>ROUND(I389*H389,2)</f>
        <v>0</v>
      </c>
      <c r="BL389" s="19" t="s">
        <v>136</v>
      </c>
      <c r="BM389" s="220" t="s">
        <v>1068</v>
      </c>
    </row>
    <row r="390" s="2" customFormat="1">
      <c r="A390" s="41"/>
      <c r="B390" s="42"/>
      <c r="C390" s="43"/>
      <c r="D390" s="222" t="s">
        <v>138</v>
      </c>
      <c r="E390" s="43"/>
      <c r="F390" s="223" t="s">
        <v>1069</v>
      </c>
      <c r="G390" s="43"/>
      <c r="H390" s="43"/>
      <c r="I390" s="224"/>
      <c r="J390" s="43"/>
      <c r="K390" s="43"/>
      <c r="L390" s="47"/>
      <c r="M390" s="225"/>
      <c r="N390" s="226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19" t="s">
        <v>138</v>
      </c>
      <c r="AU390" s="19" t="s">
        <v>90</v>
      </c>
    </row>
    <row r="391" s="13" customFormat="1">
      <c r="A391" s="13"/>
      <c r="B391" s="227"/>
      <c r="C391" s="228"/>
      <c r="D391" s="222" t="s">
        <v>140</v>
      </c>
      <c r="E391" s="229" t="s">
        <v>32</v>
      </c>
      <c r="F391" s="230" t="s">
        <v>1000</v>
      </c>
      <c r="G391" s="228"/>
      <c r="H391" s="229" t="s">
        <v>32</v>
      </c>
      <c r="I391" s="231"/>
      <c r="J391" s="228"/>
      <c r="K391" s="228"/>
      <c r="L391" s="232"/>
      <c r="M391" s="233"/>
      <c r="N391" s="234"/>
      <c r="O391" s="234"/>
      <c r="P391" s="234"/>
      <c r="Q391" s="234"/>
      <c r="R391" s="234"/>
      <c r="S391" s="234"/>
      <c r="T391" s="23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6" t="s">
        <v>140</v>
      </c>
      <c r="AU391" s="236" t="s">
        <v>90</v>
      </c>
      <c r="AV391" s="13" t="s">
        <v>88</v>
      </c>
      <c r="AW391" s="13" t="s">
        <v>40</v>
      </c>
      <c r="AX391" s="13" t="s">
        <v>80</v>
      </c>
      <c r="AY391" s="236" t="s">
        <v>129</v>
      </c>
    </row>
    <row r="392" s="14" customFormat="1">
      <c r="A392" s="14"/>
      <c r="B392" s="237"/>
      <c r="C392" s="238"/>
      <c r="D392" s="222" t="s">
        <v>140</v>
      </c>
      <c r="E392" s="239" t="s">
        <v>32</v>
      </c>
      <c r="F392" s="240" t="s">
        <v>543</v>
      </c>
      <c r="G392" s="238"/>
      <c r="H392" s="241">
        <v>12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7" t="s">
        <v>140</v>
      </c>
      <c r="AU392" s="247" t="s">
        <v>90</v>
      </c>
      <c r="AV392" s="14" t="s">
        <v>90</v>
      </c>
      <c r="AW392" s="14" t="s">
        <v>40</v>
      </c>
      <c r="AX392" s="14" t="s">
        <v>80</v>
      </c>
      <c r="AY392" s="247" t="s">
        <v>129</v>
      </c>
    </row>
    <row r="393" s="15" customFormat="1">
      <c r="A393" s="15"/>
      <c r="B393" s="248"/>
      <c r="C393" s="249"/>
      <c r="D393" s="222" t="s">
        <v>140</v>
      </c>
      <c r="E393" s="250" t="s">
        <v>32</v>
      </c>
      <c r="F393" s="251" t="s">
        <v>143</v>
      </c>
      <c r="G393" s="249"/>
      <c r="H393" s="252">
        <v>12</v>
      </c>
      <c r="I393" s="253"/>
      <c r="J393" s="249"/>
      <c r="K393" s="249"/>
      <c r="L393" s="254"/>
      <c r="M393" s="255"/>
      <c r="N393" s="256"/>
      <c r="O393" s="256"/>
      <c r="P393" s="256"/>
      <c r="Q393" s="256"/>
      <c r="R393" s="256"/>
      <c r="S393" s="256"/>
      <c r="T393" s="257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8" t="s">
        <v>140</v>
      </c>
      <c r="AU393" s="258" t="s">
        <v>90</v>
      </c>
      <c r="AV393" s="15" t="s">
        <v>136</v>
      </c>
      <c r="AW393" s="15" t="s">
        <v>40</v>
      </c>
      <c r="AX393" s="15" t="s">
        <v>88</v>
      </c>
      <c r="AY393" s="258" t="s">
        <v>129</v>
      </c>
    </row>
    <row r="394" s="2" customFormat="1" ht="14.4" customHeight="1">
      <c r="A394" s="41"/>
      <c r="B394" s="42"/>
      <c r="C394" s="270" t="s">
        <v>501</v>
      </c>
      <c r="D394" s="270" t="s">
        <v>387</v>
      </c>
      <c r="E394" s="271" t="s">
        <v>1070</v>
      </c>
      <c r="F394" s="272" t="s">
        <v>1071</v>
      </c>
      <c r="G394" s="273" t="s">
        <v>189</v>
      </c>
      <c r="H394" s="274">
        <v>12</v>
      </c>
      <c r="I394" s="275"/>
      <c r="J394" s="276">
        <f>ROUND(I394*H394,2)</f>
        <v>0</v>
      </c>
      <c r="K394" s="272" t="s">
        <v>32</v>
      </c>
      <c r="L394" s="277"/>
      <c r="M394" s="278" t="s">
        <v>32</v>
      </c>
      <c r="N394" s="279" t="s">
        <v>51</v>
      </c>
      <c r="O394" s="87"/>
      <c r="P394" s="218">
        <f>O394*H394</f>
        <v>0</v>
      </c>
      <c r="Q394" s="218">
        <v>0.00014999999999999999</v>
      </c>
      <c r="R394" s="218">
        <f>Q394*H394</f>
        <v>0.0018</v>
      </c>
      <c r="S394" s="218">
        <v>0</v>
      </c>
      <c r="T394" s="219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0" t="s">
        <v>186</v>
      </c>
      <c r="AT394" s="220" t="s">
        <v>387</v>
      </c>
      <c r="AU394" s="220" t="s">
        <v>90</v>
      </c>
      <c r="AY394" s="19" t="s">
        <v>129</v>
      </c>
      <c r="BE394" s="221">
        <f>IF(N394="základní",J394,0)</f>
        <v>0</v>
      </c>
      <c r="BF394" s="221">
        <f>IF(N394="snížená",J394,0)</f>
        <v>0</v>
      </c>
      <c r="BG394" s="221">
        <f>IF(N394="zákl. přenesená",J394,0)</f>
        <v>0</v>
      </c>
      <c r="BH394" s="221">
        <f>IF(N394="sníž. přenesená",J394,0)</f>
        <v>0</v>
      </c>
      <c r="BI394" s="221">
        <f>IF(N394="nulová",J394,0)</f>
        <v>0</v>
      </c>
      <c r="BJ394" s="19" t="s">
        <v>88</v>
      </c>
      <c r="BK394" s="221">
        <f>ROUND(I394*H394,2)</f>
        <v>0</v>
      </c>
      <c r="BL394" s="19" t="s">
        <v>136</v>
      </c>
      <c r="BM394" s="220" t="s">
        <v>1072</v>
      </c>
    </row>
    <row r="395" s="2" customFormat="1">
      <c r="A395" s="41"/>
      <c r="B395" s="42"/>
      <c r="C395" s="43"/>
      <c r="D395" s="222" t="s">
        <v>138</v>
      </c>
      <c r="E395" s="43"/>
      <c r="F395" s="223" t="s">
        <v>1071</v>
      </c>
      <c r="G395" s="43"/>
      <c r="H395" s="43"/>
      <c r="I395" s="224"/>
      <c r="J395" s="43"/>
      <c r="K395" s="43"/>
      <c r="L395" s="47"/>
      <c r="M395" s="225"/>
      <c r="N395" s="226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19" t="s">
        <v>138</v>
      </c>
      <c r="AU395" s="19" t="s">
        <v>90</v>
      </c>
    </row>
    <row r="396" s="13" customFormat="1">
      <c r="A396" s="13"/>
      <c r="B396" s="227"/>
      <c r="C396" s="228"/>
      <c r="D396" s="222" t="s">
        <v>140</v>
      </c>
      <c r="E396" s="229" t="s">
        <v>32</v>
      </c>
      <c r="F396" s="230" t="s">
        <v>1000</v>
      </c>
      <c r="G396" s="228"/>
      <c r="H396" s="229" t="s">
        <v>32</v>
      </c>
      <c r="I396" s="231"/>
      <c r="J396" s="228"/>
      <c r="K396" s="228"/>
      <c r="L396" s="232"/>
      <c r="M396" s="233"/>
      <c r="N396" s="234"/>
      <c r="O396" s="234"/>
      <c r="P396" s="234"/>
      <c r="Q396" s="234"/>
      <c r="R396" s="234"/>
      <c r="S396" s="234"/>
      <c r="T396" s="23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6" t="s">
        <v>140</v>
      </c>
      <c r="AU396" s="236" t="s">
        <v>90</v>
      </c>
      <c r="AV396" s="13" t="s">
        <v>88</v>
      </c>
      <c r="AW396" s="13" t="s">
        <v>40</v>
      </c>
      <c r="AX396" s="13" t="s">
        <v>80</v>
      </c>
      <c r="AY396" s="236" t="s">
        <v>129</v>
      </c>
    </row>
    <row r="397" s="14" customFormat="1">
      <c r="A397" s="14"/>
      <c r="B397" s="237"/>
      <c r="C397" s="238"/>
      <c r="D397" s="222" t="s">
        <v>140</v>
      </c>
      <c r="E397" s="239" t="s">
        <v>32</v>
      </c>
      <c r="F397" s="240" t="s">
        <v>543</v>
      </c>
      <c r="G397" s="238"/>
      <c r="H397" s="241">
        <v>12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7" t="s">
        <v>140</v>
      </c>
      <c r="AU397" s="247" t="s">
        <v>90</v>
      </c>
      <c r="AV397" s="14" t="s">
        <v>90</v>
      </c>
      <c r="AW397" s="14" t="s">
        <v>40</v>
      </c>
      <c r="AX397" s="14" t="s">
        <v>80</v>
      </c>
      <c r="AY397" s="247" t="s">
        <v>129</v>
      </c>
    </row>
    <row r="398" s="15" customFormat="1">
      <c r="A398" s="15"/>
      <c r="B398" s="248"/>
      <c r="C398" s="249"/>
      <c r="D398" s="222" t="s">
        <v>140</v>
      </c>
      <c r="E398" s="250" t="s">
        <v>32</v>
      </c>
      <c r="F398" s="251" t="s">
        <v>143</v>
      </c>
      <c r="G398" s="249"/>
      <c r="H398" s="252">
        <v>12</v>
      </c>
      <c r="I398" s="253"/>
      <c r="J398" s="249"/>
      <c r="K398" s="249"/>
      <c r="L398" s="254"/>
      <c r="M398" s="255"/>
      <c r="N398" s="256"/>
      <c r="O398" s="256"/>
      <c r="P398" s="256"/>
      <c r="Q398" s="256"/>
      <c r="R398" s="256"/>
      <c r="S398" s="256"/>
      <c r="T398" s="257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58" t="s">
        <v>140</v>
      </c>
      <c r="AU398" s="258" t="s">
        <v>90</v>
      </c>
      <c r="AV398" s="15" t="s">
        <v>136</v>
      </c>
      <c r="AW398" s="15" t="s">
        <v>40</v>
      </c>
      <c r="AX398" s="15" t="s">
        <v>88</v>
      </c>
      <c r="AY398" s="258" t="s">
        <v>129</v>
      </c>
    </row>
    <row r="399" s="2" customFormat="1" ht="24.15" customHeight="1">
      <c r="A399" s="41"/>
      <c r="B399" s="42"/>
      <c r="C399" s="209" t="s">
        <v>506</v>
      </c>
      <c r="D399" s="209" t="s">
        <v>131</v>
      </c>
      <c r="E399" s="210" t="s">
        <v>1073</v>
      </c>
      <c r="F399" s="211" t="s">
        <v>1074</v>
      </c>
      <c r="G399" s="212" t="s">
        <v>189</v>
      </c>
      <c r="H399" s="213">
        <v>12</v>
      </c>
      <c r="I399" s="214"/>
      <c r="J399" s="215">
        <f>ROUND(I399*H399,2)</f>
        <v>0</v>
      </c>
      <c r="K399" s="211" t="s">
        <v>135</v>
      </c>
      <c r="L399" s="47"/>
      <c r="M399" s="216" t="s">
        <v>32</v>
      </c>
      <c r="N399" s="217" t="s">
        <v>51</v>
      </c>
      <c r="O399" s="87"/>
      <c r="P399" s="218">
        <f>O399*H399</f>
        <v>0</v>
      </c>
      <c r="Q399" s="218">
        <v>0</v>
      </c>
      <c r="R399" s="218">
        <f>Q399*H399</f>
        <v>0</v>
      </c>
      <c r="S399" s="218">
        <v>0</v>
      </c>
      <c r="T399" s="219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20" t="s">
        <v>136</v>
      </c>
      <c r="AT399" s="220" t="s">
        <v>131</v>
      </c>
      <c r="AU399" s="220" t="s">
        <v>90</v>
      </c>
      <c r="AY399" s="19" t="s">
        <v>129</v>
      </c>
      <c r="BE399" s="221">
        <f>IF(N399="základní",J399,0)</f>
        <v>0</v>
      </c>
      <c r="BF399" s="221">
        <f>IF(N399="snížená",J399,0)</f>
        <v>0</v>
      </c>
      <c r="BG399" s="221">
        <f>IF(N399="zákl. přenesená",J399,0)</f>
        <v>0</v>
      </c>
      <c r="BH399" s="221">
        <f>IF(N399="sníž. přenesená",J399,0)</f>
        <v>0</v>
      </c>
      <c r="BI399" s="221">
        <f>IF(N399="nulová",J399,0)</f>
        <v>0</v>
      </c>
      <c r="BJ399" s="19" t="s">
        <v>88</v>
      </c>
      <c r="BK399" s="221">
        <f>ROUND(I399*H399,2)</f>
        <v>0</v>
      </c>
      <c r="BL399" s="19" t="s">
        <v>136</v>
      </c>
      <c r="BM399" s="220" t="s">
        <v>1075</v>
      </c>
    </row>
    <row r="400" s="2" customFormat="1">
      <c r="A400" s="41"/>
      <c r="B400" s="42"/>
      <c r="C400" s="43"/>
      <c r="D400" s="222" t="s">
        <v>138</v>
      </c>
      <c r="E400" s="43"/>
      <c r="F400" s="223" t="s">
        <v>1076</v>
      </c>
      <c r="G400" s="43"/>
      <c r="H400" s="43"/>
      <c r="I400" s="224"/>
      <c r="J400" s="43"/>
      <c r="K400" s="43"/>
      <c r="L400" s="47"/>
      <c r="M400" s="225"/>
      <c r="N400" s="226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19" t="s">
        <v>138</v>
      </c>
      <c r="AU400" s="19" t="s">
        <v>90</v>
      </c>
    </row>
    <row r="401" s="13" customFormat="1">
      <c r="A401" s="13"/>
      <c r="B401" s="227"/>
      <c r="C401" s="228"/>
      <c r="D401" s="222" t="s">
        <v>140</v>
      </c>
      <c r="E401" s="229" t="s">
        <v>32</v>
      </c>
      <c r="F401" s="230" t="s">
        <v>1000</v>
      </c>
      <c r="G401" s="228"/>
      <c r="H401" s="229" t="s">
        <v>32</v>
      </c>
      <c r="I401" s="231"/>
      <c r="J401" s="228"/>
      <c r="K401" s="228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140</v>
      </c>
      <c r="AU401" s="236" t="s">
        <v>90</v>
      </c>
      <c r="AV401" s="13" t="s">
        <v>88</v>
      </c>
      <c r="AW401" s="13" t="s">
        <v>40</v>
      </c>
      <c r="AX401" s="13" t="s">
        <v>80</v>
      </c>
      <c r="AY401" s="236" t="s">
        <v>129</v>
      </c>
    </row>
    <row r="402" s="14" customFormat="1">
      <c r="A402" s="14"/>
      <c r="B402" s="237"/>
      <c r="C402" s="238"/>
      <c r="D402" s="222" t="s">
        <v>140</v>
      </c>
      <c r="E402" s="239" t="s">
        <v>32</v>
      </c>
      <c r="F402" s="240" t="s">
        <v>543</v>
      </c>
      <c r="G402" s="238"/>
      <c r="H402" s="241">
        <v>12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7" t="s">
        <v>140</v>
      </c>
      <c r="AU402" s="247" t="s">
        <v>90</v>
      </c>
      <c r="AV402" s="14" t="s">
        <v>90</v>
      </c>
      <c r="AW402" s="14" t="s">
        <v>40</v>
      </c>
      <c r="AX402" s="14" t="s">
        <v>80</v>
      </c>
      <c r="AY402" s="247" t="s">
        <v>129</v>
      </c>
    </row>
    <row r="403" s="15" customFormat="1">
      <c r="A403" s="15"/>
      <c r="B403" s="248"/>
      <c r="C403" s="249"/>
      <c r="D403" s="222" t="s">
        <v>140</v>
      </c>
      <c r="E403" s="250" t="s">
        <v>32</v>
      </c>
      <c r="F403" s="251" t="s">
        <v>143</v>
      </c>
      <c r="G403" s="249"/>
      <c r="H403" s="252">
        <v>12</v>
      </c>
      <c r="I403" s="253"/>
      <c r="J403" s="249"/>
      <c r="K403" s="249"/>
      <c r="L403" s="254"/>
      <c r="M403" s="255"/>
      <c r="N403" s="256"/>
      <c r="O403" s="256"/>
      <c r="P403" s="256"/>
      <c r="Q403" s="256"/>
      <c r="R403" s="256"/>
      <c r="S403" s="256"/>
      <c r="T403" s="257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8" t="s">
        <v>140</v>
      </c>
      <c r="AU403" s="258" t="s">
        <v>90</v>
      </c>
      <c r="AV403" s="15" t="s">
        <v>136</v>
      </c>
      <c r="AW403" s="15" t="s">
        <v>40</v>
      </c>
      <c r="AX403" s="15" t="s">
        <v>88</v>
      </c>
      <c r="AY403" s="258" t="s">
        <v>129</v>
      </c>
    </row>
    <row r="404" s="2" customFormat="1" ht="14.4" customHeight="1">
      <c r="A404" s="41"/>
      <c r="B404" s="42"/>
      <c r="C404" s="270" t="s">
        <v>511</v>
      </c>
      <c r="D404" s="270" t="s">
        <v>387</v>
      </c>
      <c r="E404" s="271" t="s">
        <v>1077</v>
      </c>
      <c r="F404" s="272" t="s">
        <v>1078</v>
      </c>
      <c r="G404" s="273" t="s">
        <v>189</v>
      </c>
      <c r="H404" s="274">
        <v>12</v>
      </c>
      <c r="I404" s="275"/>
      <c r="J404" s="276">
        <f>ROUND(I404*H404,2)</f>
        <v>0</v>
      </c>
      <c r="K404" s="272" t="s">
        <v>135</v>
      </c>
      <c r="L404" s="277"/>
      <c r="M404" s="278" t="s">
        <v>32</v>
      </c>
      <c r="N404" s="279" t="s">
        <v>51</v>
      </c>
      <c r="O404" s="87"/>
      <c r="P404" s="218">
        <f>O404*H404</f>
        <v>0</v>
      </c>
      <c r="Q404" s="218">
        <v>6.0000000000000002E-05</v>
      </c>
      <c r="R404" s="218">
        <f>Q404*H404</f>
        <v>0.00072000000000000005</v>
      </c>
      <c r="S404" s="218">
        <v>0</v>
      </c>
      <c r="T404" s="219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20" t="s">
        <v>186</v>
      </c>
      <c r="AT404" s="220" t="s">
        <v>387</v>
      </c>
      <c r="AU404" s="220" t="s">
        <v>90</v>
      </c>
      <c r="AY404" s="19" t="s">
        <v>129</v>
      </c>
      <c r="BE404" s="221">
        <f>IF(N404="základní",J404,0)</f>
        <v>0</v>
      </c>
      <c r="BF404" s="221">
        <f>IF(N404="snížená",J404,0)</f>
        <v>0</v>
      </c>
      <c r="BG404" s="221">
        <f>IF(N404="zákl. přenesená",J404,0)</f>
        <v>0</v>
      </c>
      <c r="BH404" s="221">
        <f>IF(N404="sníž. přenesená",J404,0)</f>
        <v>0</v>
      </c>
      <c r="BI404" s="221">
        <f>IF(N404="nulová",J404,0)</f>
        <v>0</v>
      </c>
      <c r="BJ404" s="19" t="s">
        <v>88</v>
      </c>
      <c r="BK404" s="221">
        <f>ROUND(I404*H404,2)</f>
        <v>0</v>
      </c>
      <c r="BL404" s="19" t="s">
        <v>136</v>
      </c>
      <c r="BM404" s="220" t="s">
        <v>1079</v>
      </c>
    </row>
    <row r="405" s="2" customFormat="1">
      <c r="A405" s="41"/>
      <c r="B405" s="42"/>
      <c r="C405" s="43"/>
      <c r="D405" s="222" t="s">
        <v>138</v>
      </c>
      <c r="E405" s="43"/>
      <c r="F405" s="223" t="s">
        <v>1078</v>
      </c>
      <c r="G405" s="43"/>
      <c r="H405" s="43"/>
      <c r="I405" s="224"/>
      <c r="J405" s="43"/>
      <c r="K405" s="43"/>
      <c r="L405" s="47"/>
      <c r="M405" s="225"/>
      <c r="N405" s="226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19" t="s">
        <v>138</v>
      </c>
      <c r="AU405" s="19" t="s">
        <v>90</v>
      </c>
    </row>
    <row r="406" s="13" customFormat="1">
      <c r="A406" s="13"/>
      <c r="B406" s="227"/>
      <c r="C406" s="228"/>
      <c r="D406" s="222" t="s">
        <v>140</v>
      </c>
      <c r="E406" s="229" t="s">
        <v>32</v>
      </c>
      <c r="F406" s="230" t="s">
        <v>1000</v>
      </c>
      <c r="G406" s="228"/>
      <c r="H406" s="229" t="s">
        <v>32</v>
      </c>
      <c r="I406" s="231"/>
      <c r="J406" s="228"/>
      <c r="K406" s="228"/>
      <c r="L406" s="232"/>
      <c r="M406" s="233"/>
      <c r="N406" s="234"/>
      <c r="O406" s="234"/>
      <c r="P406" s="234"/>
      <c r="Q406" s="234"/>
      <c r="R406" s="234"/>
      <c r="S406" s="234"/>
      <c r="T406" s="23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6" t="s">
        <v>140</v>
      </c>
      <c r="AU406" s="236" t="s">
        <v>90</v>
      </c>
      <c r="AV406" s="13" t="s">
        <v>88</v>
      </c>
      <c r="AW406" s="13" t="s">
        <v>40</v>
      </c>
      <c r="AX406" s="13" t="s">
        <v>80</v>
      </c>
      <c r="AY406" s="236" t="s">
        <v>129</v>
      </c>
    </row>
    <row r="407" s="14" customFormat="1">
      <c r="A407" s="14"/>
      <c r="B407" s="237"/>
      <c r="C407" s="238"/>
      <c r="D407" s="222" t="s">
        <v>140</v>
      </c>
      <c r="E407" s="239" t="s">
        <v>32</v>
      </c>
      <c r="F407" s="240" t="s">
        <v>543</v>
      </c>
      <c r="G407" s="238"/>
      <c r="H407" s="241">
        <v>12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7" t="s">
        <v>140</v>
      </c>
      <c r="AU407" s="247" t="s">
        <v>90</v>
      </c>
      <c r="AV407" s="14" t="s">
        <v>90</v>
      </c>
      <c r="AW407" s="14" t="s">
        <v>40</v>
      </c>
      <c r="AX407" s="14" t="s">
        <v>80</v>
      </c>
      <c r="AY407" s="247" t="s">
        <v>129</v>
      </c>
    </row>
    <row r="408" s="15" customFormat="1">
      <c r="A408" s="15"/>
      <c r="B408" s="248"/>
      <c r="C408" s="249"/>
      <c r="D408" s="222" t="s">
        <v>140</v>
      </c>
      <c r="E408" s="250" t="s">
        <v>32</v>
      </c>
      <c r="F408" s="251" t="s">
        <v>143</v>
      </c>
      <c r="G408" s="249"/>
      <c r="H408" s="252">
        <v>12</v>
      </c>
      <c r="I408" s="253"/>
      <c r="J408" s="249"/>
      <c r="K408" s="249"/>
      <c r="L408" s="254"/>
      <c r="M408" s="255"/>
      <c r="N408" s="256"/>
      <c r="O408" s="256"/>
      <c r="P408" s="256"/>
      <c r="Q408" s="256"/>
      <c r="R408" s="256"/>
      <c r="S408" s="256"/>
      <c r="T408" s="257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58" t="s">
        <v>140</v>
      </c>
      <c r="AU408" s="258" t="s">
        <v>90</v>
      </c>
      <c r="AV408" s="15" t="s">
        <v>136</v>
      </c>
      <c r="AW408" s="15" t="s">
        <v>40</v>
      </c>
      <c r="AX408" s="15" t="s">
        <v>88</v>
      </c>
      <c r="AY408" s="258" t="s">
        <v>129</v>
      </c>
    </row>
    <row r="409" s="2" customFormat="1" ht="24.15" customHeight="1">
      <c r="A409" s="41"/>
      <c r="B409" s="42"/>
      <c r="C409" s="209" t="s">
        <v>518</v>
      </c>
      <c r="D409" s="209" t="s">
        <v>131</v>
      </c>
      <c r="E409" s="210" t="s">
        <v>1080</v>
      </c>
      <c r="F409" s="211" t="s">
        <v>1081</v>
      </c>
      <c r="G409" s="212" t="s">
        <v>189</v>
      </c>
      <c r="H409" s="213">
        <v>3</v>
      </c>
      <c r="I409" s="214"/>
      <c r="J409" s="215">
        <f>ROUND(I409*H409,2)</f>
        <v>0</v>
      </c>
      <c r="K409" s="211" t="s">
        <v>135</v>
      </c>
      <c r="L409" s="47"/>
      <c r="M409" s="216" t="s">
        <v>32</v>
      </c>
      <c r="N409" s="217" t="s">
        <v>51</v>
      </c>
      <c r="O409" s="87"/>
      <c r="P409" s="218">
        <f>O409*H409</f>
        <v>0</v>
      </c>
      <c r="Q409" s="218">
        <v>0</v>
      </c>
      <c r="R409" s="218">
        <f>Q409*H409</f>
        <v>0</v>
      </c>
      <c r="S409" s="218">
        <v>0</v>
      </c>
      <c r="T409" s="219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0" t="s">
        <v>136</v>
      </c>
      <c r="AT409" s="220" t="s">
        <v>131</v>
      </c>
      <c r="AU409" s="220" t="s">
        <v>90</v>
      </c>
      <c r="AY409" s="19" t="s">
        <v>129</v>
      </c>
      <c r="BE409" s="221">
        <f>IF(N409="základní",J409,0)</f>
        <v>0</v>
      </c>
      <c r="BF409" s="221">
        <f>IF(N409="snížená",J409,0)</f>
        <v>0</v>
      </c>
      <c r="BG409" s="221">
        <f>IF(N409="zákl. přenesená",J409,0)</f>
        <v>0</v>
      </c>
      <c r="BH409" s="221">
        <f>IF(N409="sníž. přenesená",J409,0)</f>
        <v>0</v>
      </c>
      <c r="BI409" s="221">
        <f>IF(N409="nulová",J409,0)</f>
        <v>0</v>
      </c>
      <c r="BJ409" s="19" t="s">
        <v>88</v>
      </c>
      <c r="BK409" s="221">
        <f>ROUND(I409*H409,2)</f>
        <v>0</v>
      </c>
      <c r="BL409" s="19" t="s">
        <v>136</v>
      </c>
      <c r="BM409" s="220" t="s">
        <v>1082</v>
      </c>
    </row>
    <row r="410" s="2" customFormat="1">
      <c r="A410" s="41"/>
      <c r="B410" s="42"/>
      <c r="C410" s="43"/>
      <c r="D410" s="222" t="s">
        <v>138</v>
      </c>
      <c r="E410" s="43"/>
      <c r="F410" s="223" t="s">
        <v>1083</v>
      </c>
      <c r="G410" s="43"/>
      <c r="H410" s="43"/>
      <c r="I410" s="224"/>
      <c r="J410" s="43"/>
      <c r="K410" s="43"/>
      <c r="L410" s="47"/>
      <c r="M410" s="225"/>
      <c r="N410" s="226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19" t="s">
        <v>138</v>
      </c>
      <c r="AU410" s="19" t="s">
        <v>90</v>
      </c>
    </row>
    <row r="411" s="13" customFormat="1">
      <c r="A411" s="13"/>
      <c r="B411" s="227"/>
      <c r="C411" s="228"/>
      <c r="D411" s="222" t="s">
        <v>140</v>
      </c>
      <c r="E411" s="229" t="s">
        <v>32</v>
      </c>
      <c r="F411" s="230" t="s">
        <v>1000</v>
      </c>
      <c r="G411" s="228"/>
      <c r="H411" s="229" t="s">
        <v>32</v>
      </c>
      <c r="I411" s="231"/>
      <c r="J411" s="228"/>
      <c r="K411" s="228"/>
      <c r="L411" s="232"/>
      <c r="M411" s="233"/>
      <c r="N411" s="234"/>
      <c r="O411" s="234"/>
      <c r="P411" s="234"/>
      <c r="Q411" s="234"/>
      <c r="R411" s="234"/>
      <c r="S411" s="234"/>
      <c r="T411" s="23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6" t="s">
        <v>140</v>
      </c>
      <c r="AU411" s="236" t="s">
        <v>90</v>
      </c>
      <c r="AV411" s="13" t="s">
        <v>88</v>
      </c>
      <c r="AW411" s="13" t="s">
        <v>40</v>
      </c>
      <c r="AX411" s="13" t="s">
        <v>80</v>
      </c>
      <c r="AY411" s="236" t="s">
        <v>129</v>
      </c>
    </row>
    <row r="412" s="14" customFormat="1">
      <c r="A412" s="14"/>
      <c r="B412" s="237"/>
      <c r="C412" s="238"/>
      <c r="D412" s="222" t="s">
        <v>140</v>
      </c>
      <c r="E412" s="239" t="s">
        <v>32</v>
      </c>
      <c r="F412" s="240" t="s">
        <v>592</v>
      </c>
      <c r="G412" s="238"/>
      <c r="H412" s="241">
        <v>3</v>
      </c>
      <c r="I412" s="242"/>
      <c r="J412" s="238"/>
      <c r="K412" s="238"/>
      <c r="L412" s="243"/>
      <c r="M412" s="244"/>
      <c r="N412" s="245"/>
      <c r="O412" s="245"/>
      <c r="P412" s="245"/>
      <c r="Q412" s="245"/>
      <c r="R412" s="245"/>
      <c r="S412" s="245"/>
      <c r="T412" s="24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7" t="s">
        <v>140</v>
      </c>
      <c r="AU412" s="247" t="s">
        <v>90</v>
      </c>
      <c r="AV412" s="14" t="s">
        <v>90</v>
      </c>
      <c r="AW412" s="14" t="s">
        <v>40</v>
      </c>
      <c r="AX412" s="14" t="s">
        <v>80</v>
      </c>
      <c r="AY412" s="247" t="s">
        <v>129</v>
      </c>
    </row>
    <row r="413" s="15" customFormat="1">
      <c r="A413" s="15"/>
      <c r="B413" s="248"/>
      <c r="C413" s="249"/>
      <c r="D413" s="222" t="s">
        <v>140</v>
      </c>
      <c r="E413" s="250" t="s">
        <v>32</v>
      </c>
      <c r="F413" s="251" t="s">
        <v>143</v>
      </c>
      <c r="G413" s="249"/>
      <c r="H413" s="252">
        <v>3</v>
      </c>
      <c r="I413" s="253"/>
      <c r="J413" s="249"/>
      <c r="K413" s="249"/>
      <c r="L413" s="254"/>
      <c r="M413" s="255"/>
      <c r="N413" s="256"/>
      <c r="O413" s="256"/>
      <c r="P413" s="256"/>
      <c r="Q413" s="256"/>
      <c r="R413" s="256"/>
      <c r="S413" s="256"/>
      <c r="T413" s="257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8" t="s">
        <v>140</v>
      </c>
      <c r="AU413" s="258" t="s">
        <v>90</v>
      </c>
      <c r="AV413" s="15" t="s">
        <v>136</v>
      </c>
      <c r="AW413" s="15" t="s">
        <v>40</v>
      </c>
      <c r="AX413" s="15" t="s">
        <v>88</v>
      </c>
      <c r="AY413" s="258" t="s">
        <v>129</v>
      </c>
    </row>
    <row r="414" s="2" customFormat="1" ht="14.4" customHeight="1">
      <c r="A414" s="41"/>
      <c r="B414" s="42"/>
      <c r="C414" s="270" t="s">
        <v>524</v>
      </c>
      <c r="D414" s="270" t="s">
        <v>387</v>
      </c>
      <c r="E414" s="271" t="s">
        <v>1084</v>
      </c>
      <c r="F414" s="272" t="s">
        <v>1085</v>
      </c>
      <c r="G414" s="273" t="s">
        <v>189</v>
      </c>
      <c r="H414" s="274">
        <v>3</v>
      </c>
      <c r="I414" s="275"/>
      <c r="J414" s="276">
        <f>ROUND(I414*H414,2)</f>
        <v>0</v>
      </c>
      <c r="K414" s="272" t="s">
        <v>32</v>
      </c>
      <c r="L414" s="277"/>
      <c r="M414" s="278" t="s">
        <v>32</v>
      </c>
      <c r="N414" s="279" t="s">
        <v>51</v>
      </c>
      <c r="O414" s="87"/>
      <c r="P414" s="218">
        <f>O414*H414</f>
        <v>0</v>
      </c>
      <c r="Q414" s="218">
        <v>0.00315</v>
      </c>
      <c r="R414" s="218">
        <f>Q414*H414</f>
        <v>0.0094500000000000001</v>
      </c>
      <c r="S414" s="218">
        <v>0</v>
      </c>
      <c r="T414" s="219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20" t="s">
        <v>186</v>
      </c>
      <c r="AT414" s="220" t="s">
        <v>387</v>
      </c>
      <c r="AU414" s="220" t="s">
        <v>90</v>
      </c>
      <c r="AY414" s="19" t="s">
        <v>129</v>
      </c>
      <c r="BE414" s="221">
        <f>IF(N414="základní",J414,0)</f>
        <v>0</v>
      </c>
      <c r="BF414" s="221">
        <f>IF(N414="snížená",J414,0)</f>
        <v>0</v>
      </c>
      <c r="BG414" s="221">
        <f>IF(N414="zákl. přenesená",J414,0)</f>
        <v>0</v>
      </c>
      <c r="BH414" s="221">
        <f>IF(N414="sníž. přenesená",J414,0)</f>
        <v>0</v>
      </c>
      <c r="BI414" s="221">
        <f>IF(N414="nulová",J414,0)</f>
        <v>0</v>
      </c>
      <c r="BJ414" s="19" t="s">
        <v>88</v>
      </c>
      <c r="BK414" s="221">
        <f>ROUND(I414*H414,2)</f>
        <v>0</v>
      </c>
      <c r="BL414" s="19" t="s">
        <v>136</v>
      </c>
      <c r="BM414" s="220" t="s">
        <v>1086</v>
      </c>
    </row>
    <row r="415" s="2" customFormat="1">
      <c r="A415" s="41"/>
      <c r="B415" s="42"/>
      <c r="C415" s="43"/>
      <c r="D415" s="222" t="s">
        <v>138</v>
      </c>
      <c r="E415" s="43"/>
      <c r="F415" s="223" t="s">
        <v>1085</v>
      </c>
      <c r="G415" s="43"/>
      <c r="H415" s="43"/>
      <c r="I415" s="224"/>
      <c r="J415" s="43"/>
      <c r="K415" s="43"/>
      <c r="L415" s="47"/>
      <c r="M415" s="225"/>
      <c r="N415" s="226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19" t="s">
        <v>138</v>
      </c>
      <c r="AU415" s="19" t="s">
        <v>90</v>
      </c>
    </row>
    <row r="416" s="13" customFormat="1">
      <c r="A416" s="13"/>
      <c r="B416" s="227"/>
      <c r="C416" s="228"/>
      <c r="D416" s="222" t="s">
        <v>140</v>
      </c>
      <c r="E416" s="229" t="s">
        <v>32</v>
      </c>
      <c r="F416" s="230" t="s">
        <v>1000</v>
      </c>
      <c r="G416" s="228"/>
      <c r="H416" s="229" t="s">
        <v>32</v>
      </c>
      <c r="I416" s="231"/>
      <c r="J416" s="228"/>
      <c r="K416" s="228"/>
      <c r="L416" s="232"/>
      <c r="M416" s="233"/>
      <c r="N416" s="234"/>
      <c r="O416" s="234"/>
      <c r="P416" s="234"/>
      <c r="Q416" s="234"/>
      <c r="R416" s="234"/>
      <c r="S416" s="234"/>
      <c r="T416" s="23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6" t="s">
        <v>140</v>
      </c>
      <c r="AU416" s="236" t="s">
        <v>90</v>
      </c>
      <c r="AV416" s="13" t="s">
        <v>88</v>
      </c>
      <c r="AW416" s="13" t="s">
        <v>40</v>
      </c>
      <c r="AX416" s="13" t="s">
        <v>80</v>
      </c>
      <c r="AY416" s="236" t="s">
        <v>129</v>
      </c>
    </row>
    <row r="417" s="14" customFormat="1">
      <c r="A417" s="14"/>
      <c r="B417" s="237"/>
      <c r="C417" s="238"/>
      <c r="D417" s="222" t="s">
        <v>140</v>
      </c>
      <c r="E417" s="239" t="s">
        <v>32</v>
      </c>
      <c r="F417" s="240" t="s">
        <v>592</v>
      </c>
      <c r="G417" s="238"/>
      <c r="H417" s="241">
        <v>3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7" t="s">
        <v>140</v>
      </c>
      <c r="AU417" s="247" t="s">
        <v>90</v>
      </c>
      <c r="AV417" s="14" t="s">
        <v>90</v>
      </c>
      <c r="AW417" s="14" t="s">
        <v>40</v>
      </c>
      <c r="AX417" s="14" t="s">
        <v>80</v>
      </c>
      <c r="AY417" s="247" t="s">
        <v>129</v>
      </c>
    </row>
    <row r="418" s="15" customFormat="1">
      <c r="A418" s="15"/>
      <c r="B418" s="248"/>
      <c r="C418" s="249"/>
      <c r="D418" s="222" t="s">
        <v>140</v>
      </c>
      <c r="E418" s="250" t="s">
        <v>32</v>
      </c>
      <c r="F418" s="251" t="s">
        <v>143</v>
      </c>
      <c r="G418" s="249"/>
      <c r="H418" s="252">
        <v>3</v>
      </c>
      <c r="I418" s="253"/>
      <c r="J418" s="249"/>
      <c r="K418" s="249"/>
      <c r="L418" s="254"/>
      <c r="M418" s="255"/>
      <c r="N418" s="256"/>
      <c r="O418" s="256"/>
      <c r="P418" s="256"/>
      <c r="Q418" s="256"/>
      <c r="R418" s="256"/>
      <c r="S418" s="256"/>
      <c r="T418" s="257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8" t="s">
        <v>140</v>
      </c>
      <c r="AU418" s="258" t="s">
        <v>90</v>
      </c>
      <c r="AV418" s="15" t="s">
        <v>136</v>
      </c>
      <c r="AW418" s="15" t="s">
        <v>40</v>
      </c>
      <c r="AX418" s="15" t="s">
        <v>88</v>
      </c>
      <c r="AY418" s="258" t="s">
        <v>129</v>
      </c>
    </row>
    <row r="419" s="2" customFormat="1" ht="24.15" customHeight="1">
      <c r="A419" s="41"/>
      <c r="B419" s="42"/>
      <c r="C419" s="209" t="s">
        <v>531</v>
      </c>
      <c r="D419" s="209" t="s">
        <v>131</v>
      </c>
      <c r="E419" s="210" t="s">
        <v>1087</v>
      </c>
      <c r="F419" s="211" t="s">
        <v>1088</v>
      </c>
      <c r="G419" s="212" t="s">
        <v>189</v>
      </c>
      <c r="H419" s="213">
        <v>26</v>
      </c>
      <c r="I419" s="214"/>
      <c r="J419" s="215">
        <f>ROUND(I419*H419,2)</f>
        <v>0</v>
      </c>
      <c r="K419" s="211" t="s">
        <v>135</v>
      </c>
      <c r="L419" s="47"/>
      <c r="M419" s="216" t="s">
        <v>32</v>
      </c>
      <c r="N419" s="217" t="s">
        <v>51</v>
      </c>
      <c r="O419" s="87"/>
      <c r="P419" s="218">
        <f>O419*H419</f>
        <v>0</v>
      </c>
      <c r="Q419" s="218">
        <v>0</v>
      </c>
      <c r="R419" s="218">
        <f>Q419*H419</f>
        <v>0</v>
      </c>
      <c r="S419" s="218">
        <v>0</v>
      </c>
      <c r="T419" s="219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0" t="s">
        <v>136</v>
      </c>
      <c r="AT419" s="220" t="s">
        <v>131</v>
      </c>
      <c r="AU419" s="220" t="s">
        <v>90</v>
      </c>
      <c r="AY419" s="19" t="s">
        <v>129</v>
      </c>
      <c r="BE419" s="221">
        <f>IF(N419="základní",J419,0)</f>
        <v>0</v>
      </c>
      <c r="BF419" s="221">
        <f>IF(N419="snížená",J419,0)</f>
        <v>0</v>
      </c>
      <c r="BG419" s="221">
        <f>IF(N419="zákl. přenesená",J419,0)</f>
        <v>0</v>
      </c>
      <c r="BH419" s="221">
        <f>IF(N419="sníž. přenesená",J419,0)</f>
        <v>0</v>
      </c>
      <c r="BI419" s="221">
        <f>IF(N419="nulová",J419,0)</f>
        <v>0</v>
      </c>
      <c r="BJ419" s="19" t="s">
        <v>88</v>
      </c>
      <c r="BK419" s="221">
        <f>ROUND(I419*H419,2)</f>
        <v>0</v>
      </c>
      <c r="BL419" s="19" t="s">
        <v>136</v>
      </c>
      <c r="BM419" s="220" t="s">
        <v>1089</v>
      </c>
    </row>
    <row r="420" s="2" customFormat="1">
      <c r="A420" s="41"/>
      <c r="B420" s="42"/>
      <c r="C420" s="43"/>
      <c r="D420" s="222" t="s">
        <v>138</v>
      </c>
      <c r="E420" s="43"/>
      <c r="F420" s="223" t="s">
        <v>1090</v>
      </c>
      <c r="G420" s="43"/>
      <c r="H420" s="43"/>
      <c r="I420" s="224"/>
      <c r="J420" s="43"/>
      <c r="K420" s="43"/>
      <c r="L420" s="47"/>
      <c r="M420" s="225"/>
      <c r="N420" s="226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19" t="s">
        <v>138</v>
      </c>
      <c r="AU420" s="19" t="s">
        <v>90</v>
      </c>
    </row>
    <row r="421" s="13" customFormat="1">
      <c r="A421" s="13"/>
      <c r="B421" s="227"/>
      <c r="C421" s="228"/>
      <c r="D421" s="222" t="s">
        <v>140</v>
      </c>
      <c r="E421" s="229" t="s">
        <v>32</v>
      </c>
      <c r="F421" s="230" t="s">
        <v>1000</v>
      </c>
      <c r="G421" s="228"/>
      <c r="H421" s="229" t="s">
        <v>32</v>
      </c>
      <c r="I421" s="231"/>
      <c r="J421" s="228"/>
      <c r="K421" s="228"/>
      <c r="L421" s="232"/>
      <c r="M421" s="233"/>
      <c r="N421" s="234"/>
      <c r="O421" s="234"/>
      <c r="P421" s="234"/>
      <c r="Q421" s="234"/>
      <c r="R421" s="234"/>
      <c r="S421" s="234"/>
      <c r="T421" s="23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6" t="s">
        <v>140</v>
      </c>
      <c r="AU421" s="236" t="s">
        <v>90</v>
      </c>
      <c r="AV421" s="13" t="s">
        <v>88</v>
      </c>
      <c r="AW421" s="13" t="s">
        <v>40</v>
      </c>
      <c r="AX421" s="13" t="s">
        <v>80</v>
      </c>
      <c r="AY421" s="236" t="s">
        <v>129</v>
      </c>
    </row>
    <row r="422" s="14" customFormat="1">
      <c r="A422" s="14"/>
      <c r="B422" s="237"/>
      <c r="C422" s="238"/>
      <c r="D422" s="222" t="s">
        <v>140</v>
      </c>
      <c r="E422" s="239" t="s">
        <v>32</v>
      </c>
      <c r="F422" s="240" t="s">
        <v>1091</v>
      </c>
      <c r="G422" s="238"/>
      <c r="H422" s="241">
        <v>26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7" t="s">
        <v>140</v>
      </c>
      <c r="AU422" s="247" t="s">
        <v>90</v>
      </c>
      <c r="AV422" s="14" t="s">
        <v>90</v>
      </c>
      <c r="AW422" s="14" t="s">
        <v>40</v>
      </c>
      <c r="AX422" s="14" t="s">
        <v>80</v>
      </c>
      <c r="AY422" s="247" t="s">
        <v>129</v>
      </c>
    </row>
    <row r="423" s="15" customFormat="1">
      <c r="A423" s="15"/>
      <c r="B423" s="248"/>
      <c r="C423" s="249"/>
      <c r="D423" s="222" t="s">
        <v>140</v>
      </c>
      <c r="E423" s="250" t="s">
        <v>32</v>
      </c>
      <c r="F423" s="251" t="s">
        <v>143</v>
      </c>
      <c r="G423" s="249"/>
      <c r="H423" s="252">
        <v>26</v>
      </c>
      <c r="I423" s="253"/>
      <c r="J423" s="249"/>
      <c r="K423" s="249"/>
      <c r="L423" s="254"/>
      <c r="M423" s="255"/>
      <c r="N423" s="256"/>
      <c r="O423" s="256"/>
      <c r="P423" s="256"/>
      <c r="Q423" s="256"/>
      <c r="R423" s="256"/>
      <c r="S423" s="256"/>
      <c r="T423" s="257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8" t="s">
        <v>140</v>
      </c>
      <c r="AU423" s="258" t="s">
        <v>90</v>
      </c>
      <c r="AV423" s="15" t="s">
        <v>136</v>
      </c>
      <c r="AW423" s="15" t="s">
        <v>40</v>
      </c>
      <c r="AX423" s="15" t="s">
        <v>88</v>
      </c>
      <c r="AY423" s="258" t="s">
        <v>129</v>
      </c>
    </row>
    <row r="424" s="2" customFormat="1" ht="14.4" customHeight="1">
      <c r="A424" s="41"/>
      <c r="B424" s="42"/>
      <c r="C424" s="270" t="s">
        <v>537</v>
      </c>
      <c r="D424" s="270" t="s">
        <v>387</v>
      </c>
      <c r="E424" s="271" t="s">
        <v>1092</v>
      </c>
      <c r="F424" s="272" t="s">
        <v>1093</v>
      </c>
      <c r="G424" s="273" t="s">
        <v>189</v>
      </c>
      <c r="H424" s="274">
        <v>13</v>
      </c>
      <c r="I424" s="275"/>
      <c r="J424" s="276">
        <f>ROUND(I424*H424,2)</f>
        <v>0</v>
      </c>
      <c r="K424" s="272" t="s">
        <v>135</v>
      </c>
      <c r="L424" s="277"/>
      <c r="M424" s="278" t="s">
        <v>32</v>
      </c>
      <c r="N424" s="279" t="s">
        <v>51</v>
      </c>
      <c r="O424" s="87"/>
      <c r="P424" s="218">
        <f>O424*H424</f>
        <v>0</v>
      </c>
      <c r="Q424" s="218">
        <v>0.00072000000000000005</v>
      </c>
      <c r="R424" s="218">
        <f>Q424*H424</f>
        <v>0.0093600000000000003</v>
      </c>
      <c r="S424" s="218">
        <v>0</v>
      </c>
      <c r="T424" s="219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20" t="s">
        <v>186</v>
      </c>
      <c r="AT424" s="220" t="s">
        <v>387</v>
      </c>
      <c r="AU424" s="220" t="s">
        <v>90</v>
      </c>
      <c r="AY424" s="19" t="s">
        <v>129</v>
      </c>
      <c r="BE424" s="221">
        <f>IF(N424="základní",J424,0)</f>
        <v>0</v>
      </c>
      <c r="BF424" s="221">
        <f>IF(N424="snížená",J424,0)</f>
        <v>0</v>
      </c>
      <c r="BG424" s="221">
        <f>IF(N424="zákl. přenesená",J424,0)</f>
        <v>0</v>
      </c>
      <c r="BH424" s="221">
        <f>IF(N424="sníž. přenesená",J424,0)</f>
        <v>0</v>
      </c>
      <c r="BI424" s="221">
        <f>IF(N424="nulová",J424,0)</f>
        <v>0</v>
      </c>
      <c r="BJ424" s="19" t="s">
        <v>88</v>
      </c>
      <c r="BK424" s="221">
        <f>ROUND(I424*H424,2)</f>
        <v>0</v>
      </c>
      <c r="BL424" s="19" t="s">
        <v>136</v>
      </c>
      <c r="BM424" s="220" t="s">
        <v>1094</v>
      </c>
    </row>
    <row r="425" s="2" customFormat="1">
      <c r="A425" s="41"/>
      <c r="B425" s="42"/>
      <c r="C425" s="43"/>
      <c r="D425" s="222" t="s">
        <v>138</v>
      </c>
      <c r="E425" s="43"/>
      <c r="F425" s="223" t="s">
        <v>1093</v>
      </c>
      <c r="G425" s="43"/>
      <c r="H425" s="43"/>
      <c r="I425" s="224"/>
      <c r="J425" s="43"/>
      <c r="K425" s="43"/>
      <c r="L425" s="47"/>
      <c r="M425" s="225"/>
      <c r="N425" s="226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19" t="s">
        <v>138</v>
      </c>
      <c r="AU425" s="19" t="s">
        <v>90</v>
      </c>
    </row>
    <row r="426" s="13" customFormat="1">
      <c r="A426" s="13"/>
      <c r="B426" s="227"/>
      <c r="C426" s="228"/>
      <c r="D426" s="222" t="s">
        <v>140</v>
      </c>
      <c r="E426" s="229" t="s">
        <v>32</v>
      </c>
      <c r="F426" s="230" t="s">
        <v>1000</v>
      </c>
      <c r="G426" s="228"/>
      <c r="H426" s="229" t="s">
        <v>32</v>
      </c>
      <c r="I426" s="231"/>
      <c r="J426" s="228"/>
      <c r="K426" s="228"/>
      <c r="L426" s="232"/>
      <c r="M426" s="233"/>
      <c r="N426" s="234"/>
      <c r="O426" s="234"/>
      <c r="P426" s="234"/>
      <c r="Q426" s="234"/>
      <c r="R426" s="234"/>
      <c r="S426" s="234"/>
      <c r="T426" s="23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6" t="s">
        <v>140</v>
      </c>
      <c r="AU426" s="236" t="s">
        <v>90</v>
      </c>
      <c r="AV426" s="13" t="s">
        <v>88</v>
      </c>
      <c r="AW426" s="13" t="s">
        <v>40</v>
      </c>
      <c r="AX426" s="13" t="s">
        <v>80</v>
      </c>
      <c r="AY426" s="236" t="s">
        <v>129</v>
      </c>
    </row>
    <row r="427" s="14" customFormat="1">
      <c r="A427" s="14"/>
      <c r="B427" s="237"/>
      <c r="C427" s="238"/>
      <c r="D427" s="222" t="s">
        <v>140</v>
      </c>
      <c r="E427" s="239" t="s">
        <v>32</v>
      </c>
      <c r="F427" s="240" t="s">
        <v>1095</v>
      </c>
      <c r="G427" s="238"/>
      <c r="H427" s="241">
        <v>13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7" t="s">
        <v>140</v>
      </c>
      <c r="AU427" s="247" t="s">
        <v>90</v>
      </c>
      <c r="AV427" s="14" t="s">
        <v>90</v>
      </c>
      <c r="AW427" s="14" t="s">
        <v>40</v>
      </c>
      <c r="AX427" s="14" t="s">
        <v>80</v>
      </c>
      <c r="AY427" s="247" t="s">
        <v>129</v>
      </c>
    </row>
    <row r="428" s="15" customFormat="1">
      <c r="A428" s="15"/>
      <c r="B428" s="248"/>
      <c r="C428" s="249"/>
      <c r="D428" s="222" t="s">
        <v>140</v>
      </c>
      <c r="E428" s="250" t="s">
        <v>32</v>
      </c>
      <c r="F428" s="251" t="s">
        <v>143</v>
      </c>
      <c r="G428" s="249"/>
      <c r="H428" s="252">
        <v>13</v>
      </c>
      <c r="I428" s="253"/>
      <c r="J428" s="249"/>
      <c r="K428" s="249"/>
      <c r="L428" s="254"/>
      <c r="M428" s="255"/>
      <c r="N428" s="256"/>
      <c r="O428" s="256"/>
      <c r="P428" s="256"/>
      <c r="Q428" s="256"/>
      <c r="R428" s="256"/>
      <c r="S428" s="256"/>
      <c r="T428" s="257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58" t="s">
        <v>140</v>
      </c>
      <c r="AU428" s="258" t="s">
        <v>90</v>
      </c>
      <c r="AV428" s="15" t="s">
        <v>136</v>
      </c>
      <c r="AW428" s="15" t="s">
        <v>40</v>
      </c>
      <c r="AX428" s="15" t="s">
        <v>88</v>
      </c>
      <c r="AY428" s="258" t="s">
        <v>129</v>
      </c>
    </row>
    <row r="429" s="2" customFormat="1" ht="24.15" customHeight="1">
      <c r="A429" s="41"/>
      <c r="B429" s="42"/>
      <c r="C429" s="270" t="s">
        <v>544</v>
      </c>
      <c r="D429" s="270" t="s">
        <v>387</v>
      </c>
      <c r="E429" s="271" t="s">
        <v>1096</v>
      </c>
      <c r="F429" s="272" t="s">
        <v>1097</v>
      </c>
      <c r="G429" s="273" t="s">
        <v>189</v>
      </c>
      <c r="H429" s="274">
        <v>13</v>
      </c>
      <c r="I429" s="275"/>
      <c r="J429" s="276">
        <f>ROUND(I429*H429,2)</f>
        <v>0</v>
      </c>
      <c r="K429" s="272" t="s">
        <v>135</v>
      </c>
      <c r="L429" s="277"/>
      <c r="M429" s="278" t="s">
        <v>32</v>
      </c>
      <c r="N429" s="279" t="s">
        <v>51</v>
      </c>
      <c r="O429" s="87"/>
      <c r="P429" s="218">
        <f>O429*H429</f>
        <v>0</v>
      </c>
      <c r="Q429" s="218">
        <v>0.0040000000000000001</v>
      </c>
      <c r="R429" s="218">
        <f>Q429*H429</f>
        <v>0.052000000000000005</v>
      </c>
      <c r="S429" s="218">
        <v>0</v>
      </c>
      <c r="T429" s="219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0" t="s">
        <v>186</v>
      </c>
      <c r="AT429" s="220" t="s">
        <v>387</v>
      </c>
      <c r="AU429" s="220" t="s">
        <v>90</v>
      </c>
      <c r="AY429" s="19" t="s">
        <v>129</v>
      </c>
      <c r="BE429" s="221">
        <f>IF(N429="základní",J429,0)</f>
        <v>0</v>
      </c>
      <c r="BF429" s="221">
        <f>IF(N429="snížená",J429,0)</f>
        <v>0</v>
      </c>
      <c r="BG429" s="221">
        <f>IF(N429="zákl. přenesená",J429,0)</f>
        <v>0</v>
      </c>
      <c r="BH429" s="221">
        <f>IF(N429="sníž. přenesená",J429,0)</f>
        <v>0</v>
      </c>
      <c r="BI429" s="221">
        <f>IF(N429="nulová",J429,0)</f>
        <v>0</v>
      </c>
      <c r="BJ429" s="19" t="s">
        <v>88</v>
      </c>
      <c r="BK429" s="221">
        <f>ROUND(I429*H429,2)</f>
        <v>0</v>
      </c>
      <c r="BL429" s="19" t="s">
        <v>136</v>
      </c>
      <c r="BM429" s="220" t="s">
        <v>1098</v>
      </c>
    </row>
    <row r="430" s="2" customFormat="1">
      <c r="A430" s="41"/>
      <c r="B430" s="42"/>
      <c r="C430" s="43"/>
      <c r="D430" s="222" t="s">
        <v>138</v>
      </c>
      <c r="E430" s="43"/>
      <c r="F430" s="223" t="s">
        <v>1099</v>
      </c>
      <c r="G430" s="43"/>
      <c r="H430" s="43"/>
      <c r="I430" s="224"/>
      <c r="J430" s="43"/>
      <c r="K430" s="43"/>
      <c r="L430" s="47"/>
      <c r="M430" s="225"/>
      <c r="N430" s="226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19" t="s">
        <v>138</v>
      </c>
      <c r="AU430" s="19" t="s">
        <v>90</v>
      </c>
    </row>
    <row r="431" s="13" customFormat="1">
      <c r="A431" s="13"/>
      <c r="B431" s="227"/>
      <c r="C431" s="228"/>
      <c r="D431" s="222" t="s">
        <v>140</v>
      </c>
      <c r="E431" s="229" t="s">
        <v>32</v>
      </c>
      <c r="F431" s="230" t="s">
        <v>1000</v>
      </c>
      <c r="G431" s="228"/>
      <c r="H431" s="229" t="s">
        <v>32</v>
      </c>
      <c r="I431" s="231"/>
      <c r="J431" s="228"/>
      <c r="K431" s="228"/>
      <c r="L431" s="232"/>
      <c r="M431" s="233"/>
      <c r="N431" s="234"/>
      <c r="O431" s="234"/>
      <c r="P431" s="234"/>
      <c r="Q431" s="234"/>
      <c r="R431" s="234"/>
      <c r="S431" s="234"/>
      <c r="T431" s="23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6" t="s">
        <v>140</v>
      </c>
      <c r="AU431" s="236" t="s">
        <v>90</v>
      </c>
      <c r="AV431" s="13" t="s">
        <v>88</v>
      </c>
      <c r="AW431" s="13" t="s">
        <v>40</v>
      </c>
      <c r="AX431" s="13" t="s">
        <v>80</v>
      </c>
      <c r="AY431" s="236" t="s">
        <v>129</v>
      </c>
    </row>
    <row r="432" s="14" customFormat="1">
      <c r="A432" s="14"/>
      <c r="B432" s="237"/>
      <c r="C432" s="238"/>
      <c r="D432" s="222" t="s">
        <v>140</v>
      </c>
      <c r="E432" s="239" t="s">
        <v>32</v>
      </c>
      <c r="F432" s="240" t="s">
        <v>1095</v>
      </c>
      <c r="G432" s="238"/>
      <c r="H432" s="241">
        <v>13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7" t="s">
        <v>140</v>
      </c>
      <c r="AU432" s="247" t="s">
        <v>90</v>
      </c>
      <c r="AV432" s="14" t="s">
        <v>90</v>
      </c>
      <c r="AW432" s="14" t="s">
        <v>40</v>
      </c>
      <c r="AX432" s="14" t="s">
        <v>80</v>
      </c>
      <c r="AY432" s="247" t="s">
        <v>129</v>
      </c>
    </row>
    <row r="433" s="15" customFormat="1">
      <c r="A433" s="15"/>
      <c r="B433" s="248"/>
      <c r="C433" s="249"/>
      <c r="D433" s="222" t="s">
        <v>140</v>
      </c>
      <c r="E433" s="250" t="s">
        <v>32</v>
      </c>
      <c r="F433" s="251" t="s">
        <v>143</v>
      </c>
      <c r="G433" s="249"/>
      <c r="H433" s="252">
        <v>13</v>
      </c>
      <c r="I433" s="253"/>
      <c r="J433" s="249"/>
      <c r="K433" s="249"/>
      <c r="L433" s="254"/>
      <c r="M433" s="255"/>
      <c r="N433" s="256"/>
      <c r="O433" s="256"/>
      <c r="P433" s="256"/>
      <c r="Q433" s="256"/>
      <c r="R433" s="256"/>
      <c r="S433" s="256"/>
      <c r="T433" s="257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58" t="s">
        <v>140</v>
      </c>
      <c r="AU433" s="258" t="s">
        <v>90</v>
      </c>
      <c r="AV433" s="15" t="s">
        <v>136</v>
      </c>
      <c r="AW433" s="15" t="s">
        <v>40</v>
      </c>
      <c r="AX433" s="15" t="s">
        <v>88</v>
      </c>
      <c r="AY433" s="258" t="s">
        <v>129</v>
      </c>
    </row>
    <row r="434" s="2" customFormat="1" ht="24.15" customHeight="1">
      <c r="A434" s="41"/>
      <c r="B434" s="42"/>
      <c r="C434" s="209" t="s">
        <v>550</v>
      </c>
      <c r="D434" s="209" t="s">
        <v>131</v>
      </c>
      <c r="E434" s="210" t="s">
        <v>1100</v>
      </c>
      <c r="F434" s="211" t="s">
        <v>1101</v>
      </c>
      <c r="G434" s="212" t="s">
        <v>189</v>
      </c>
      <c r="H434" s="213">
        <v>3</v>
      </c>
      <c r="I434" s="214"/>
      <c r="J434" s="215">
        <f>ROUND(I434*H434,2)</f>
        <v>0</v>
      </c>
      <c r="K434" s="211" t="s">
        <v>135</v>
      </c>
      <c r="L434" s="47"/>
      <c r="M434" s="216" t="s">
        <v>32</v>
      </c>
      <c r="N434" s="217" t="s">
        <v>51</v>
      </c>
      <c r="O434" s="87"/>
      <c r="P434" s="218">
        <f>O434*H434</f>
        <v>0</v>
      </c>
      <c r="Q434" s="218">
        <v>0</v>
      </c>
      <c r="R434" s="218">
        <f>Q434*H434</f>
        <v>0</v>
      </c>
      <c r="S434" s="218">
        <v>0</v>
      </c>
      <c r="T434" s="219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0" t="s">
        <v>136</v>
      </c>
      <c r="AT434" s="220" t="s">
        <v>131</v>
      </c>
      <c r="AU434" s="220" t="s">
        <v>90</v>
      </c>
      <c r="AY434" s="19" t="s">
        <v>129</v>
      </c>
      <c r="BE434" s="221">
        <f>IF(N434="základní",J434,0)</f>
        <v>0</v>
      </c>
      <c r="BF434" s="221">
        <f>IF(N434="snížená",J434,0)</f>
        <v>0</v>
      </c>
      <c r="BG434" s="221">
        <f>IF(N434="zákl. přenesená",J434,0)</f>
        <v>0</v>
      </c>
      <c r="BH434" s="221">
        <f>IF(N434="sníž. přenesená",J434,0)</f>
        <v>0</v>
      </c>
      <c r="BI434" s="221">
        <f>IF(N434="nulová",J434,0)</f>
        <v>0</v>
      </c>
      <c r="BJ434" s="19" t="s">
        <v>88</v>
      </c>
      <c r="BK434" s="221">
        <f>ROUND(I434*H434,2)</f>
        <v>0</v>
      </c>
      <c r="BL434" s="19" t="s">
        <v>136</v>
      </c>
      <c r="BM434" s="220" t="s">
        <v>1102</v>
      </c>
    </row>
    <row r="435" s="2" customFormat="1">
      <c r="A435" s="41"/>
      <c r="B435" s="42"/>
      <c r="C435" s="43"/>
      <c r="D435" s="222" t="s">
        <v>138</v>
      </c>
      <c r="E435" s="43"/>
      <c r="F435" s="223" t="s">
        <v>1103</v>
      </c>
      <c r="G435" s="43"/>
      <c r="H435" s="43"/>
      <c r="I435" s="224"/>
      <c r="J435" s="43"/>
      <c r="K435" s="43"/>
      <c r="L435" s="47"/>
      <c r="M435" s="225"/>
      <c r="N435" s="226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19" t="s">
        <v>138</v>
      </c>
      <c r="AU435" s="19" t="s">
        <v>90</v>
      </c>
    </row>
    <row r="436" s="13" customFormat="1">
      <c r="A436" s="13"/>
      <c r="B436" s="227"/>
      <c r="C436" s="228"/>
      <c r="D436" s="222" t="s">
        <v>140</v>
      </c>
      <c r="E436" s="229" t="s">
        <v>32</v>
      </c>
      <c r="F436" s="230" t="s">
        <v>1000</v>
      </c>
      <c r="G436" s="228"/>
      <c r="H436" s="229" t="s">
        <v>32</v>
      </c>
      <c r="I436" s="231"/>
      <c r="J436" s="228"/>
      <c r="K436" s="228"/>
      <c r="L436" s="232"/>
      <c r="M436" s="233"/>
      <c r="N436" s="234"/>
      <c r="O436" s="234"/>
      <c r="P436" s="234"/>
      <c r="Q436" s="234"/>
      <c r="R436" s="234"/>
      <c r="S436" s="234"/>
      <c r="T436" s="23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6" t="s">
        <v>140</v>
      </c>
      <c r="AU436" s="236" t="s">
        <v>90</v>
      </c>
      <c r="AV436" s="13" t="s">
        <v>88</v>
      </c>
      <c r="AW436" s="13" t="s">
        <v>40</v>
      </c>
      <c r="AX436" s="13" t="s">
        <v>80</v>
      </c>
      <c r="AY436" s="236" t="s">
        <v>129</v>
      </c>
    </row>
    <row r="437" s="14" customFormat="1">
      <c r="A437" s="14"/>
      <c r="B437" s="237"/>
      <c r="C437" s="238"/>
      <c r="D437" s="222" t="s">
        <v>140</v>
      </c>
      <c r="E437" s="239" t="s">
        <v>32</v>
      </c>
      <c r="F437" s="240" t="s">
        <v>1104</v>
      </c>
      <c r="G437" s="238"/>
      <c r="H437" s="241">
        <v>1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7" t="s">
        <v>140</v>
      </c>
      <c r="AU437" s="247" t="s">
        <v>90</v>
      </c>
      <c r="AV437" s="14" t="s">
        <v>90</v>
      </c>
      <c r="AW437" s="14" t="s">
        <v>40</v>
      </c>
      <c r="AX437" s="14" t="s">
        <v>80</v>
      </c>
      <c r="AY437" s="247" t="s">
        <v>129</v>
      </c>
    </row>
    <row r="438" s="14" customFormat="1">
      <c r="A438" s="14"/>
      <c r="B438" s="237"/>
      <c r="C438" s="238"/>
      <c r="D438" s="222" t="s">
        <v>140</v>
      </c>
      <c r="E438" s="239" t="s">
        <v>32</v>
      </c>
      <c r="F438" s="240" t="s">
        <v>1105</v>
      </c>
      <c r="G438" s="238"/>
      <c r="H438" s="241">
        <v>2</v>
      </c>
      <c r="I438" s="242"/>
      <c r="J438" s="238"/>
      <c r="K438" s="238"/>
      <c r="L438" s="243"/>
      <c r="M438" s="244"/>
      <c r="N438" s="245"/>
      <c r="O438" s="245"/>
      <c r="P438" s="245"/>
      <c r="Q438" s="245"/>
      <c r="R438" s="245"/>
      <c r="S438" s="245"/>
      <c r="T438" s="24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7" t="s">
        <v>140</v>
      </c>
      <c r="AU438" s="247" t="s">
        <v>90</v>
      </c>
      <c r="AV438" s="14" t="s">
        <v>90</v>
      </c>
      <c r="AW438" s="14" t="s">
        <v>40</v>
      </c>
      <c r="AX438" s="14" t="s">
        <v>80</v>
      </c>
      <c r="AY438" s="247" t="s">
        <v>129</v>
      </c>
    </row>
    <row r="439" s="15" customFormat="1">
      <c r="A439" s="15"/>
      <c r="B439" s="248"/>
      <c r="C439" s="249"/>
      <c r="D439" s="222" t="s">
        <v>140</v>
      </c>
      <c r="E439" s="250" t="s">
        <v>32</v>
      </c>
      <c r="F439" s="251" t="s">
        <v>143</v>
      </c>
      <c r="G439" s="249"/>
      <c r="H439" s="252">
        <v>3</v>
      </c>
      <c r="I439" s="253"/>
      <c r="J439" s="249"/>
      <c r="K439" s="249"/>
      <c r="L439" s="254"/>
      <c r="M439" s="255"/>
      <c r="N439" s="256"/>
      <c r="O439" s="256"/>
      <c r="P439" s="256"/>
      <c r="Q439" s="256"/>
      <c r="R439" s="256"/>
      <c r="S439" s="256"/>
      <c r="T439" s="257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8" t="s">
        <v>140</v>
      </c>
      <c r="AU439" s="258" t="s">
        <v>90</v>
      </c>
      <c r="AV439" s="15" t="s">
        <v>136</v>
      </c>
      <c r="AW439" s="15" t="s">
        <v>40</v>
      </c>
      <c r="AX439" s="15" t="s">
        <v>88</v>
      </c>
      <c r="AY439" s="258" t="s">
        <v>129</v>
      </c>
    </row>
    <row r="440" s="2" customFormat="1" ht="14.4" customHeight="1">
      <c r="A440" s="41"/>
      <c r="B440" s="42"/>
      <c r="C440" s="270" t="s">
        <v>556</v>
      </c>
      <c r="D440" s="270" t="s">
        <v>387</v>
      </c>
      <c r="E440" s="271" t="s">
        <v>1106</v>
      </c>
      <c r="F440" s="272" t="s">
        <v>1107</v>
      </c>
      <c r="G440" s="273" t="s">
        <v>189</v>
      </c>
      <c r="H440" s="274">
        <v>1</v>
      </c>
      <c r="I440" s="275"/>
      <c r="J440" s="276">
        <f>ROUND(I440*H440,2)</f>
        <v>0</v>
      </c>
      <c r="K440" s="272" t="s">
        <v>135</v>
      </c>
      <c r="L440" s="277"/>
      <c r="M440" s="278" t="s">
        <v>32</v>
      </c>
      <c r="N440" s="279" t="s">
        <v>51</v>
      </c>
      <c r="O440" s="87"/>
      <c r="P440" s="218">
        <f>O440*H440</f>
        <v>0</v>
      </c>
      <c r="Q440" s="218">
        <v>0.0012099999999999999</v>
      </c>
      <c r="R440" s="218">
        <f>Q440*H440</f>
        <v>0.0012099999999999999</v>
      </c>
      <c r="S440" s="218">
        <v>0</v>
      </c>
      <c r="T440" s="219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0" t="s">
        <v>186</v>
      </c>
      <c r="AT440" s="220" t="s">
        <v>387</v>
      </c>
      <c r="AU440" s="220" t="s">
        <v>90</v>
      </c>
      <c r="AY440" s="19" t="s">
        <v>129</v>
      </c>
      <c r="BE440" s="221">
        <f>IF(N440="základní",J440,0)</f>
        <v>0</v>
      </c>
      <c r="BF440" s="221">
        <f>IF(N440="snížená",J440,0)</f>
        <v>0</v>
      </c>
      <c r="BG440" s="221">
        <f>IF(N440="zákl. přenesená",J440,0)</f>
        <v>0</v>
      </c>
      <c r="BH440" s="221">
        <f>IF(N440="sníž. přenesená",J440,0)</f>
        <v>0</v>
      </c>
      <c r="BI440" s="221">
        <f>IF(N440="nulová",J440,0)</f>
        <v>0</v>
      </c>
      <c r="BJ440" s="19" t="s">
        <v>88</v>
      </c>
      <c r="BK440" s="221">
        <f>ROUND(I440*H440,2)</f>
        <v>0</v>
      </c>
      <c r="BL440" s="19" t="s">
        <v>136</v>
      </c>
      <c r="BM440" s="220" t="s">
        <v>1108</v>
      </c>
    </row>
    <row r="441" s="2" customFormat="1">
      <c r="A441" s="41"/>
      <c r="B441" s="42"/>
      <c r="C441" s="43"/>
      <c r="D441" s="222" t="s">
        <v>138</v>
      </c>
      <c r="E441" s="43"/>
      <c r="F441" s="223" t="s">
        <v>1107</v>
      </c>
      <c r="G441" s="43"/>
      <c r="H441" s="43"/>
      <c r="I441" s="224"/>
      <c r="J441" s="43"/>
      <c r="K441" s="43"/>
      <c r="L441" s="47"/>
      <c r="M441" s="225"/>
      <c r="N441" s="226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19" t="s">
        <v>138</v>
      </c>
      <c r="AU441" s="19" t="s">
        <v>90</v>
      </c>
    </row>
    <row r="442" s="13" customFormat="1">
      <c r="A442" s="13"/>
      <c r="B442" s="227"/>
      <c r="C442" s="228"/>
      <c r="D442" s="222" t="s">
        <v>140</v>
      </c>
      <c r="E442" s="229" t="s">
        <v>32</v>
      </c>
      <c r="F442" s="230" t="s">
        <v>1000</v>
      </c>
      <c r="G442" s="228"/>
      <c r="H442" s="229" t="s">
        <v>32</v>
      </c>
      <c r="I442" s="231"/>
      <c r="J442" s="228"/>
      <c r="K442" s="228"/>
      <c r="L442" s="232"/>
      <c r="M442" s="233"/>
      <c r="N442" s="234"/>
      <c r="O442" s="234"/>
      <c r="P442" s="234"/>
      <c r="Q442" s="234"/>
      <c r="R442" s="234"/>
      <c r="S442" s="234"/>
      <c r="T442" s="23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6" t="s">
        <v>140</v>
      </c>
      <c r="AU442" s="236" t="s">
        <v>90</v>
      </c>
      <c r="AV442" s="13" t="s">
        <v>88</v>
      </c>
      <c r="AW442" s="13" t="s">
        <v>40</v>
      </c>
      <c r="AX442" s="13" t="s">
        <v>80</v>
      </c>
      <c r="AY442" s="236" t="s">
        <v>129</v>
      </c>
    </row>
    <row r="443" s="14" customFormat="1">
      <c r="A443" s="14"/>
      <c r="B443" s="237"/>
      <c r="C443" s="238"/>
      <c r="D443" s="222" t="s">
        <v>140</v>
      </c>
      <c r="E443" s="239" t="s">
        <v>32</v>
      </c>
      <c r="F443" s="240" t="s">
        <v>500</v>
      </c>
      <c r="G443" s="238"/>
      <c r="H443" s="241">
        <v>1</v>
      </c>
      <c r="I443" s="242"/>
      <c r="J443" s="238"/>
      <c r="K443" s="238"/>
      <c r="L443" s="243"/>
      <c r="M443" s="244"/>
      <c r="N443" s="245"/>
      <c r="O443" s="245"/>
      <c r="P443" s="245"/>
      <c r="Q443" s="245"/>
      <c r="R443" s="245"/>
      <c r="S443" s="245"/>
      <c r="T443" s="24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7" t="s">
        <v>140</v>
      </c>
      <c r="AU443" s="247" t="s">
        <v>90</v>
      </c>
      <c r="AV443" s="14" t="s">
        <v>90</v>
      </c>
      <c r="AW443" s="14" t="s">
        <v>40</v>
      </c>
      <c r="AX443" s="14" t="s">
        <v>80</v>
      </c>
      <c r="AY443" s="247" t="s">
        <v>129</v>
      </c>
    </row>
    <row r="444" s="15" customFormat="1">
      <c r="A444" s="15"/>
      <c r="B444" s="248"/>
      <c r="C444" s="249"/>
      <c r="D444" s="222" t="s">
        <v>140</v>
      </c>
      <c r="E444" s="250" t="s">
        <v>32</v>
      </c>
      <c r="F444" s="251" t="s">
        <v>143</v>
      </c>
      <c r="G444" s="249"/>
      <c r="H444" s="252">
        <v>1</v>
      </c>
      <c r="I444" s="253"/>
      <c r="J444" s="249"/>
      <c r="K444" s="249"/>
      <c r="L444" s="254"/>
      <c r="M444" s="255"/>
      <c r="N444" s="256"/>
      <c r="O444" s="256"/>
      <c r="P444" s="256"/>
      <c r="Q444" s="256"/>
      <c r="R444" s="256"/>
      <c r="S444" s="256"/>
      <c r="T444" s="257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58" t="s">
        <v>140</v>
      </c>
      <c r="AU444" s="258" t="s">
        <v>90</v>
      </c>
      <c r="AV444" s="15" t="s">
        <v>136</v>
      </c>
      <c r="AW444" s="15" t="s">
        <v>40</v>
      </c>
      <c r="AX444" s="15" t="s">
        <v>88</v>
      </c>
      <c r="AY444" s="258" t="s">
        <v>129</v>
      </c>
    </row>
    <row r="445" s="2" customFormat="1" ht="14.4" customHeight="1">
      <c r="A445" s="41"/>
      <c r="B445" s="42"/>
      <c r="C445" s="270" t="s">
        <v>561</v>
      </c>
      <c r="D445" s="270" t="s">
        <v>387</v>
      </c>
      <c r="E445" s="271" t="s">
        <v>1109</v>
      </c>
      <c r="F445" s="272" t="s">
        <v>1110</v>
      </c>
      <c r="G445" s="273" t="s">
        <v>189</v>
      </c>
      <c r="H445" s="274">
        <v>2</v>
      </c>
      <c r="I445" s="275"/>
      <c r="J445" s="276">
        <f>ROUND(I445*H445,2)</f>
        <v>0</v>
      </c>
      <c r="K445" s="272" t="s">
        <v>135</v>
      </c>
      <c r="L445" s="277"/>
      <c r="M445" s="278" t="s">
        <v>32</v>
      </c>
      <c r="N445" s="279" t="s">
        <v>51</v>
      </c>
      <c r="O445" s="87"/>
      <c r="P445" s="218">
        <f>O445*H445</f>
        <v>0</v>
      </c>
      <c r="Q445" s="218">
        <v>0.00141</v>
      </c>
      <c r="R445" s="218">
        <f>Q445*H445</f>
        <v>0.00282</v>
      </c>
      <c r="S445" s="218">
        <v>0</v>
      </c>
      <c r="T445" s="219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20" t="s">
        <v>186</v>
      </c>
      <c r="AT445" s="220" t="s">
        <v>387</v>
      </c>
      <c r="AU445" s="220" t="s">
        <v>90</v>
      </c>
      <c r="AY445" s="19" t="s">
        <v>129</v>
      </c>
      <c r="BE445" s="221">
        <f>IF(N445="základní",J445,0)</f>
        <v>0</v>
      </c>
      <c r="BF445" s="221">
        <f>IF(N445="snížená",J445,0)</f>
        <v>0</v>
      </c>
      <c r="BG445" s="221">
        <f>IF(N445="zákl. přenesená",J445,0)</f>
        <v>0</v>
      </c>
      <c r="BH445" s="221">
        <f>IF(N445="sníž. přenesená",J445,0)</f>
        <v>0</v>
      </c>
      <c r="BI445" s="221">
        <f>IF(N445="nulová",J445,0)</f>
        <v>0</v>
      </c>
      <c r="BJ445" s="19" t="s">
        <v>88</v>
      </c>
      <c r="BK445" s="221">
        <f>ROUND(I445*H445,2)</f>
        <v>0</v>
      </c>
      <c r="BL445" s="19" t="s">
        <v>136</v>
      </c>
      <c r="BM445" s="220" t="s">
        <v>1111</v>
      </c>
    </row>
    <row r="446" s="2" customFormat="1">
      <c r="A446" s="41"/>
      <c r="B446" s="42"/>
      <c r="C446" s="43"/>
      <c r="D446" s="222" t="s">
        <v>138</v>
      </c>
      <c r="E446" s="43"/>
      <c r="F446" s="223" t="s">
        <v>1110</v>
      </c>
      <c r="G446" s="43"/>
      <c r="H446" s="43"/>
      <c r="I446" s="224"/>
      <c r="J446" s="43"/>
      <c r="K446" s="43"/>
      <c r="L446" s="47"/>
      <c r="M446" s="225"/>
      <c r="N446" s="226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19" t="s">
        <v>138</v>
      </c>
      <c r="AU446" s="19" t="s">
        <v>90</v>
      </c>
    </row>
    <row r="447" s="13" customFormat="1">
      <c r="A447" s="13"/>
      <c r="B447" s="227"/>
      <c r="C447" s="228"/>
      <c r="D447" s="222" t="s">
        <v>140</v>
      </c>
      <c r="E447" s="229" t="s">
        <v>32</v>
      </c>
      <c r="F447" s="230" t="s">
        <v>1000</v>
      </c>
      <c r="G447" s="228"/>
      <c r="H447" s="229" t="s">
        <v>32</v>
      </c>
      <c r="I447" s="231"/>
      <c r="J447" s="228"/>
      <c r="K447" s="228"/>
      <c r="L447" s="232"/>
      <c r="M447" s="233"/>
      <c r="N447" s="234"/>
      <c r="O447" s="234"/>
      <c r="P447" s="234"/>
      <c r="Q447" s="234"/>
      <c r="R447" s="234"/>
      <c r="S447" s="234"/>
      <c r="T447" s="23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6" t="s">
        <v>140</v>
      </c>
      <c r="AU447" s="236" t="s">
        <v>90</v>
      </c>
      <c r="AV447" s="13" t="s">
        <v>88</v>
      </c>
      <c r="AW447" s="13" t="s">
        <v>40</v>
      </c>
      <c r="AX447" s="13" t="s">
        <v>80</v>
      </c>
      <c r="AY447" s="236" t="s">
        <v>129</v>
      </c>
    </row>
    <row r="448" s="14" customFormat="1">
      <c r="A448" s="14"/>
      <c r="B448" s="237"/>
      <c r="C448" s="238"/>
      <c r="D448" s="222" t="s">
        <v>140</v>
      </c>
      <c r="E448" s="239" t="s">
        <v>32</v>
      </c>
      <c r="F448" s="240" t="s">
        <v>495</v>
      </c>
      <c r="G448" s="238"/>
      <c r="H448" s="241">
        <v>2</v>
      </c>
      <c r="I448" s="242"/>
      <c r="J448" s="238"/>
      <c r="K448" s="238"/>
      <c r="L448" s="243"/>
      <c r="M448" s="244"/>
      <c r="N448" s="245"/>
      <c r="O448" s="245"/>
      <c r="P448" s="245"/>
      <c r="Q448" s="245"/>
      <c r="R448" s="245"/>
      <c r="S448" s="245"/>
      <c r="T448" s="24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7" t="s">
        <v>140</v>
      </c>
      <c r="AU448" s="247" t="s">
        <v>90</v>
      </c>
      <c r="AV448" s="14" t="s">
        <v>90</v>
      </c>
      <c r="AW448" s="14" t="s">
        <v>40</v>
      </c>
      <c r="AX448" s="14" t="s">
        <v>80</v>
      </c>
      <c r="AY448" s="247" t="s">
        <v>129</v>
      </c>
    </row>
    <row r="449" s="15" customFormat="1">
      <c r="A449" s="15"/>
      <c r="B449" s="248"/>
      <c r="C449" s="249"/>
      <c r="D449" s="222" t="s">
        <v>140</v>
      </c>
      <c r="E449" s="250" t="s">
        <v>32</v>
      </c>
      <c r="F449" s="251" t="s">
        <v>143</v>
      </c>
      <c r="G449" s="249"/>
      <c r="H449" s="252">
        <v>2</v>
      </c>
      <c r="I449" s="253"/>
      <c r="J449" s="249"/>
      <c r="K449" s="249"/>
      <c r="L449" s="254"/>
      <c r="M449" s="255"/>
      <c r="N449" s="256"/>
      <c r="O449" s="256"/>
      <c r="P449" s="256"/>
      <c r="Q449" s="256"/>
      <c r="R449" s="256"/>
      <c r="S449" s="256"/>
      <c r="T449" s="257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58" t="s">
        <v>140</v>
      </c>
      <c r="AU449" s="258" t="s">
        <v>90</v>
      </c>
      <c r="AV449" s="15" t="s">
        <v>136</v>
      </c>
      <c r="AW449" s="15" t="s">
        <v>40</v>
      </c>
      <c r="AX449" s="15" t="s">
        <v>88</v>
      </c>
      <c r="AY449" s="258" t="s">
        <v>129</v>
      </c>
    </row>
    <row r="450" s="2" customFormat="1" ht="24.15" customHeight="1">
      <c r="A450" s="41"/>
      <c r="B450" s="42"/>
      <c r="C450" s="209" t="s">
        <v>567</v>
      </c>
      <c r="D450" s="209" t="s">
        <v>131</v>
      </c>
      <c r="E450" s="210" t="s">
        <v>1112</v>
      </c>
      <c r="F450" s="211" t="s">
        <v>1113</v>
      </c>
      <c r="G450" s="212" t="s">
        <v>189</v>
      </c>
      <c r="H450" s="213">
        <v>12</v>
      </c>
      <c r="I450" s="214"/>
      <c r="J450" s="215">
        <f>ROUND(I450*H450,2)</f>
        <v>0</v>
      </c>
      <c r="K450" s="211" t="s">
        <v>135</v>
      </c>
      <c r="L450" s="47"/>
      <c r="M450" s="216" t="s">
        <v>32</v>
      </c>
      <c r="N450" s="217" t="s">
        <v>51</v>
      </c>
      <c r="O450" s="87"/>
      <c r="P450" s="218">
        <f>O450*H450</f>
        <v>0</v>
      </c>
      <c r="Q450" s="218">
        <v>0</v>
      </c>
      <c r="R450" s="218">
        <f>Q450*H450</f>
        <v>0</v>
      </c>
      <c r="S450" s="218">
        <v>0</v>
      </c>
      <c r="T450" s="219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20" t="s">
        <v>136</v>
      </c>
      <c r="AT450" s="220" t="s">
        <v>131</v>
      </c>
      <c r="AU450" s="220" t="s">
        <v>90</v>
      </c>
      <c r="AY450" s="19" t="s">
        <v>129</v>
      </c>
      <c r="BE450" s="221">
        <f>IF(N450="základní",J450,0)</f>
        <v>0</v>
      </c>
      <c r="BF450" s="221">
        <f>IF(N450="snížená",J450,0)</f>
        <v>0</v>
      </c>
      <c r="BG450" s="221">
        <f>IF(N450="zákl. přenesená",J450,0)</f>
        <v>0</v>
      </c>
      <c r="BH450" s="221">
        <f>IF(N450="sníž. přenesená",J450,0)</f>
        <v>0</v>
      </c>
      <c r="BI450" s="221">
        <f>IF(N450="nulová",J450,0)</f>
        <v>0</v>
      </c>
      <c r="BJ450" s="19" t="s">
        <v>88</v>
      </c>
      <c r="BK450" s="221">
        <f>ROUND(I450*H450,2)</f>
        <v>0</v>
      </c>
      <c r="BL450" s="19" t="s">
        <v>136</v>
      </c>
      <c r="BM450" s="220" t="s">
        <v>1114</v>
      </c>
    </row>
    <row r="451" s="2" customFormat="1">
      <c r="A451" s="41"/>
      <c r="B451" s="42"/>
      <c r="C451" s="43"/>
      <c r="D451" s="222" t="s">
        <v>138</v>
      </c>
      <c r="E451" s="43"/>
      <c r="F451" s="223" t="s">
        <v>1115</v>
      </c>
      <c r="G451" s="43"/>
      <c r="H451" s="43"/>
      <c r="I451" s="224"/>
      <c r="J451" s="43"/>
      <c r="K451" s="43"/>
      <c r="L451" s="47"/>
      <c r="M451" s="225"/>
      <c r="N451" s="226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19" t="s">
        <v>138</v>
      </c>
      <c r="AU451" s="19" t="s">
        <v>90</v>
      </c>
    </row>
    <row r="452" s="13" customFormat="1">
      <c r="A452" s="13"/>
      <c r="B452" s="227"/>
      <c r="C452" s="228"/>
      <c r="D452" s="222" t="s">
        <v>140</v>
      </c>
      <c r="E452" s="229" t="s">
        <v>32</v>
      </c>
      <c r="F452" s="230" t="s">
        <v>1000</v>
      </c>
      <c r="G452" s="228"/>
      <c r="H452" s="229" t="s">
        <v>32</v>
      </c>
      <c r="I452" s="231"/>
      <c r="J452" s="228"/>
      <c r="K452" s="228"/>
      <c r="L452" s="232"/>
      <c r="M452" s="233"/>
      <c r="N452" s="234"/>
      <c r="O452" s="234"/>
      <c r="P452" s="234"/>
      <c r="Q452" s="234"/>
      <c r="R452" s="234"/>
      <c r="S452" s="234"/>
      <c r="T452" s="23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6" t="s">
        <v>140</v>
      </c>
      <c r="AU452" s="236" t="s">
        <v>90</v>
      </c>
      <c r="AV452" s="13" t="s">
        <v>88</v>
      </c>
      <c r="AW452" s="13" t="s">
        <v>40</v>
      </c>
      <c r="AX452" s="13" t="s">
        <v>80</v>
      </c>
      <c r="AY452" s="236" t="s">
        <v>129</v>
      </c>
    </row>
    <row r="453" s="14" customFormat="1">
      <c r="A453" s="14"/>
      <c r="B453" s="237"/>
      <c r="C453" s="238"/>
      <c r="D453" s="222" t="s">
        <v>140</v>
      </c>
      <c r="E453" s="239" t="s">
        <v>32</v>
      </c>
      <c r="F453" s="240" t="s">
        <v>543</v>
      </c>
      <c r="G453" s="238"/>
      <c r="H453" s="241">
        <v>12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7" t="s">
        <v>140</v>
      </c>
      <c r="AU453" s="247" t="s">
        <v>90</v>
      </c>
      <c r="AV453" s="14" t="s">
        <v>90</v>
      </c>
      <c r="AW453" s="14" t="s">
        <v>40</v>
      </c>
      <c r="AX453" s="14" t="s">
        <v>80</v>
      </c>
      <c r="AY453" s="247" t="s">
        <v>129</v>
      </c>
    </row>
    <row r="454" s="15" customFormat="1">
      <c r="A454" s="15"/>
      <c r="B454" s="248"/>
      <c r="C454" s="249"/>
      <c r="D454" s="222" t="s">
        <v>140</v>
      </c>
      <c r="E454" s="250" t="s">
        <v>32</v>
      </c>
      <c r="F454" s="251" t="s">
        <v>143</v>
      </c>
      <c r="G454" s="249"/>
      <c r="H454" s="252">
        <v>12</v>
      </c>
      <c r="I454" s="253"/>
      <c r="J454" s="249"/>
      <c r="K454" s="249"/>
      <c r="L454" s="254"/>
      <c r="M454" s="255"/>
      <c r="N454" s="256"/>
      <c r="O454" s="256"/>
      <c r="P454" s="256"/>
      <c r="Q454" s="256"/>
      <c r="R454" s="256"/>
      <c r="S454" s="256"/>
      <c r="T454" s="257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58" t="s">
        <v>140</v>
      </c>
      <c r="AU454" s="258" t="s">
        <v>90</v>
      </c>
      <c r="AV454" s="15" t="s">
        <v>136</v>
      </c>
      <c r="AW454" s="15" t="s">
        <v>40</v>
      </c>
      <c r="AX454" s="15" t="s">
        <v>88</v>
      </c>
      <c r="AY454" s="258" t="s">
        <v>129</v>
      </c>
    </row>
    <row r="455" s="2" customFormat="1" ht="24.15" customHeight="1">
      <c r="A455" s="41"/>
      <c r="B455" s="42"/>
      <c r="C455" s="270" t="s">
        <v>571</v>
      </c>
      <c r="D455" s="270" t="s">
        <v>387</v>
      </c>
      <c r="E455" s="271" t="s">
        <v>1116</v>
      </c>
      <c r="F455" s="272" t="s">
        <v>1117</v>
      </c>
      <c r="G455" s="273" t="s">
        <v>189</v>
      </c>
      <c r="H455" s="274">
        <v>12</v>
      </c>
      <c r="I455" s="275"/>
      <c r="J455" s="276">
        <f>ROUND(I455*H455,2)</f>
        <v>0</v>
      </c>
      <c r="K455" s="272" t="s">
        <v>135</v>
      </c>
      <c r="L455" s="277"/>
      <c r="M455" s="278" t="s">
        <v>32</v>
      </c>
      <c r="N455" s="279" t="s">
        <v>51</v>
      </c>
      <c r="O455" s="87"/>
      <c r="P455" s="218">
        <f>O455*H455</f>
        <v>0</v>
      </c>
      <c r="Q455" s="218">
        <v>0.00068999999999999997</v>
      </c>
      <c r="R455" s="218">
        <f>Q455*H455</f>
        <v>0.0082799999999999992</v>
      </c>
      <c r="S455" s="218">
        <v>0</v>
      </c>
      <c r="T455" s="219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20" t="s">
        <v>186</v>
      </c>
      <c r="AT455" s="220" t="s">
        <v>387</v>
      </c>
      <c r="AU455" s="220" t="s">
        <v>90</v>
      </c>
      <c r="AY455" s="19" t="s">
        <v>129</v>
      </c>
      <c r="BE455" s="221">
        <f>IF(N455="základní",J455,0)</f>
        <v>0</v>
      </c>
      <c r="BF455" s="221">
        <f>IF(N455="snížená",J455,0)</f>
        <v>0</v>
      </c>
      <c r="BG455" s="221">
        <f>IF(N455="zákl. přenesená",J455,0)</f>
        <v>0</v>
      </c>
      <c r="BH455" s="221">
        <f>IF(N455="sníž. přenesená",J455,0)</f>
        <v>0</v>
      </c>
      <c r="BI455" s="221">
        <f>IF(N455="nulová",J455,0)</f>
        <v>0</v>
      </c>
      <c r="BJ455" s="19" t="s">
        <v>88</v>
      </c>
      <c r="BK455" s="221">
        <f>ROUND(I455*H455,2)</f>
        <v>0</v>
      </c>
      <c r="BL455" s="19" t="s">
        <v>136</v>
      </c>
      <c r="BM455" s="220" t="s">
        <v>1118</v>
      </c>
    </row>
    <row r="456" s="2" customFormat="1">
      <c r="A456" s="41"/>
      <c r="B456" s="42"/>
      <c r="C456" s="43"/>
      <c r="D456" s="222" t="s">
        <v>138</v>
      </c>
      <c r="E456" s="43"/>
      <c r="F456" s="223" t="s">
        <v>1117</v>
      </c>
      <c r="G456" s="43"/>
      <c r="H456" s="43"/>
      <c r="I456" s="224"/>
      <c r="J456" s="43"/>
      <c r="K456" s="43"/>
      <c r="L456" s="47"/>
      <c r="M456" s="225"/>
      <c r="N456" s="226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19" t="s">
        <v>138</v>
      </c>
      <c r="AU456" s="19" t="s">
        <v>90</v>
      </c>
    </row>
    <row r="457" s="13" customFormat="1">
      <c r="A457" s="13"/>
      <c r="B457" s="227"/>
      <c r="C457" s="228"/>
      <c r="D457" s="222" t="s">
        <v>140</v>
      </c>
      <c r="E457" s="229" t="s">
        <v>32</v>
      </c>
      <c r="F457" s="230" t="s">
        <v>1000</v>
      </c>
      <c r="G457" s="228"/>
      <c r="H457" s="229" t="s">
        <v>32</v>
      </c>
      <c r="I457" s="231"/>
      <c r="J457" s="228"/>
      <c r="K457" s="228"/>
      <c r="L457" s="232"/>
      <c r="M457" s="233"/>
      <c r="N457" s="234"/>
      <c r="O457" s="234"/>
      <c r="P457" s="234"/>
      <c r="Q457" s="234"/>
      <c r="R457" s="234"/>
      <c r="S457" s="234"/>
      <c r="T457" s="23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6" t="s">
        <v>140</v>
      </c>
      <c r="AU457" s="236" t="s">
        <v>90</v>
      </c>
      <c r="AV457" s="13" t="s">
        <v>88</v>
      </c>
      <c r="AW457" s="13" t="s">
        <v>40</v>
      </c>
      <c r="AX457" s="13" t="s">
        <v>80</v>
      </c>
      <c r="AY457" s="236" t="s">
        <v>129</v>
      </c>
    </row>
    <row r="458" s="14" customFormat="1">
      <c r="A458" s="14"/>
      <c r="B458" s="237"/>
      <c r="C458" s="238"/>
      <c r="D458" s="222" t="s">
        <v>140</v>
      </c>
      <c r="E458" s="239" t="s">
        <v>32</v>
      </c>
      <c r="F458" s="240" t="s">
        <v>543</v>
      </c>
      <c r="G458" s="238"/>
      <c r="H458" s="241">
        <v>12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7" t="s">
        <v>140</v>
      </c>
      <c r="AU458" s="247" t="s">
        <v>90</v>
      </c>
      <c r="AV458" s="14" t="s">
        <v>90</v>
      </c>
      <c r="AW458" s="14" t="s">
        <v>40</v>
      </c>
      <c r="AX458" s="14" t="s">
        <v>80</v>
      </c>
      <c r="AY458" s="247" t="s">
        <v>129</v>
      </c>
    </row>
    <row r="459" s="15" customFormat="1">
      <c r="A459" s="15"/>
      <c r="B459" s="248"/>
      <c r="C459" s="249"/>
      <c r="D459" s="222" t="s">
        <v>140</v>
      </c>
      <c r="E459" s="250" t="s">
        <v>32</v>
      </c>
      <c r="F459" s="251" t="s">
        <v>143</v>
      </c>
      <c r="G459" s="249"/>
      <c r="H459" s="252">
        <v>12</v>
      </c>
      <c r="I459" s="253"/>
      <c r="J459" s="249"/>
      <c r="K459" s="249"/>
      <c r="L459" s="254"/>
      <c r="M459" s="255"/>
      <c r="N459" s="256"/>
      <c r="O459" s="256"/>
      <c r="P459" s="256"/>
      <c r="Q459" s="256"/>
      <c r="R459" s="256"/>
      <c r="S459" s="256"/>
      <c r="T459" s="257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8" t="s">
        <v>140</v>
      </c>
      <c r="AU459" s="258" t="s">
        <v>90</v>
      </c>
      <c r="AV459" s="15" t="s">
        <v>136</v>
      </c>
      <c r="AW459" s="15" t="s">
        <v>40</v>
      </c>
      <c r="AX459" s="15" t="s">
        <v>88</v>
      </c>
      <c r="AY459" s="258" t="s">
        <v>129</v>
      </c>
    </row>
    <row r="460" s="2" customFormat="1" ht="24.15" customHeight="1">
      <c r="A460" s="41"/>
      <c r="B460" s="42"/>
      <c r="C460" s="209" t="s">
        <v>577</v>
      </c>
      <c r="D460" s="209" t="s">
        <v>131</v>
      </c>
      <c r="E460" s="210" t="s">
        <v>1119</v>
      </c>
      <c r="F460" s="211" t="s">
        <v>1120</v>
      </c>
      <c r="G460" s="212" t="s">
        <v>189</v>
      </c>
      <c r="H460" s="213">
        <v>12</v>
      </c>
      <c r="I460" s="214"/>
      <c r="J460" s="215">
        <f>ROUND(I460*H460,2)</f>
        <v>0</v>
      </c>
      <c r="K460" s="211" t="s">
        <v>135</v>
      </c>
      <c r="L460" s="47"/>
      <c r="M460" s="216" t="s">
        <v>32</v>
      </c>
      <c r="N460" s="217" t="s">
        <v>51</v>
      </c>
      <c r="O460" s="87"/>
      <c r="P460" s="218">
        <f>O460*H460</f>
        <v>0</v>
      </c>
      <c r="Q460" s="218">
        <v>0</v>
      </c>
      <c r="R460" s="218">
        <f>Q460*H460</f>
        <v>0</v>
      </c>
      <c r="S460" s="218">
        <v>0</v>
      </c>
      <c r="T460" s="219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0" t="s">
        <v>136</v>
      </c>
      <c r="AT460" s="220" t="s">
        <v>131</v>
      </c>
      <c r="AU460" s="220" t="s">
        <v>90</v>
      </c>
      <c r="AY460" s="19" t="s">
        <v>129</v>
      </c>
      <c r="BE460" s="221">
        <f>IF(N460="základní",J460,0)</f>
        <v>0</v>
      </c>
      <c r="BF460" s="221">
        <f>IF(N460="snížená",J460,0)</f>
        <v>0</v>
      </c>
      <c r="BG460" s="221">
        <f>IF(N460="zákl. přenesená",J460,0)</f>
        <v>0</v>
      </c>
      <c r="BH460" s="221">
        <f>IF(N460="sníž. přenesená",J460,0)</f>
        <v>0</v>
      </c>
      <c r="BI460" s="221">
        <f>IF(N460="nulová",J460,0)</f>
        <v>0</v>
      </c>
      <c r="BJ460" s="19" t="s">
        <v>88</v>
      </c>
      <c r="BK460" s="221">
        <f>ROUND(I460*H460,2)</f>
        <v>0</v>
      </c>
      <c r="BL460" s="19" t="s">
        <v>136</v>
      </c>
      <c r="BM460" s="220" t="s">
        <v>1121</v>
      </c>
    </row>
    <row r="461" s="2" customFormat="1">
      <c r="A461" s="41"/>
      <c r="B461" s="42"/>
      <c r="C461" s="43"/>
      <c r="D461" s="222" t="s">
        <v>138</v>
      </c>
      <c r="E461" s="43"/>
      <c r="F461" s="223" t="s">
        <v>1122</v>
      </c>
      <c r="G461" s="43"/>
      <c r="H461" s="43"/>
      <c r="I461" s="224"/>
      <c r="J461" s="43"/>
      <c r="K461" s="43"/>
      <c r="L461" s="47"/>
      <c r="M461" s="225"/>
      <c r="N461" s="226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19" t="s">
        <v>138</v>
      </c>
      <c r="AU461" s="19" t="s">
        <v>90</v>
      </c>
    </row>
    <row r="462" s="13" customFormat="1">
      <c r="A462" s="13"/>
      <c r="B462" s="227"/>
      <c r="C462" s="228"/>
      <c r="D462" s="222" t="s">
        <v>140</v>
      </c>
      <c r="E462" s="229" t="s">
        <v>32</v>
      </c>
      <c r="F462" s="230" t="s">
        <v>1000</v>
      </c>
      <c r="G462" s="228"/>
      <c r="H462" s="229" t="s">
        <v>32</v>
      </c>
      <c r="I462" s="231"/>
      <c r="J462" s="228"/>
      <c r="K462" s="228"/>
      <c r="L462" s="232"/>
      <c r="M462" s="233"/>
      <c r="N462" s="234"/>
      <c r="O462" s="234"/>
      <c r="P462" s="234"/>
      <c r="Q462" s="234"/>
      <c r="R462" s="234"/>
      <c r="S462" s="234"/>
      <c r="T462" s="23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6" t="s">
        <v>140</v>
      </c>
      <c r="AU462" s="236" t="s">
        <v>90</v>
      </c>
      <c r="AV462" s="13" t="s">
        <v>88</v>
      </c>
      <c r="AW462" s="13" t="s">
        <v>40</v>
      </c>
      <c r="AX462" s="13" t="s">
        <v>80</v>
      </c>
      <c r="AY462" s="236" t="s">
        <v>129</v>
      </c>
    </row>
    <row r="463" s="14" customFormat="1">
      <c r="A463" s="14"/>
      <c r="B463" s="237"/>
      <c r="C463" s="238"/>
      <c r="D463" s="222" t="s">
        <v>140</v>
      </c>
      <c r="E463" s="239" t="s">
        <v>32</v>
      </c>
      <c r="F463" s="240" t="s">
        <v>543</v>
      </c>
      <c r="G463" s="238"/>
      <c r="H463" s="241">
        <v>12</v>
      </c>
      <c r="I463" s="242"/>
      <c r="J463" s="238"/>
      <c r="K463" s="238"/>
      <c r="L463" s="243"/>
      <c r="M463" s="244"/>
      <c r="N463" s="245"/>
      <c r="O463" s="245"/>
      <c r="P463" s="245"/>
      <c r="Q463" s="245"/>
      <c r="R463" s="245"/>
      <c r="S463" s="245"/>
      <c r="T463" s="24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7" t="s">
        <v>140</v>
      </c>
      <c r="AU463" s="247" t="s">
        <v>90</v>
      </c>
      <c r="AV463" s="14" t="s">
        <v>90</v>
      </c>
      <c r="AW463" s="14" t="s">
        <v>40</v>
      </c>
      <c r="AX463" s="14" t="s">
        <v>80</v>
      </c>
      <c r="AY463" s="247" t="s">
        <v>129</v>
      </c>
    </row>
    <row r="464" s="15" customFormat="1">
      <c r="A464" s="15"/>
      <c r="B464" s="248"/>
      <c r="C464" s="249"/>
      <c r="D464" s="222" t="s">
        <v>140</v>
      </c>
      <c r="E464" s="250" t="s">
        <v>32</v>
      </c>
      <c r="F464" s="251" t="s">
        <v>143</v>
      </c>
      <c r="G464" s="249"/>
      <c r="H464" s="252">
        <v>12</v>
      </c>
      <c r="I464" s="253"/>
      <c r="J464" s="249"/>
      <c r="K464" s="249"/>
      <c r="L464" s="254"/>
      <c r="M464" s="255"/>
      <c r="N464" s="256"/>
      <c r="O464" s="256"/>
      <c r="P464" s="256"/>
      <c r="Q464" s="256"/>
      <c r="R464" s="256"/>
      <c r="S464" s="256"/>
      <c r="T464" s="257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8" t="s">
        <v>140</v>
      </c>
      <c r="AU464" s="258" t="s">
        <v>90</v>
      </c>
      <c r="AV464" s="15" t="s">
        <v>136</v>
      </c>
      <c r="AW464" s="15" t="s">
        <v>40</v>
      </c>
      <c r="AX464" s="15" t="s">
        <v>88</v>
      </c>
      <c r="AY464" s="258" t="s">
        <v>129</v>
      </c>
    </row>
    <row r="465" s="2" customFormat="1" ht="14.4" customHeight="1">
      <c r="A465" s="41"/>
      <c r="B465" s="42"/>
      <c r="C465" s="270" t="s">
        <v>583</v>
      </c>
      <c r="D465" s="270" t="s">
        <v>387</v>
      </c>
      <c r="E465" s="271" t="s">
        <v>1123</v>
      </c>
      <c r="F465" s="272" t="s">
        <v>1124</v>
      </c>
      <c r="G465" s="273" t="s">
        <v>189</v>
      </c>
      <c r="H465" s="274">
        <v>12</v>
      </c>
      <c r="I465" s="275"/>
      <c r="J465" s="276">
        <f>ROUND(I465*H465,2)</f>
        <v>0</v>
      </c>
      <c r="K465" s="272" t="s">
        <v>32</v>
      </c>
      <c r="L465" s="277"/>
      <c r="M465" s="278" t="s">
        <v>32</v>
      </c>
      <c r="N465" s="279" t="s">
        <v>51</v>
      </c>
      <c r="O465" s="87"/>
      <c r="P465" s="218">
        <f>O465*H465</f>
        <v>0</v>
      </c>
      <c r="Q465" s="218">
        <v>0.0028500000000000001</v>
      </c>
      <c r="R465" s="218">
        <f>Q465*H465</f>
        <v>0.034200000000000001</v>
      </c>
      <c r="S465" s="218">
        <v>0</v>
      </c>
      <c r="T465" s="219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20" t="s">
        <v>186</v>
      </c>
      <c r="AT465" s="220" t="s">
        <v>387</v>
      </c>
      <c r="AU465" s="220" t="s">
        <v>90</v>
      </c>
      <c r="AY465" s="19" t="s">
        <v>129</v>
      </c>
      <c r="BE465" s="221">
        <f>IF(N465="základní",J465,0)</f>
        <v>0</v>
      </c>
      <c r="BF465" s="221">
        <f>IF(N465="snížená",J465,0)</f>
        <v>0</v>
      </c>
      <c r="BG465" s="221">
        <f>IF(N465="zákl. přenesená",J465,0)</f>
        <v>0</v>
      </c>
      <c r="BH465" s="221">
        <f>IF(N465="sníž. přenesená",J465,0)</f>
        <v>0</v>
      </c>
      <c r="BI465" s="221">
        <f>IF(N465="nulová",J465,0)</f>
        <v>0</v>
      </c>
      <c r="BJ465" s="19" t="s">
        <v>88</v>
      </c>
      <c r="BK465" s="221">
        <f>ROUND(I465*H465,2)</f>
        <v>0</v>
      </c>
      <c r="BL465" s="19" t="s">
        <v>136</v>
      </c>
      <c r="BM465" s="220" t="s">
        <v>1125</v>
      </c>
    </row>
    <row r="466" s="2" customFormat="1">
      <c r="A466" s="41"/>
      <c r="B466" s="42"/>
      <c r="C466" s="43"/>
      <c r="D466" s="222" t="s">
        <v>138</v>
      </c>
      <c r="E466" s="43"/>
      <c r="F466" s="223" t="s">
        <v>1124</v>
      </c>
      <c r="G466" s="43"/>
      <c r="H466" s="43"/>
      <c r="I466" s="224"/>
      <c r="J466" s="43"/>
      <c r="K466" s="43"/>
      <c r="L466" s="47"/>
      <c r="M466" s="225"/>
      <c r="N466" s="226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19" t="s">
        <v>138</v>
      </c>
      <c r="AU466" s="19" t="s">
        <v>90</v>
      </c>
    </row>
    <row r="467" s="13" customFormat="1">
      <c r="A467" s="13"/>
      <c r="B467" s="227"/>
      <c r="C467" s="228"/>
      <c r="D467" s="222" t="s">
        <v>140</v>
      </c>
      <c r="E467" s="229" t="s">
        <v>32</v>
      </c>
      <c r="F467" s="230" t="s">
        <v>1000</v>
      </c>
      <c r="G467" s="228"/>
      <c r="H467" s="229" t="s">
        <v>32</v>
      </c>
      <c r="I467" s="231"/>
      <c r="J467" s="228"/>
      <c r="K467" s="228"/>
      <c r="L467" s="232"/>
      <c r="M467" s="233"/>
      <c r="N467" s="234"/>
      <c r="O467" s="234"/>
      <c r="P467" s="234"/>
      <c r="Q467" s="234"/>
      <c r="R467" s="234"/>
      <c r="S467" s="234"/>
      <c r="T467" s="23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6" t="s">
        <v>140</v>
      </c>
      <c r="AU467" s="236" t="s">
        <v>90</v>
      </c>
      <c r="AV467" s="13" t="s">
        <v>88</v>
      </c>
      <c r="AW467" s="13" t="s">
        <v>40</v>
      </c>
      <c r="AX467" s="13" t="s">
        <v>80</v>
      </c>
      <c r="AY467" s="236" t="s">
        <v>129</v>
      </c>
    </row>
    <row r="468" s="14" customFormat="1">
      <c r="A468" s="14"/>
      <c r="B468" s="237"/>
      <c r="C468" s="238"/>
      <c r="D468" s="222" t="s">
        <v>140</v>
      </c>
      <c r="E468" s="239" t="s">
        <v>32</v>
      </c>
      <c r="F468" s="240" t="s">
        <v>543</v>
      </c>
      <c r="G468" s="238"/>
      <c r="H468" s="241">
        <v>12</v>
      </c>
      <c r="I468" s="242"/>
      <c r="J468" s="238"/>
      <c r="K468" s="238"/>
      <c r="L468" s="243"/>
      <c r="M468" s="244"/>
      <c r="N468" s="245"/>
      <c r="O468" s="245"/>
      <c r="P468" s="245"/>
      <c r="Q468" s="245"/>
      <c r="R468" s="245"/>
      <c r="S468" s="245"/>
      <c r="T468" s="246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7" t="s">
        <v>140</v>
      </c>
      <c r="AU468" s="247" t="s">
        <v>90</v>
      </c>
      <c r="AV468" s="14" t="s">
        <v>90</v>
      </c>
      <c r="AW468" s="14" t="s">
        <v>40</v>
      </c>
      <c r="AX468" s="14" t="s">
        <v>80</v>
      </c>
      <c r="AY468" s="247" t="s">
        <v>129</v>
      </c>
    </row>
    <row r="469" s="15" customFormat="1">
      <c r="A469" s="15"/>
      <c r="B469" s="248"/>
      <c r="C469" s="249"/>
      <c r="D469" s="222" t="s">
        <v>140</v>
      </c>
      <c r="E469" s="250" t="s">
        <v>32</v>
      </c>
      <c r="F469" s="251" t="s">
        <v>143</v>
      </c>
      <c r="G469" s="249"/>
      <c r="H469" s="252">
        <v>12</v>
      </c>
      <c r="I469" s="253"/>
      <c r="J469" s="249"/>
      <c r="K469" s="249"/>
      <c r="L469" s="254"/>
      <c r="M469" s="255"/>
      <c r="N469" s="256"/>
      <c r="O469" s="256"/>
      <c r="P469" s="256"/>
      <c r="Q469" s="256"/>
      <c r="R469" s="256"/>
      <c r="S469" s="256"/>
      <c r="T469" s="257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58" t="s">
        <v>140</v>
      </c>
      <c r="AU469" s="258" t="s">
        <v>90</v>
      </c>
      <c r="AV469" s="15" t="s">
        <v>136</v>
      </c>
      <c r="AW469" s="15" t="s">
        <v>40</v>
      </c>
      <c r="AX469" s="15" t="s">
        <v>88</v>
      </c>
      <c r="AY469" s="258" t="s">
        <v>129</v>
      </c>
    </row>
    <row r="470" s="2" customFormat="1" ht="14.4" customHeight="1">
      <c r="A470" s="41"/>
      <c r="B470" s="42"/>
      <c r="C470" s="209" t="s">
        <v>587</v>
      </c>
      <c r="D470" s="209" t="s">
        <v>131</v>
      </c>
      <c r="E470" s="210" t="s">
        <v>1126</v>
      </c>
      <c r="F470" s="211" t="s">
        <v>1127</v>
      </c>
      <c r="G470" s="212" t="s">
        <v>189</v>
      </c>
      <c r="H470" s="213">
        <v>4</v>
      </c>
      <c r="I470" s="214"/>
      <c r="J470" s="215">
        <f>ROUND(I470*H470,2)</f>
        <v>0</v>
      </c>
      <c r="K470" s="211" t="s">
        <v>135</v>
      </c>
      <c r="L470" s="47"/>
      <c r="M470" s="216" t="s">
        <v>32</v>
      </c>
      <c r="N470" s="217" t="s">
        <v>51</v>
      </c>
      <c r="O470" s="87"/>
      <c r="P470" s="218">
        <f>O470*H470</f>
        <v>0</v>
      </c>
      <c r="Q470" s="218">
        <v>0.0016199999999999999</v>
      </c>
      <c r="R470" s="218">
        <f>Q470*H470</f>
        <v>0.0064799999999999996</v>
      </c>
      <c r="S470" s="218">
        <v>0</v>
      </c>
      <c r="T470" s="219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0" t="s">
        <v>136</v>
      </c>
      <c r="AT470" s="220" t="s">
        <v>131</v>
      </c>
      <c r="AU470" s="220" t="s">
        <v>90</v>
      </c>
      <c r="AY470" s="19" t="s">
        <v>129</v>
      </c>
      <c r="BE470" s="221">
        <f>IF(N470="základní",J470,0)</f>
        <v>0</v>
      </c>
      <c r="BF470" s="221">
        <f>IF(N470="snížená",J470,0)</f>
        <v>0</v>
      </c>
      <c r="BG470" s="221">
        <f>IF(N470="zákl. přenesená",J470,0)</f>
        <v>0</v>
      </c>
      <c r="BH470" s="221">
        <f>IF(N470="sníž. přenesená",J470,0)</f>
        <v>0</v>
      </c>
      <c r="BI470" s="221">
        <f>IF(N470="nulová",J470,0)</f>
        <v>0</v>
      </c>
      <c r="BJ470" s="19" t="s">
        <v>88</v>
      </c>
      <c r="BK470" s="221">
        <f>ROUND(I470*H470,2)</f>
        <v>0</v>
      </c>
      <c r="BL470" s="19" t="s">
        <v>136</v>
      </c>
      <c r="BM470" s="220" t="s">
        <v>1128</v>
      </c>
    </row>
    <row r="471" s="2" customFormat="1">
      <c r="A471" s="41"/>
      <c r="B471" s="42"/>
      <c r="C471" s="43"/>
      <c r="D471" s="222" t="s">
        <v>138</v>
      </c>
      <c r="E471" s="43"/>
      <c r="F471" s="223" t="s">
        <v>1129</v>
      </c>
      <c r="G471" s="43"/>
      <c r="H471" s="43"/>
      <c r="I471" s="224"/>
      <c r="J471" s="43"/>
      <c r="K471" s="43"/>
      <c r="L471" s="47"/>
      <c r="M471" s="225"/>
      <c r="N471" s="226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19" t="s">
        <v>138</v>
      </c>
      <c r="AU471" s="19" t="s">
        <v>90</v>
      </c>
    </row>
    <row r="472" s="13" customFormat="1">
      <c r="A472" s="13"/>
      <c r="B472" s="227"/>
      <c r="C472" s="228"/>
      <c r="D472" s="222" t="s">
        <v>140</v>
      </c>
      <c r="E472" s="229" t="s">
        <v>32</v>
      </c>
      <c r="F472" s="230" t="s">
        <v>1000</v>
      </c>
      <c r="G472" s="228"/>
      <c r="H472" s="229" t="s">
        <v>32</v>
      </c>
      <c r="I472" s="231"/>
      <c r="J472" s="228"/>
      <c r="K472" s="228"/>
      <c r="L472" s="232"/>
      <c r="M472" s="233"/>
      <c r="N472" s="234"/>
      <c r="O472" s="234"/>
      <c r="P472" s="234"/>
      <c r="Q472" s="234"/>
      <c r="R472" s="234"/>
      <c r="S472" s="234"/>
      <c r="T472" s="23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6" t="s">
        <v>140</v>
      </c>
      <c r="AU472" s="236" t="s">
        <v>90</v>
      </c>
      <c r="AV472" s="13" t="s">
        <v>88</v>
      </c>
      <c r="AW472" s="13" t="s">
        <v>40</v>
      </c>
      <c r="AX472" s="13" t="s">
        <v>80</v>
      </c>
      <c r="AY472" s="236" t="s">
        <v>129</v>
      </c>
    </row>
    <row r="473" s="14" customFormat="1">
      <c r="A473" s="14"/>
      <c r="B473" s="237"/>
      <c r="C473" s="238"/>
      <c r="D473" s="222" t="s">
        <v>140</v>
      </c>
      <c r="E473" s="239" t="s">
        <v>32</v>
      </c>
      <c r="F473" s="240" t="s">
        <v>505</v>
      </c>
      <c r="G473" s="238"/>
      <c r="H473" s="241">
        <v>4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7" t="s">
        <v>140</v>
      </c>
      <c r="AU473" s="247" t="s">
        <v>90</v>
      </c>
      <c r="AV473" s="14" t="s">
        <v>90</v>
      </c>
      <c r="AW473" s="14" t="s">
        <v>40</v>
      </c>
      <c r="AX473" s="14" t="s">
        <v>80</v>
      </c>
      <c r="AY473" s="247" t="s">
        <v>129</v>
      </c>
    </row>
    <row r="474" s="15" customFormat="1">
      <c r="A474" s="15"/>
      <c r="B474" s="248"/>
      <c r="C474" s="249"/>
      <c r="D474" s="222" t="s">
        <v>140</v>
      </c>
      <c r="E474" s="250" t="s">
        <v>32</v>
      </c>
      <c r="F474" s="251" t="s">
        <v>143</v>
      </c>
      <c r="G474" s="249"/>
      <c r="H474" s="252">
        <v>4</v>
      </c>
      <c r="I474" s="253"/>
      <c r="J474" s="249"/>
      <c r="K474" s="249"/>
      <c r="L474" s="254"/>
      <c r="M474" s="255"/>
      <c r="N474" s="256"/>
      <c r="O474" s="256"/>
      <c r="P474" s="256"/>
      <c r="Q474" s="256"/>
      <c r="R474" s="256"/>
      <c r="S474" s="256"/>
      <c r="T474" s="257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8" t="s">
        <v>140</v>
      </c>
      <c r="AU474" s="258" t="s">
        <v>90</v>
      </c>
      <c r="AV474" s="15" t="s">
        <v>136</v>
      </c>
      <c r="AW474" s="15" t="s">
        <v>40</v>
      </c>
      <c r="AX474" s="15" t="s">
        <v>88</v>
      </c>
      <c r="AY474" s="258" t="s">
        <v>129</v>
      </c>
    </row>
    <row r="475" s="2" customFormat="1" ht="14.4" customHeight="1">
      <c r="A475" s="41"/>
      <c r="B475" s="42"/>
      <c r="C475" s="270" t="s">
        <v>593</v>
      </c>
      <c r="D475" s="270" t="s">
        <v>387</v>
      </c>
      <c r="E475" s="271" t="s">
        <v>1130</v>
      </c>
      <c r="F475" s="272" t="s">
        <v>1131</v>
      </c>
      <c r="G475" s="273" t="s">
        <v>189</v>
      </c>
      <c r="H475" s="274">
        <v>4</v>
      </c>
      <c r="I475" s="275"/>
      <c r="J475" s="276">
        <f>ROUND(I475*H475,2)</f>
        <v>0</v>
      </c>
      <c r="K475" s="272" t="s">
        <v>32</v>
      </c>
      <c r="L475" s="277"/>
      <c r="M475" s="278" t="s">
        <v>32</v>
      </c>
      <c r="N475" s="279" t="s">
        <v>51</v>
      </c>
      <c r="O475" s="87"/>
      <c r="P475" s="218">
        <f>O475*H475</f>
        <v>0</v>
      </c>
      <c r="Q475" s="218">
        <v>0.01847</v>
      </c>
      <c r="R475" s="218">
        <f>Q475*H475</f>
        <v>0.073880000000000001</v>
      </c>
      <c r="S475" s="218">
        <v>0</v>
      </c>
      <c r="T475" s="219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0" t="s">
        <v>186</v>
      </c>
      <c r="AT475" s="220" t="s">
        <v>387</v>
      </c>
      <c r="AU475" s="220" t="s">
        <v>90</v>
      </c>
      <c r="AY475" s="19" t="s">
        <v>129</v>
      </c>
      <c r="BE475" s="221">
        <f>IF(N475="základní",J475,0)</f>
        <v>0</v>
      </c>
      <c r="BF475" s="221">
        <f>IF(N475="snížená",J475,0)</f>
        <v>0</v>
      </c>
      <c r="BG475" s="221">
        <f>IF(N475="zákl. přenesená",J475,0)</f>
        <v>0</v>
      </c>
      <c r="BH475" s="221">
        <f>IF(N475="sníž. přenesená",J475,0)</f>
        <v>0</v>
      </c>
      <c r="BI475" s="221">
        <f>IF(N475="nulová",J475,0)</f>
        <v>0</v>
      </c>
      <c r="BJ475" s="19" t="s">
        <v>88</v>
      </c>
      <c r="BK475" s="221">
        <f>ROUND(I475*H475,2)</f>
        <v>0</v>
      </c>
      <c r="BL475" s="19" t="s">
        <v>136</v>
      </c>
      <c r="BM475" s="220" t="s">
        <v>1132</v>
      </c>
    </row>
    <row r="476" s="2" customFormat="1">
      <c r="A476" s="41"/>
      <c r="B476" s="42"/>
      <c r="C476" s="43"/>
      <c r="D476" s="222" t="s">
        <v>138</v>
      </c>
      <c r="E476" s="43"/>
      <c r="F476" s="223" t="s">
        <v>1131</v>
      </c>
      <c r="G476" s="43"/>
      <c r="H476" s="43"/>
      <c r="I476" s="224"/>
      <c r="J476" s="43"/>
      <c r="K476" s="43"/>
      <c r="L476" s="47"/>
      <c r="M476" s="225"/>
      <c r="N476" s="226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19" t="s">
        <v>138</v>
      </c>
      <c r="AU476" s="19" t="s">
        <v>90</v>
      </c>
    </row>
    <row r="477" s="13" customFormat="1">
      <c r="A477" s="13"/>
      <c r="B477" s="227"/>
      <c r="C477" s="228"/>
      <c r="D477" s="222" t="s">
        <v>140</v>
      </c>
      <c r="E477" s="229" t="s">
        <v>32</v>
      </c>
      <c r="F477" s="230" t="s">
        <v>1000</v>
      </c>
      <c r="G477" s="228"/>
      <c r="H477" s="229" t="s">
        <v>32</v>
      </c>
      <c r="I477" s="231"/>
      <c r="J477" s="228"/>
      <c r="K477" s="228"/>
      <c r="L477" s="232"/>
      <c r="M477" s="233"/>
      <c r="N477" s="234"/>
      <c r="O477" s="234"/>
      <c r="P477" s="234"/>
      <c r="Q477" s="234"/>
      <c r="R477" s="234"/>
      <c r="S477" s="234"/>
      <c r="T477" s="23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6" t="s">
        <v>140</v>
      </c>
      <c r="AU477" s="236" t="s">
        <v>90</v>
      </c>
      <c r="AV477" s="13" t="s">
        <v>88</v>
      </c>
      <c r="AW477" s="13" t="s">
        <v>40</v>
      </c>
      <c r="AX477" s="13" t="s">
        <v>80</v>
      </c>
      <c r="AY477" s="236" t="s">
        <v>129</v>
      </c>
    </row>
    <row r="478" s="14" customFormat="1">
      <c r="A478" s="14"/>
      <c r="B478" s="237"/>
      <c r="C478" s="238"/>
      <c r="D478" s="222" t="s">
        <v>140</v>
      </c>
      <c r="E478" s="239" t="s">
        <v>32</v>
      </c>
      <c r="F478" s="240" t="s">
        <v>505</v>
      </c>
      <c r="G478" s="238"/>
      <c r="H478" s="241">
        <v>4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7" t="s">
        <v>140</v>
      </c>
      <c r="AU478" s="247" t="s">
        <v>90</v>
      </c>
      <c r="AV478" s="14" t="s">
        <v>90</v>
      </c>
      <c r="AW478" s="14" t="s">
        <v>40</v>
      </c>
      <c r="AX478" s="14" t="s">
        <v>80</v>
      </c>
      <c r="AY478" s="247" t="s">
        <v>129</v>
      </c>
    </row>
    <row r="479" s="15" customFormat="1">
      <c r="A479" s="15"/>
      <c r="B479" s="248"/>
      <c r="C479" s="249"/>
      <c r="D479" s="222" t="s">
        <v>140</v>
      </c>
      <c r="E479" s="250" t="s">
        <v>32</v>
      </c>
      <c r="F479" s="251" t="s">
        <v>143</v>
      </c>
      <c r="G479" s="249"/>
      <c r="H479" s="252">
        <v>4</v>
      </c>
      <c r="I479" s="253"/>
      <c r="J479" s="249"/>
      <c r="K479" s="249"/>
      <c r="L479" s="254"/>
      <c r="M479" s="255"/>
      <c r="N479" s="256"/>
      <c r="O479" s="256"/>
      <c r="P479" s="256"/>
      <c r="Q479" s="256"/>
      <c r="R479" s="256"/>
      <c r="S479" s="256"/>
      <c r="T479" s="257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58" t="s">
        <v>140</v>
      </c>
      <c r="AU479" s="258" t="s">
        <v>90</v>
      </c>
      <c r="AV479" s="15" t="s">
        <v>136</v>
      </c>
      <c r="AW479" s="15" t="s">
        <v>40</v>
      </c>
      <c r="AX479" s="15" t="s">
        <v>88</v>
      </c>
      <c r="AY479" s="258" t="s">
        <v>129</v>
      </c>
    </row>
    <row r="480" s="2" customFormat="1" ht="14.4" customHeight="1">
      <c r="A480" s="41"/>
      <c r="B480" s="42"/>
      <c r="C480" s="209" t="s">
        <v>597</v>
      </c>
      <c r="D480" s="209" t="s">
        <v>131</v>
      </c>
      <c r="E480" s="210" t="s">
        <v>1133</v>
      </c>
      <c r="F480" s="211" t="s">
        <v>1134</v>
      </c>
      <c r="G480" s="212" t="s">
        <v>189</v>
      </c>
      <c r="H480" s="213">
        <v>3</v>
      </c>
      <c r="I480" s="214"/>
      <c r="J480" s="215">
        <f>ROUND(I480*H480,2)</f>
        <v>0</v>
      </c>
      <c r="K480" s="211" t="s">
        <v>135</v>
      </c>
      <c r="L480" s="47"/>
      <c r="M480" s="216" t="s">
        <v>32</v>
      </c>
      <c r="N480" s="217" t="s">
        <v>51</v>
      </c>
      <c r="O480" s="87"/>
      <c r="P480" s="218">
        <f>O480*H480</f>
        <v>0</v>
      </c>
      <c r="Q480" s="218">
        <v>0.00036000000000000002</v>
      </c>
      <c r="R480" s="218">
        <f>Q480*H480</f>
        <v>0.00108</v>
      </c>
      <c r="S480" s="218">
        <v>0</v>
      </c>
      <c r="T480" s="219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20" t="s">
        <v>136</v>
      </c>
      <c r="AT480" s="220" t="s">
        <v>131</v>
      </c>
      <c r="AU480" s="220" t="s">
        <v>90</v>
      </c>
      <c r="AY480" s="19" t="s">
        <v>129</v>
      </c>
      <c r="BE480" s="221">
        <f>IF(N480="základní",J480,0)</f>
        <v>0</v>
      </c>
      <c r="BF480" s="221">
        <f>IF(N480="snížená",J480,0)</f>
        <v>0</v>
      </c>
      <c r="BG480" s="221">
        <f>IF(N480="zákl. přenesená",J480,0)</f>
        <v>0</v>
      </c>
      <c r="BH480" s="221">
        <f>IF(N480="sníž. přenesená",J480,0)</f>
        <v>0</v>
      </c>
      <c r="BI480" s="221">
        <f>IF(N480="nulová",J480,0)</f>
        <v>0</v>
      </c>
      <c r="BJ480" s="19" t="s">
        <v>88</v>
      </c>
      <c r="BK480" s="221">
        <f>ROUND(I480*H480,2)</f>
        <v>0</v>
      </c>
      <c r="BL480" s="19" t="s">
        <v>136</v>
      </c>
      <c r="BM480" s="220" t="s">
        <v>1135</v>
      </c>
    </row>
    <row r="481" s="2" customFormat="1">
      <c r="A481" s="41"/>
      <c r="B481" s="42"/>
      <c r="C481" s="43"/>
      <c r="D481" s="222" t="s">
        <v>138</v>
      </c>
      <c r="E481" s="43"/>
      <c r="F481" s="223" t="s">
        <v>1136</v>
      </c>
      <c r="G481" s="43"/>
      <c r="H481" s="43"/>
      <c r="I481" s="224"/>
      <c r="J481" s="43"/>
      <c r="K481" s="43"/>
      <c r="L481" s="47"/>
      <c r="M481" s="225"/>
      <c r="N481" s="226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19" t="s">
        <v>138</v>
      </c>
      <c r="AU481" s="19" t="s">
        <v>90</v>
      </c>
    </row>
    <row r="482" s="13" customFormat="1">
      <c r="A482" s="13"/>
      <c r="B482" s="227"/>
      <c r="C482" s="228"/>
      <c r="D482" s="222" t="s">
        <v>140</v>
      </c>
      <c r="E482" s="229" t="s">
        <v>32</v>
      </c>
      <c r="F482" s="230" t="s">
        <v>1000</v>
      </c>
      <c r="G482" s="228"/>
      <c r="H482" s="229" t="s">
        <v>32</v>
      </c>
      <c r="I482" s="231"/>
      <c r="J482" s="228"/>
      <c r="K482" s="228"/>
      <c r="L482" s="232"/>
      <c r="M482" s="233"/>
      <c r="N482" s="234"/>
      <c r="O482" s="234"/>
      <c r="P482" s="234"/>
      <c r="Q482" s="234"/>
      <c r="R482" s="234"/>
      <c r="S482" s="234"/>
      <c r="T482" s="23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6" t="s">
        <v>140</v>
      </c>
      <c r="AU482" s="236" t="s">
        <v>90</v>
      </c>
      <c r="AV482" s="13" t="s">
        <v>88</v>
      </c>
      <c r="AW482" s="13" t="s">
        <v>40</v>
      </c>
      <c r="AX482" s="13" t="s">
        <v>80</v>
      </c>
      <c r="AY482" s="236" t="s">
        <v>129</v>
      </c>
    </row>
    <row r="483" s="14" customFormat="1">
      <c r="A483" s="14"/>
      <c r="B483" s="237"/>
      <c r="C483" s="238"/>
      <c r="D483" s="222" t="s">
        <v>140</v>
      </c>
      <c r="E483" s="239" t="s">
        <v>32</v>
      </c>
      <c r="F483" s="240" t="s">
        <v>592</v>
      </c>
      <c r="G483" s="238"/>
      <c r="H483" s="241">
        <v>3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7" t="s">
        <v>140</v>
      </c>
      <c r="AU483" s="247" t="s">
        <v>90</v>
      </c>
      <c r="AV483" s="14" t="s">
        <v>90</v>
      </c>
      <c r="AW483" s="14" t="s">
        <v>40</v>
      </c>
      <c r="AX483" s="14" t="s">
        <v>80</v>
      </c>
      <c r="AY483" s="247" t="s">
        <v>129</v>
      </c>
    </row>
    <row r="484" s="15" customFormat="1">
      <c r="A484" s="15"/>
      <c r="B484" s="248"/>
      <c r="C484" s="249"/>
      <c r="D484" s="222" t="s">
        <v>140</v>
      </c>
      <c r="E484" s="250" t="s">
        <v>32</v>
      </c>
      <c r="F484" s="251" t="s">
        <v>143</v>
      </c>
      <c r="G484" s="249"/>
      <c r="H484" s="252">
        <v>3</v>
      </c>
      <c r="I484" s="253"/>
      <c r="J484" s="249"/>
      <c r="K484" s="249"/>
      <c r="L484" s="254"/>
      <c r="M484" s="255"/>
      <c r="N484" s="256"/>
      <c r="O484" s="256"/>
      <c r="P484" s="256"/>
      <c r="Q484" s="256"/>
      <c r="R484" s="256"/>
      <c r="S484" s="256"/>
      <c r="T484" s="257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58" t="s">
        <v>140</v>
      </c>
      <c r="AU484" s="258" t="s">
        <v>90</v>
      </c>
      <c r="AV484" s="15" t="s">
        <v>136</v>
      </c>
      <c r="AW484" s="15" t="s">
        <v>40</v>
      </c>
      <c r="AX484" s="15" t="s">
        <v>88</v>
      </c>
      <c r="AY484" s="258" t="s">
        <v>129</v>
      </c>
    </row>
    <row r="485" s="2" customFormat="1" ht="14.4" customHeight="1">
      <c r="A485" s="41"/>
      <c r="B485" s="42"/>
      <c r="C485" s="270" t="s">
        <v>602</v>
      </c>
      <c r="D485" s="270" t="s">
        <v>387</v>
      </c>
      <c r="E485" s="271" t="s">
        <v>1137</v>
      </c>
      <c r="F485" s="272" t="s">
        <v>1138</v>
      </c>
      <c r="G485" s="273" t="s">
        <v>189</v>
      </c>
      <c r="H485" s="274">
        <v>3</v>
      </c>
      <c r="I485" s="275"/>
      <c r="J485" s="276">
        <f>ROUND(I485*H485,2)</f>
        <v>0</v>
      </c>
      <c r="K485" s="272" t="s">
        <v>32</v>
      </c>
      <c r="L485" s="277"/>
      <c r="M485" s="278" t="s">
        <v>32</v>
      </c>
      <c r="N485" s="279" t="s">
        <v>51</v>
      </c>
      <c r="O485" s="87"/>
      <c r="P485" s="218">
        <f>O485*H485</f>
        <v>0</v>
      </c>
      <c r="Q485" s="218">
        <v>0.037999999999999999</v>
      </c>
      <c r="R485" s="218">
        <f>Q485*H485</f>
        <v>0.11399999999999999</v>
      </c>
      <c r="S485" s="218">
        <v>0</v>
      </c>
      <c r="T485" s="219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20" t="s">
        <v>186</v>
      </c>
      <c r="AT485" s="220" t="s">
        <v>387</v>
      </c>
      <c r="AU485" s="220" t="s">
        <v>90</v>
      </c>
      <c r="AY485" s="19" t="s">
        <v>129</v>
      </c>
      <c r="BE485" s="221">
        <f>IF(N485="základní",J485,0)</f>
        <v>0</v>
      </c>
      <c r="BF485" s="221">
        <f>IF(N485="snížená",J485,0)</f>
        <v>0</v>
      </c>
      <c r="BG485" s="221">
        <f>IF(N485="zákl. přenesená",J485,0)</f>
        <v>0</v>
      </c>
      <c r="BH485" s="221">
        <f>IF(N485="sníž. přenesená",J485,0)</f>
        <v>0</v>
      </c>
      <c r="BI485" s="221">
        <f>IF(N485="nulová",J485,0)</f>
        <v>0</v>
      </c>
      <c r="BJ485" s="19" t="s">
        <v>88</v>
      </c>
      <c r="BK485" s="221">
        <f>ROUND(I485*H485,2)</f>
        <v>0</v>
      </c>
      <c r="BL485" s="19" t="s">
        <v>136</v>
      </c>
      <c r="BM485" s="220" t="s">
        <v>1139</v>
      </c>
    </row>
    <row r="486" s="2" customFormat="1">
      <c r="A486" s="41"/>
      <c r="B486" s="42"/>
      <c r="C486" s="43"/>
      <c r="D486" s="222" t="s">
        <v>138</v>
      </c>
      <c r="E486" s="43"/>
      <c r="F486" s="223" t="s">
        <v>1138</v>
      </c>
      <c r="G486" s="43"/>
      <c r="H486" s="43"/>
      <c r="I486" s="224"/>
      <c r="J486" s="43"/>
      <c r="K486" s="43"/>
      <c r="L486" s="47"/>
      <c r="M486" s="225"/>
      <c r="N486" s="226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19" t="s">
        <v>138</v>
      </c>
      <c r="AU486" s="19" t="s">
        <v>90</v>
      </c>
    </row>
    <row r="487" s="13" customFormat="1">
      <c r="A487" s="13"/>
      <c r="B487" s="227"/>
      <c r="C487" s="228"/>
      <c r="D487" s="222" t="s">
        <v>140</v>
      </c>
      <c r="E487" s="229" t="s">
        <v>32</v>
      </c>
      <c r="F487" s="230" t="s">
        <v>1000</v>
      </c>
      <c r="G487" s="228"/>
      <c r="H487" s="229" t="s">
        <v>32</v>
      </c>
      <c r="I487" s="231"/>
      <c r="J487" s="228"/>
      <c r="K487" s="228"/>
      <c r="L487" s="232"/>
      <c r="M487" s="233"/>
      <c r="N487" s="234"/>
      <c r="O487" s="234"/>
      <c r="P487" s="234"/>
      <c r="Q487" s="234"/>
      <c r="R487" s="234"/>
      <c r="S487" s="234"/>
      <c r="T487" s="23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6" t="s">
        <v>140</v>
      </c>
      <c r="AU487" s="236" t="s">
        <v>90</v>
      </c>
      <c r="AV487" s="13" t="s">
        <v>88</v>
      </c>
      <c r="AW487" s="13" t="s">
        <v>40</v>
      </c>
      <c r="AX487" s="13" t="s">
        <v>80</v>
      </c>
      <c r="AY487" s="236" t="s">
        <v>129</v>
      </c>
    </row>
    <row r="488" s="14" customFormat="1">
      <c r="A488" s="14"/>
      <c r="B488" s="237"/>
      <c r="C488" s="238"/>
      <c r="D488" s="222" t="s">
        <v>140</v>
      </c>
      <c r="E488" s="239" t="s">
        <v>32</v>
      </c>
      <c r="F488" s="240" t="s">
        <v>592</v>
      </c>
      <c r="G488" s="238"/>
      <c r="H488" s="241">
        <v>3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7" t="s">
        <v>140</v>
      </c>
      <c r="AU488" s="247" t="s">
        <v>90</v>
      </c>
      <c r="AV488" s="14" t="s">
        <v>90</v>
      </c>
      <c r="AW488" s="14" t="s">
        <v>40</v>
      </c>
      <c r="AX488" s="14" t="s">
        <v>80</v>
      </c>
      <c r="AY488" s="247" t="s">
        <v>129</v>
      </c>
    </row>
    <row r="489" s="15" customFormat="1">
      <c r="A489" s="15"/>
      <c r="B489" s="248"/>
      <c r="C489" s="249"/>
      <c r="D489" s="222" t="s">
        <v>140</v>
      </c>
      <c r="E489" s="250" t="s">
        <v>32</v>
      </c>
      <c r="F489" s="251" t="s">
        <v>143</v>
      </c>
      <c r="G489" s="249"/>
      <c r="H489" s="252">
        <v>3</v>
      </c>
      <c r="I489" s="253"/>
      <c r="J489" s="249"/>
      <c r="K489" s="249"/>
      <c r="L489" s="254"/>
      <c r="M489" s="255"/>
      <c r="N489" s="256"/>
      <c r="O489" s="256"/>
      <c r="P489" s="256"/>
      <c r="Q489" s="256"/>
      <c r="R489" s="256"/>
      <c r="S489" s="256"/>
      <c r="T489" s="257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8" t="s">
        <v>140</v>
      </c>
      <c r="AU489" s="258" t="s">
        <v>90</v>
      </c>
      <c r="AV489" s="15" t="s">
        <v>136</v>
      </c>
      <c r="AW489" s="15" t="s">
        <v>40</v>
      </c>
      <c r="AX489" s="15" t="s">
        <v>88</v>
      </c>
      <c r="AY489" s="258" t="s">
        <v>129</v>
      </c>
    </row>
    <row r="490" s="2" customFormat="1" ht="14.4" customHeight="1">
      <c r="A490" s="41"/>
      <c r="B490" s="42"/>
      <c r="C490" s="209" t="s">
        <v>606</v>
      </c>
      <c r="D490" s="209" t="s">
        <v>131</v>
      </c>
      <c r="E490" s="210" t="s">
        <v>1140</v>
      </c>
      <c r="F490" s="211" t="s">
        <v>1141</v>
      </c>
      <c r="G490" s="212" t="s">
        <v>189</v>
      </c>
      <c r="H490" s="213">
        <v>9</v>
      </c>
      <c r="I490" s="214"/>
      <c r="J490" s="215">
        <f>ROUND(I490*H490,2)</f>
        <v>0</v>
      </c>
      <c r="K490" s="211" t="s">
        <v>135</v>
      </c>
      <c r="L490" s="47"/>
      <c r="M490" s="216" t="s">
        <v>32</v>
      </c>
      <c r="N490" s="217" t="s">
        <v>51</v>
      </c>
      <c r="O490" s="87"/>
      <c r="P490" s="218">
        <f>O490*H490</f>
        <v>0</v>
      </c>
      <c r="Q490" s="218">
        <v>0.00165</v>
      </c>
      <c r="R490" s="218">
        <f>Q490*H490</f>
        <v>0.01485</v>
      </c>
      <c r="S490" s="218">
        <v>0</v>
      </c>
      <c r="T490" s="219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20" t="s">
        <v>136</v>
      </c>
      <c r="AT490" s="220" t="s">
        <v>131</v>
      </c>
      <c r="AU490" s="220" t="s">
        <v>90</v>
      </c>
      <c r="AY490" s="19" t="s">
        <v>129</v>
      </c>
      <c r="BE490" s="221">
        <f>IF(N490="základní",J490,0)</f>
        <v>0</v>
      </c>
      <c r="BF490" s="221">
        <f>IF(N490="snížená",J490,0)</f>
        <v>0</v>
      </c>
      <c r="BG490" s="221">
        <f>IF(N490="zákl. přenesená",J490,0)</f>
        <v>0</v>
      </c>
      <c r="BH490" s="221">
        <f>IF(N490="sníž. přenesená",J490,0)</f>
        <v>0</v>
      </c>
      <c r="BI490" s="221">
        <f>IF(N490="nulová",J490,0)</f>
        <v>0</v>
      </c>
      <c r="BJ490" s="19" t="s">
        <v>88</v>
      </c>
      <c r="BK490" s="221">
        <f>ROUND(I490*H490,2)</f>
        <v>0</v>
      </c>
      <c r="BL490" s="19" t="s">
        <v>136</v>
      </c>
      <c r="BM490" s="220" t="s">
        <v>1142</v>
      </c>
    </row>
    <row r="491" s="2" customFormat="1">
      <c r="A491" s="41"/>
      <c r="B491" s="42"/>
      <c r="C491" s="43"/>
      <c r="D491" s="222" t="s">
        <v>138</v>
      </c>
      <c r="E491" s="43"/>
      <c r="F491" s="223" t="s">
        <v>1143</v>
      </c>
      <c r="G491" s="43"/>
      <c r="H491" s="43"/>
      <c r="I491" s="224"/>
      <c r="J491" s="43"/>
      <c r="K491" s="43"/>
      <c r="L491" s="47"/>
      <c r="M491" s="225"/>
      <c r="N491" s="226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19" t="s">
        <v>138</v>
      </c>
      <c r="AU491" s="19" t="s">
        <v>90</v>
      </c>
    </row>
    <row r="492" s="13" customFormat="1">
      <c r="A492" s="13"/>
      <c r="B492" s="227"/>
      <c r="C492" s="228"/>
      <c r="D492" s="222" t="s">
        <v>140</v>
      </c>
      <c r="E492" s="229" t="s">
        <v>32</v>
      </c>
      <c r="F492" s="230" t="s">
        <v>1000</v>
      </c>
      <c r="G492" s="228"/>
      <c r="H492" s="229" t="s">
        <v>32</v>
      </c>
      <c r="I492" s="231"/>
      <c r="J492" s="228"/>
      <c r="K492" s="228"/>
      <c r="L492" s="232"/>
      <c r="M492" s="233"/>
      <c r="N492" s="234"/>
      <c r="O492" s="234"/>
      <c r="P492" s="234"/>
      <c r="Q492" s="234"/>
      <c r="R492" s="234"/>
      <c r="S492" s="234"/>
      <c r="T492" s="23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6" t="s">
        <v>140</v>
      </c>
      <c r="AU492" s="236" t="s">
        <v>90</v>
      </c>
      <c r="AV492" s="13" t="s">
        <v>88</v>
      </c>
      <c r="AW492" s="13" t="s">
        <v>40</v>
      </c>
      <c r="AX492" s="13" t="s">
        <v>80</v>
      </c>
      <c r="AY492" s="236" t="s">
        <v>129</v>
      </c>
    </row>
    <row r="493" s="14" customFormat="1">
      <c r="A493" s="14"/>
      <c r="B493" s="237"/>
      <c r="C493" s="238"/>
      <c r="D493" s="222" t="s">
        <v>140</v>
      </c>
      <c r="E493" s="239" t="s">
        <v>32</v>
      </c>
      <c r="F493" s="240" t="s">
        <v>775</v>
      </c>
      <c r="G493" s="238"/>
      <c r="H493" s="241">
        <v>9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7" t="s">
        <v>140</v>
      </c>
      <c r="AU493" s="247" t="s">
        <v>90</v>
      </c>
      <c r="AV493" s="14" t="s">
        <v>90</v>
      </c>
      <c r="AW493" s="14" t="s">
        <v>40</v>
      </c>
      <c r="AX493" s="14" t="s">
        <v>80</v>
      </c>
      <c r="AY493" s="247" t="s">
        <v>129</v>
      </c>
    </row>
    <row r="494" s="15" customFormat="1">
      <c r="A494" s="15"/>
      <c r="B494" s="248"/>
      <c r="C494" s="249"/>
      <c r="D494" s="222" t="s">
        <v>140</v>
      </c>
      <c r="E494" s="250" t="s">
        <v>32</v>
      </c>
      <c r="F494" s="251" t="s">
        <v>143</v>
      </c>
      <c r="G494" s="249"/>
      <c r="H494" s="252">
        <v>9</v>
      </c>
      <c r="I494" s="253"/>
      <c r="J494" s="249"/>
      <c r="K494" s="249"/>
      <c r="L494" s="254"/>
      <c r="M494" s="255"/>
      <c r="N494" s="256"/>
      <c r="O494" s="256"/>
      <c r="P494" s="256"/>
      <c r="Q494" s="256"/>
      <c r="R494" s="256"/>
      <c r="S494" s="256"/>
      <c r="T494" s="257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58" t="s">
        <v>140</v>
      </c>
      <c r="AU494" s="258" t="s">
        <v>90</v>
      </c>
      <c r="AV494" s="15" t="s">
        <v>136</v>
      </c>
      <c r="AW494" s="15" t="s">
        <v>40</v>
      </c>
      <c r="AX494" s="15" t="s">
        <v>88</v>
      </c>
      <c r="AY494" s="258" t="s">
        <v>129</v>
      </c>
    </row>
    <row r="495" s="2" customFormat="1" ht="14.4" customHeight="1">
      <c r="A495" s="41"/>
      <c r="B495" s="42"/>
      <c r="C495" s="270" t="s">
        <v>611</v>
      </c>
      <c r="D495" s="270" t="s">
        <v>387</v>
      </c>
      <c r="E495" s="271" t="s">
        <v>1144</v>
      </c>
      <c r="F495" s="272" t="s">
        <v>1145</v>
      </c>
      <c r="G495" s="273" t="s">
        <v>189</v>
      </c>
      <c r="H495" s="274">
        <v>9</v>
      </c>
      <c r="I495" s="275"/>
      <c r="J495" s="276">
        <f>ROUND(I495*H495,2)</f>
        <v>0</v>
      </c>
      <c r="K495" s="272" t="s">
        <v>32</v>
      </c>
      <c r="L495" s="277"/>
      <c r="M495" s="278" t="s">
        <v>32</v>
      </c>
      <c r="N495" s="279" t="s">
        <v>51</v>
      </c>
      <c r="O495" s="87"/>
      <c r="P495" s="218">
        <f>O495*H495</f>
        <v>0</v>
      </c>
      <c r="Q495" s="218">
        <v>0.02444</v>
      </c>
      <c r="R495" s="218">
        <f>Q495*H495</f>
        <v>0.21995999999999999</v>
      </c>
      <c r="S495" s="218">
        <v>0</v>
      </c>
      <c r="T495" s="219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20" t="s">
        <v>186</v>
      </c>
      <c r="AT495" s="220" t="s">
        <v>387</v>
      </c>
      <c r="AU495" s="220" t="s">
        <v>90</v>
      </c>
      <c r="AY495" s="19" t="s">
        <v>129</v>
      </c>
      <c r="BE495" s="221">
        <f>IF(N495="základní",J495,0)</f>
        <v>0</v>
      </c>
      <c r="BF495" s="221">
        <f>IF(N495="snížená",J495,0)</f>
        <v>0</v>
      </c>
      <c r="BG495" s="221">
        <f>IF(N495="zákl. přenesená",J495,0)</f>
        <v>0</v>
      </c>
      <c r="BH495" s="221">
        <f>IF(N495="sníž. přenesená",J495,0)</f>
        <v>0</v>
      </c>
      <c r="BI495" s="221">
        <f>IF(N495="nulová",J495,0)</f>
        <v>0</v>
      </c>
      <c r="BJ495" s="19" t="s">
        <v>88</v>
      </c>
      <c r="BK495" s="221">
        <f>ROUND(I495*H495,2)</f>
        <v>0</v>
      </c>
      <c r="BL495" s="19" t="s">
        <v>136</v>
      </c>
      <c r="BM495" s="220" t="s">
        <v>1146</v>
      </c>
    </row>
    <row r="496" s="2" customFormat="1">
      <c r="A496" s="41"/>
      <c r="B496" s="42"/>
      <c r="C496" s="43"/>
      <c r="D496" s="222" t="s">
        <v>138</v>
      </c>
      <c r="E496" s="43"/>
      <c r="F496" s="223" t="s">
        <v>1145</v>
      </c>
      <c r="G496" s="43"/>
      <c r="H496" s="43"/>
      <c r="I496" s="224"/>
      <c r="J496" s="43"/>
      <c r="K496" s="43"/>
      <c r="L496" s="47"/>
      <c r="M496" s="225"/>
      <c r="N496" s="226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19" t="s">
        <v>138</v>
      </c>
      <c r="AU496" s="19" t="s">
        <v>90</v>
      </c>
    </row>
    <row r="497" s="13" customFormat="1">
      <c r="A497" s="13"/>
      <c r="B497" s="227"/>
      <c r="C497" s="228"/>
      <c r="D497" s="222" t="s">
        <v>140</v>
      </c>
      <c r="E497" s="229" t="s">
        <v>32</v>
      </c>
      <c r="F497" s="230" t="s">
        <v>1000</v>
      </c>
      <c r="G497" s="228"/>
      <c r="H497" s="229" t="s">
        <v>32</v>
      </c>
      <c r="I497" s="231"/>
      <c r="J497" s="228"/>
      <c r="K497" s="228"/>
      <c r="L497" s="232"/>
      <c r="M497" s="233"/>
      <c r="N497" s="234"/>
      <c r="O497" s="234"/>
      <c r="P497" s="234"/>
      <c r="Q497" s="234"/>
      <c r="R497" s="234"/>
      <c r="S497" s="234"/>
      <c r="T497" s="23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6" t="s">
        <v>140</v>
      </c>
      <c r="AU497" s="236" t="s">
        <v>90</v>
      </c>
      <c r="AV497" s="13" t="s">
        <v>88</v>
      </c>
      <c r="AW497" s="13" t="s">
        <v>40</v>
      </c>
      <c r="AX497" s="13" t="s">
        <v>80</v>
      </c>
      <c r="AY497" s="236" t="s">
        <v>129</v>
      </c>
    </row>
    <row r="498" s="14" customFormat="1">
      <c r="A498" s="14"/>
      <c r="B498" s="237"/>
      <c r="C498" s="238"/>
      <c r="D498" s="222" t="s">
        <v>140</v>
      </c>
      <c r="E498" s="239" t="s">
        <v>32</v>
      </c>
      <c r="F498" s="240" t="s">
        <v>775</v>
      </c>
      <c r="G498" s="238"/>
      <c r="H498" s="241">
        <v>9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7" t="s">
        <v>140</v>
      </c>
      <c r="AU498" s="247" t="s">
        <v>90</v>
      </c>
      <c r="AV498" s="14" t="s">
        <v>90</v>
      </c>
      <c r="AW498" s="14" t="s">
        <v>40</v>
      </c>
      <c r="AX498" s="14" t="s">
        <v>80</v>
      </c>
      <c r="AY498" s="247" t="s">
        <v>129</v>
      </c>
    </row>
    <row r="499" s="15" customFormat="1">
      <c r="A499" s="15"/>
      <c r="B499" s="248"/>
      <c r="C499" s="249"/>
      <c r="D499" s="222" t="s">
        <v>140</v>
      </c>
      <c r="E499" s="250" t="s">
        <v>32</v>
      </c>
      <c r="F499" s="251" t="s">
        <v>143</v>
      </c>
      <c r="G499" s="249"/>
      <c r="H499" s="252">
        <v>9</v>
      </c>
      <c r="I499" s="253"/>
      <c r="J499" s="249"/>
      <c r="K499" s="249"/>
      <c r="L499" s="254"/>
      <c r="M499" s="255"/>
      <c r="N499" s="256"/>
      <c r="O499" s="256"/>
      <c r="P499" s="256"/>
      <c r="Q499" s="256"/>
      <c r="R499" s="256"/>
      <c r="S499" s="256"/>
      <c r="T499" s="257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58" t="s">
        <v>140</v>
      </c>
      <c r="AU499" s="258" t="s">
        <v>90</v>
      </c>
      <c r="AV499" s="15" t="s">
        <v>136</v>
      </c>
      <c r="AW499" s="15" t="s">
        <v>40</v>
      </c>
      <c r="AX499" s="15" t="s">
        <v>88</v>
      </c>
      <c r="AY499" s="258" t="s">
        <v>129</v>
      </c>
    </row>
    <row r="500" s="2" customFormat="1" ht="24.15" customHeight="1">
      <c r="A500" s="41"/>
      <c r="B500" s="42"/>
      <c r="C500" s="270" t="s">
        <v>615</v>
      </c>
      <c r="D500" s="270" t="s">
        <v>387</v>
      </c>
      <c r="E500" s="271" t="s">
        <v>1147</v>
      </c>
      <c r="F500" s="272" t="s">
        <v>1148</v>
      </c>
      <c r="G500" s="273" t="s">
        <v>189</v>
      </c>
      <c r="H500" s="274">
        <v>13</v>
      </c>
      <c r="I500" s="275"/>
      <c r="J500" s="276">
        <f>ROUND(I500*H500,2)</f>
        <v>0</v>
      </c>
      <c r="K500" s="272" t="s">
        <v>32</v>
      </c>
      <c r="L500" s="277"/>
      <c r="M500" s="278" t="s">
        <v>32</v>
      </c>
      <c r="N500" s="279" t="s">
        <v>51</v>
      </c>
      <c r="O500" s="87"/>
      <c r="P500" s="218">
        <f>O500*H500</f>
        <v>0</v>
      </c>
      <c r="Q500" s="218">
        <v>0.0073000000000000001</v>
      </c>
      <c r="R500" s="218">
        <f>Q500*H500</f>
        <v>0.094899999999999998</v>
      </c>
      <c r="S500" s="218">
        <v>0</v>
      </c>
      <c r="T500" s="219">
        <f>S500*H500</f>
        <v>0</v>
      </c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R500" s="220" t="s">
        <v>186</v>
      </c>
      <c r="AT500" s="220" t="s">
        <v>387</v>
      </c>
      <c r="AU500" s="220" t="s">
        <v>90</v>
      </c>
      <c r="AY500" s="19" t="s">
        <v>129</v>
      </c>
      <c r="BE500" s="221">
        <f>IF(N500="základní",J500,0)</f>
        <v>0</v>
      </c>
      <c r="BF500" s="221">
        <f>IF(N500="snížená",J500,0)</f>
        <v>0</v>
      </c>
      <c r="BG500" s="221">
        <f>IF(N500="zákl. přenesená",J500,0)</f>
        <v>0</v>
      </c>
      <c r="BH500" s="221">
        <f>IF(N500="sníž. přenesená",J500,0)</f>
        <v>0</v>
      </c>
      <c r="BI500" s="221">
        <f>IF(N500="nulová",J500,0)</f>
        <v>0</v>
      </c>
      <c r="BJ500" s="19" t="s">
        <v>88</v>
      </c>
      <c r="BK500" s="221">
        <f>ROUND(I500*H500,2)</f>
        <v>0</v>
      </c>
      <c r="BL500" s="19" t="s">
        <v>136</v>
      </c>
      <c r="BM500" s="220" t="s">
        <v>1149</v>
      </c>
    </row>
    <row r="501" s="2" customFormat="1">
      <c r="A501" s="41"/>
      <c r="B501" s="42"/>
      <c r="C501" s="43"/>
      <c r="D501" s="222" t="s">
        <v>138</v>
      </c>
      <c r="E501" s="43"/>
      <c r="F501" s="223" t="s">
        <v>1148</v>
      </c>
      <c r="G501" s="43"/>
      <c r="H501" s="43"/>
      <c r="I501" s="224"/>
      <c r="J501" s="43"/>
      <c r="K501" s="43"/>
      <c r="L501" s="47"/>
      <c r="M501" s="225"/>
      <c r="N501" s="226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19" t="s">
        <v>138</v>
      </c>
      <c r="AU501" s="19" t="s">
        <v>90</v>
      </c>
    </row>
    <row r="502" s="13" customFormat="1">
      <c r="A502" s="13"/>
      <c r="B502" s="227"/>
      <c r="C502" s="228"/>
      <c r="D502" s="222" t="s">
        <v>140</v>
      </c>
      <c r="E502" s="229" t="s">
        <v>32</v>
      </c>
      <c r="F502" s="230" t="s">
        <v>1000</v>
      </c>
      <c r="G502" s="228"/>
      <c r="H502" s="229" t="s">
        <v>32</v>
      </c>
      <c r="I502" s="231"/>
      <c r="J502" s="228"/>
      <c r="K502" s="228"/>
      <c r="L502" s="232"/>
      <c r="M502" s="233"/>
      <c r="N502" s="234"/>
      <c r="O502" s="234"/>
      <c r="P502" s="234"/>
      <c r="Q502" s="234"/>
      <c r="R502" s="234"/>
      <c r="S502" s="234"/>
      <c r="T502" s="23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6" t="s">
        <v>140</v>
      </c>
      <c r="AU502" s="236" t="s">
        <v>90</v>
      </c>
      <c r="AV502" s="13" t="s">
        <v>88</v>
      </c>
      <c r="AW502" s="13" t="s">
        <v>40</v>
      </c>
      <c r="AX502" s="13" t="s">
        <v>80</v>
      </c>
      <c r="AY502" s="236" t="s">
        <v>129</v>
      </c>
    </row>
    <row r="503" s="14" customFormat="1">
      <c r="A503" s="14"/>
      <c r="B503" s="237"/>
      <c r="C503" s="238"/>
      <c r="D503" s="222" t="s">
        <v>140</v>
      </c>
      <c r="E503" s="239" t="s">
        <v>32</v>
      </c>
      <c r="F503" s="240" t="s">
        <v>1095</v>
      </c>
      <c r="G503" s="238"/>
      <c r="H503" s="241">
        <v>13</v>
      </c>
      <c r="I503" s="242"/>
      <c r="J503" s="238"/>
      <c r="K503" s="238"/>
      <c r="L503" s="243"/>
      <c r="M503" s="244"/>
      <c r="N503" s="245"/>
      <c r="O503" s="245"/>
      <c r="P503" s="245"/>
      <c r="Q503" s="245"/>
      <c r="R503" s="245"/>
      <c r="S503" s="245"/>
      <c r="T503" s="24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7" t="s">
        <v>140</v>
      </c>
      <c r="AU503" s="247" t="s">
        <v>90</v>
      </c>
      <c r="AV503" s="14" t="s">
        <v>90</v>
      </c>
      <c r="AW503" s="14" t="s">
        <v>40</v>
      </c>
      <c r="AX503" s="14" t="s">
        <v>80</v>
      </c>
      <c r="AY503" s="247" t="s">
        <v>129</v>
      </c>
    </row>
    <row r="504" s="15" customFormat="1">
      <c r="A504" s="15"/>
      <c r="B504" s="248"/>
      <c r="C504" s="249"/>
      <c r="D504" s="222" t="s">
        <v>140</v>
      </c>
      <c r="E504" s="250" t="s">
        <v>32</v>
      </c>
      <c r="F504" s="251" t="s">
        <v>143</v>
      </c>
      <c r="G504" s="249"/>
      <c r="H504" s="252">
        <v>13</v>
      </c>
      <c r="I504" s="253"/>
      <c r="J504" s="249"/>
      <c r="K504" s="249"/>
      <c r="L504" s="254"/>
      <c r="M504" s="255"/>
      <c r="N504" s="256"/>
      <c r="O504" s="256"/>
      <c r="P504" s="256"/>
      <c r="Q504" s="256"/>
      <c r="R504" s="256"/>
      <c r="S504" s="256"/>
      <c r="T504" s="257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8" t="s">
        <v>140</v>
      </c>
      <c r="AU504" s="258" t="s">
        <v>90</v>
      </c>
      <c r="AV504" s="15" t="s">
        <v>136</v>
      </c>
      <c r="AW504" s="15" t="s">
        <v>40</v>
      </c>
      <c r="AX504" s="15" t="s">
        <v>88</v>
      </c>
      <c r="AY504" s="258" t="s">
        <v>129</v>
      </c>
    </row>
    <row r="505" s="2" customFormat="1" ht="14.4" customHeight="1">
      <c r="A505" s="41"/>
      <c r="B505" s="42"/>
      <c r="C505" s="209" t="s">
        <v>621</v>
      </c>
      <c r="D505" s="209" t="s">
        <v>131</v>
      </c>
      <c r="E505" s="210" t="s">
        <v>1150</v>
      </c>
      <c r="F505" s="211" t="s">
        <v>1151</v>
      </c>
      <c r="G505" s="212" t="s">
        <v>164</v>
      </c>
      <c r="H505" s="213">
        <v>538</v>
      </c>
      <c r="I505" s="214"/>
      <c r="J505" s="215">
        <f>ROUND(I505*H505,2)</f>
        <v>0</v>
      </c>
      <c r="K505" s="211" t="s">
        <v>135</v>
      </c>
      <c r="L505" s="47"/>
      <c r="M505" s="216" t="s">
        <v>32</v>
      </c>
      <c r="N505" s="217" t="s">
        <v>51</v>
      </c>
      <c r="O505" s="87"/>
      <c r="P505" s="218">
        <f>O505*H505</f>
        <v>0</v>
      </c>
      <c r="Q505" s="218">
        <v>0</v>
      </c>
      <c r="R505" s="218">
        <f>Q505*H505</f>
        <v>0</v>
      </c>
      <c r="S505" s="218">
        <v>0</v>
      </c>
      <c r="T505" s="219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220" t="s">
        <v>136</v>
      </c>
      <c r="AT505" s="220" t="s">
        <v>131</v>
      </c>
      <c r="AU505" s="220" t="s">
        <v>90</v>
      </c>
      <c r="AY505" s="19" t="s">
        <v>129</v>
      </c>
      <c r="BE505" s="221">
        <f>IF(N505="základní",J505,0)</f>
        <v>0</v>
      </c>
      <c r="BF505" s="221">
        <f>IF(N505="snížená",J505,0)</f>
        <v>0</v>
      </c>
      <c r="BG505" s="221">
        <f>IF(N505="zákl. přenesená",J505,0)</f>
        <v>0</v>
      </c>
      <c r="BH505" s="221">
        <f>IF(N505="sníž. přenesená",J505,0)</f>
        <v>0</v>
      </c>
      <c r="BI505" s="221">
        <f>IF(N505="nulová",J505,0)</f>
        <v>0</v>
      </c>
      <c r="BJ505" s="19" t="s">
        <v>88</v>
      </c>
      <c r="BK505" s="221">
        <f>ROUND(I505*H505,2)</f>
        <v>0</v>
      </c>
      <c r="BL505" s="19" t="s">
        <v>136</v>
      </c>
      <c r="BM505" s="220" t="s">
        <v>1152</v>
      </c>
    </row>
    <row r="506" s="2" customFormat="1">
      <c r="A506" s="41"/>
      <c r="B506" s="42"/>
      <c r="C506" s="43"/>
      <c r="D506" s="222" t="s">
        <v>138</v>
      </c>
      <c r="E506" s="43"/>
      <c r="F506" s="223" t="s">
        <v>1153</v>
      </c>
      <c r="G506" s="43"/>
      <c r="H506" s="43"/>
      <c r="I506" s="224"/>
      <c r="J506" s="43"/>
      <c r="K506" s="43"/>
      <c r="L506" s="47"/>
      <c r="M506" s="225"/>
      <c r="N506" s="226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19" t="s">
        <v>138</v>
      </c>
      <c r="AU506" s="19" t="s">
        <v>90</v>
      </c>
    </row>
    <row r="507" s="13" customFormat="1">
      <c r="A507" s="13"/>
      <c r="B507" s="227"/>
      <c r="C507" s="228"/>
      <c r="D507" s="222" t="s">
        <v>140</v>
      </c>
      <c r="E507" s="229" t="s">
        <v>32</v>
      </c>
      <c r="F507" s="230" t="s">
        <v>167</v>
      </c>
      <c r="G507" s="228"/>
      <c r="H507" s="229" t="s">
        <v>32</v>
      </c>
      <c r="I507" s="231"/>
      <c r="J507" s="228"/>
      <c r="K507" s="228"/>
      <c r="L507" s="232"/>
      <c r="M507" s="233"/>
      <c r="N507" s="234"/>
      <c r="O507" s="234"/>
      <c r="P507" s="234"/>
      <c r="Q507" s="234"/>
      <c r="R507" s="234"/>
      <c r="S507" s="234"/>
      <c r="T507" s="23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6" t="s">
        <v>140</v>
      </c>
      <c r="AU507" s="236" t="s">
        <v>90</v>
      </c>
      <c r="AV507" s="13" t="s">
        <v>88</v>
      </c>
      <c r="AW507" s="13" t="s">
        <v>40</v>
      </c>
      <c r="AX507" s="13" t="s">
        <v>80</v>
      </c>
      <c r="AY507" s="236" t="s">
        <v>129</v>
      </c>
    </row>
    <row r="508" s="14" customFormat="1">
      <c r="A508" s="14"/>
      <c r="B508" s="237"/>
      <c r="C508" s="238"/>
      <c r="D508" s="222" t="s">
        <v>140</v>
      </c>
      <c r="E508" s="239" t="s">
        <v>32</v>
      </c>
      <c r="F508" s="240" t="s">
        <v>1051</v>
      </c>
      <c r="G508" s="238"/>
      <c r="H508" s="241">
        <v>538</v>
      </c>
      <c r="I508" s="242"/>
      <c r="J508" s="238"/>
      <c r="K508" s="238"/>
      <c r="L508" s="243"/>
      <c r="M508" s="244"/>
      <c r="N508" s="245"/>
      <c r="O508" s="245"/>
      <c r="P508" s="245"/>
      <c r="Q508" s="245"/>
      <c r="R508" s="245"/>
      <c r="S508" s="245"/>
      <c r="T508" s="246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7" t="s">
        <v>140</v>
      </c>
      <c r="AU508" s="247" t="s">
        <v>90</v>
      </c>
      <c r="AV508" s="14" t="s">
        <v>90</v>
      </c>
      <c r="AW508" s="14" t="s">
        <v>40</v>
      </c>
      <c r="AX508" s="14" t="s">
        <v>80</v>
      </c>
      <c r="AY508" s="247" t="s">
        <v>129</v>
      </c>
    </row>
    <row r="509" s="15" customFormat="1">
      <c r="A509" s="15"/>
      <c r="B509" s="248"/>
      <c r="C509" s="249"/>
      <c r="D509" s="222" t="s">
        <v>140</v>
      </c>
      <c r="E509" s="250" t="s">
        <v>32</v>
      </c>
      <c r="F509" s="251" t="s">
        <v>143</v>
      </c>
      <c r="G509" s="249"/>
      <c r="H509" s="252">
        <v>538</v>
      </c>
      <c r="I509" s="253"/>
      <c r="J509" s="249"/>
      <c r="K509" s="249"/>
      <c r="L509" s="254"/>
      <c r="M509" s="255"/>
      <c r="N509" s="256"/>
      <c r="O509" s="256"/>
      <c r="P509" s="256"/>
      <c r="Q509" s="256"/>
      <c r="R509" s="256"/>
      <c r="S509" s="256"/>
      <c r="T509" s="257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58" t="s">
        <v>140</v>
      </c>
      <c r="AU509" s="258" t="s">
        <v>90</v>
      </c>
      <c r="AV509" s="15" t="s">
        <v>136</v>
      </c>
      <c r="AW509" s="15" t="s">
        <v>40</v>
      </c>
      <c r="AX509" s="15" t="s">
        <v>88</v>
      </c>
      <c r="AY509" s="258" t="s">
        <v>129</v>
      </c>
    </row>
    <row r="510" s="2" customFormat="1" ht="24.15" customHeight="1">
      <c r="A510" s="41"/>
      <c r="B510" s="42"/>
      <c r="C510" s="209" t="s">
        <v>625</v>
      </c>
      <c r="D510" s="209" t="s">
        <v>131</v>
      </c>
      <c r="E510" s="210" t="s">
        <v>1154</v>
      </c>
      <c r="F510" s="211" t="s">
        <v>1155</v>
      </c>
      <c r="G510" s="212" t="s">
        <v>164</v>
      </c>
      <c r="H510" s="213">
        <v>538</v>
      </c>
      <c r="I510" s="214"/>
      <c r="J510" s="215">
        <f>ROUND(I510*H510,2)</f>
        <v>0</v>
      </c>
      <c r="K510" s="211" t="s">
        <v>135</v>
      </c>
      <c r="L510" s="47"/>
      <c r="M510" s="216" t="s">
        <v>32</v>
      </c>
      <c r="N510" s="217" t="s">
        <v>51</v>
      </c>
      <c r="O510" s="87"/>
      <c r="P510" s="218">
        <f>O510*H510</f>
        <v>0</v>
      </c>
      <c r="Q510" s="218">
        <v>0</v>
      </c>
      <c r="R510" s="218">
        <f>Q510*H510</f>
        <v>0</v>
      </c>
      <c r="S510" s="218">
        <v>0</v>
      </c>
      <c r="T510" s="219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20" t="s">
        <v>136</v>
      </c>
      <c r="AT510" s="220" t="s">
        <v>131</v>
      </c>
      <c r="AU510" s="220" t="s">
        <v>90</v>
      </c>
      <c r="AY510" s="19" t="s">
        <v>129</v>
      </c>
      <c r="BE510" s="221">
        <f>IF(N510="základní",J510,0)</f>
        <v>0</v>
      </c>
      <c r="BF510" s="221">
        <f>IF(N510="snížená",J510,0)</f>
        <v>0</v>
      </c>
      <c r="BG510" s="221">
        <f>IF(N510="zákl. přenesená",J510,0)</f>
        <v>0</v>
      </c>
      <c r="BH510" s="221">
        <f>IF(N510="sníž. přenesená",J510,0)</f>
        <v>0</v>
      </c>
      <c r="BI510" s="221">
        <f>IF(N510="nulová",J510,0)</f>
        <v>0</v>
      </c>
      <c r="BJ510" s="19" t="s">
        <v>88</v>
      </c>
      <c r="BK510" s="221">
        <f>ROUND(I510*H510,2)</f>
        <v>0</v>
      </c>
      <c r="BL510" s="19" t="s">
        <v>136</v>
      </c>
      <c r="BM510" s="220" t="s">
        <v>1156</v>
      </c>
    </row>
    <row r="511" s="2" customFormat="1">
      <c r="A511" s="41"/>
      <c r="B511" s="42"/>
      <c r="C511" s="43"/>
      <c r="D511" s="222" t="s">
        <v>138</v>
      </c>
      <c r="E511" s="43"/>
      <c r="F511" s="223" t="s">
        <v>1155</v>
      </c>
      <c r="G511" s="43"/>
      <c r="H511" s="43"/>
      <c r="I511" s="224"/>
      <c r="J511" s="43"/>
      <c r="K511" s="43"/>
      <c r="L511" s="47"/>
      <c r="M511" s="225"/>
      <c r="N511" s="226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19" t="s">
        <v>138</v>
      </c>
      <c r="AU511" s="19" t="s">
        <v>90</v>
      </c>
    </row>
    <row r="512" s="13" customFormat="1">
      <c r="A512" s="13"/>
      <c r="B512" s="227"/>
      <c r="C512" s="228"/>
      <c r="D512" s="222" t="s">
        <v>140</v>
      </c>
      <c r="E512" s="229" t="s">
        <v>32</v>
      </c>
      <c r="F512" s="230" t="s">
        <v>167</v>
      </c>
      <c r="G512" s="228"/>
      <c r="H512" s="229" t="s">
        <v>32</v>
      </c>
      <c r="I512" s="231"/>
      <c r="J512" s="228"/>
      <c r="K512" s="228"/>
      <c r="L512" s="232"/>
      <c r="M512" s="233"/>
      <c r="N512" s="234"/>
      <c r="O512" s="234"/>
      <c r="P512" s="234"/>
      <c r="Q512" s="234"/>
      <c r="R512" s="234"/>
      <c r="S512" s="234"/>
      <c r="T512" s="23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6" t="s">
        <v>140</v>
      </c>
      <c r="AU512" s="236" t="s">
        <v>90</v>
      </c>
      <c r="AV512" s="13" t="s">
        <v>88</v>
      </c>
      <c r="AW512" s="13" t="s">
        <v>40</v>
      </c>
      <c r="AX512" s="13" t="s">
        <v>80</v>
      </c>
      <c r="AY512" s="236" t="s">
        <v>129</v>
      </c>
    </row>
    <row r="513" s="14" customFormat="1">
      <c r="A513" s="14"/>
      <c r="B513" s="237"/>
      <c r="C513" s="238"/>
      <c r="D513" s="222" t="s">
        <v>140</v>
      </c>
      <c r="E513" s="239" t="s">
        <v>32</v>
      </c>
      <c r="F513" s="240" t="s">
        <v>1051</v>
      </c>
      <c r="G513" s="238"/>
      <c r="H513" s="241">
        <v>538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7" t="s">
        <v>140</v>
      </c>
      <c r="AU513" s="247" t="s">
        <v>90</v>
      </c>
      <c r="AV513" s="14" t="s">
        <v>90</v>
      </c>
      <c r="AW513" s="14" t="s">
        <v>40</v>
      </c>
      <c r="AX513" s="14" t="s">
        <v>80</v>
      </c>
      <c r="AY513" s="247" t="s">
        <v>129</v>
      </c>
    </row>
    <row r="514" s="15" customFormat="1">
      <c r="A514" s="15"/>
      <c r="B514" s="248"/>
      <c r="C514" s="249"/>
      <c r="D514" s="222" t="s">
        <v>140</v>
      </c>
      <c r="E514" s="250" t="s">
        <v>32</v>
      </c>
      <c r="F514" s="251" t="s">
        <v>143</v>
      </c>
      <c r="G514" s="249"/>
      <c r="H514" s="252">
        <v>538</v>
      </c>
      <c r="I514" s="253"/>
      <c r="J514" s="249"/>
      <c r="K514" s="249"/>
      <c r="L514" s="254"/>
      <c r="M514" s="255"/>
      <c r="N514" s="256"/>
      <c r="O514" s="256"/>
      <c r="P514" s="256"/>
      <c r="Q514" s="256"/>
      <c r="R514" s="256"/>
      <c r="S514" s="256"/>
      <c r="T514" s="257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58" t="s">
        <v>140</v>
      </c>
      <c r="AU514" s="258" t="s">
        <v>90</v>
      </c>
      <c r="AV514" s="15" t="s">
        <v>136</v>
      </c>
      <c r="AW514" s="15" t="s">
        <v>40</v>
      </c>
      <c r="AX514" s="15" t="s">
        <v>88</v>
      </c>
      <c r="AY514" s="258" t="s">
        <v>129</v>
      </c>
    </row>
    <row r="515" s="2" customFormat="1" ht="24.15" customHeight="1">
      <c r="A515" s="41"/>
      <c r="B515" s="42"/>
      <c r="C515" s="209" t="s">
        <v>630</v>
      </c>
      <c r="D515" s="209" t="s">
        <v>131</v>
      </c>
      <c r="E515" s="210" t="s">
        <v>653</v>
      </c>
      <c r="F515" s="211" t="s">
        <v>654</v>
      </c>
      <c r="G515" s="212" t="s">
        <v>189</v>
      </c>
      <c r="H515" s="213">
        <v>2</v>
      </c>
      <c r="I515" s="214"/>
      <c r="J515" s="215">
        <f>ROUND(I515*H515,2)</f>
        <v>0</v>
      </c>
      <c r="K515" s="211" t="s">
        <v>135</v>
      </c>
      <c r="L515" s="47"/>
      <c r="M515" s="216" t="s">
        <v>32</v>
      </c>
      <c r="N515" s="217" t="s">
        <v>51</v>
      </c>
      <c r="O515" s="87"/>
      <c r="P515" s="218">
        <f>O515*H515</f>
        <v>0</v>
      </c>
      <c r="Q515" s="218">
        <v>0.45937</v>
      </c>
      <c r="R515" s="218">
        <f>Q515*H515</f>
        <v>0.91874</v>
      </c>
      <c r="S515" s="218">
        <v>0</v>
      </c>
      <c r="T515" s="219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20" t="s">
        <v>136</v>
      </c>
      <c r="AT515" s="220" t="s">
        <v>131</v>
      </c>
      <c r="AU515" s="220" t="s">
        <v>90</v>
      </c>
      <c r="AY515" s="19" t="s">
        <v>129</v>
      </c>
      <c r="BE515" s="221">
        <f>IF(N515="základní",J515,0)</f>
        <v>0</v>
      </c>
      <c r="BF515" s="221">
        <f>IF(N515="snížená",J515,0)</f>
        <v>0</v>
      </c>
      <c r="BG515" s="221">
        <f>IF(N515="zákl. přenesená",J515,0)</f>
        <v>0</v>
      </c>
      <c r="BH515" s="221">
        <f>IF(N515="sníž. přenesená",J515,0)</f>
        <v>0</v>
      </c>
      <c r="BI515" s="221">
        <f>IF(N515="nulová",J515,0)</f>
        <v>0</v>
      </c>
      <c r="BJ515" s="19" t="s">
        <v>88</v>
      </c>
      <c r="BK515" s="221">
        <f>ROUND(I515*H515,2)</f>
        <v>0</v>
      </c>
      <c r="BL515" s="19" t="s">
        <v>136</v>
      </c>
      <c r="BM515" s="220" t="s">
        <v>1157</v>
      </c>
    </row>
    <row r="516" s="2" customFormat="1">
      <c r="A516" s="41"/>
      <c r="B516" s="42"/>
      <c r="C516" s="43"/>
      <c r="D516" s="222" t="s">
        <v>138</v>
      </c>
      <c r="E516" s="43"/>
      <c r="F516" s="223" t="s">
        <v>1158</v>
      </c>
      <c r="G516" s="43"/>
      <c r="H516" s="43"/>
      <c r="I516" s="224"/>
      <c r="J516" s="43"/>
      <c r="K516" s="43"/>
      <c r="L516" s="47"/>
      <c r="M516" s="225"/>
      <c r="N516" s="226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19" t="s">
        <v>138</v>
      </c>
      <c r="AU516" s="19" t="s">
        <v>90</v>
      </c>
    </row>
    <row r="517" s="14" customFormat="1">
      <c r="A517" s="14"/>
      <c r="B517" s="237"/>
      <c r="C517" s="238"/>
      <c r="D517" s="222" t="s">
        <v>140</v>
      </c>
      <c r="E517" s="239" t="s">
        <v>32</v>
      </c>
      <c r="F517" s="240" t="s">
        <v>495</v>
      </c>
      <c r="G517" s="238"/>
      <c r="H517" s="241">
        <v>2</v>
      </c>
      <c r="I517" s="242"/>
      <c r="J517" s="238"/>
      <c r="K517" s="238"/>
      <c r="L517" s="243"/>
      <c r="M517" s="244"/>
      <c r="N517" s="245"/>
      <c r="O517" s="245"/>
      <c r="P517" s="245"/>
      <c r="Q517" s="245"/>
      <c r="R517" s="245"/>
      <c r="S517" s="245"/>
      <c r="T517" s="24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7" t="s">
        <v>140</v>
      </c>
      <c r="AU517" s="247" t="s">
        <v>90</v>
      </c>
      <c r="AV517" s="14" t="s">
        <v>90</v>
      </c>
      <c r="AW517" s="14" t="s">
        <v>40</v>
      </c>
      <c r="AX517" s="14" t="s">
        <v>80</v>
      </c>
      <c r="AY517" s="247" t="s">
        <v>129</v>
      </c>
    </row>
    <row r="518" s="15" customFormat="1">
      <c r="A518" s="15"/>
      <c r="B518" s="248"/>
      <c r="C518" s="249"/>
      <c r="D518" s="222" t="s">
        <v>140</v>
      </c>
      <c r="E518" s="250" t="s">
        <v>32</v>
      </c>
      <c r="F518" s="251" t="s">
        <v>143</v>
      </c>
      <c r="G518" s="249"/>
      <c r="H518" s="252">
        <v>2</v>
      </c>
      <c r="I518" s="253"/>
      <c r="J518" s="249"/>
      <c r="K518" s="249"/>
      <c r="L518" s="254"/>
      <c r="M518" s="255"/>
      <c r="N518" s="256"/>
      <c r="O518" s="256"/>
      <c r="P518" s="256"/>
      <c r="Q518" s="256"/>
      <c r="R518" s="256"/>
      <c r="S518" s="256"/>
      <c r="T518" s="257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58" t="s">
        <v>140</v>
      </c>
      <c r="AU518" s="258" t="s">
        <v>90</v>
      </c>
      <c r="AV518" s="15" t="s">
        <v>136</v>
      </c>
      <c r="AW518" s="15" t="s">
        <v>40</v>
      </c>
      <c r="AX518" s="15" t="s">
        <v>88</v>
      </c>
      <c r="AY518" s="258" t="s">
        <v>129</v>
      </c>
    </row>
    <row r="519" s="2" customFormat="1" ht="14.4" customHeight="1">
      <c r="A519" s="41"/>
      <c r="B519" s="42"/>
      <c r="C519" s="209" t="s">
        <v>634</v>
      </c>
      <c r="D519" s="209" t="s">
        <v>131</v>
      </c>
      <c r="E519" s="210" t="s">
        <v>1159</v>
      </c>
      <c r="F519" s="211" t="s">
        <v>1160</v>
      </c>
      <c r="G519" s="212" t="s">
        <v>189</v>
      </c>
      <c r="H519" s="213">
        <v>13</v>
      </c>
      <c r="I519" s="214"/>
      <c r="J519" s="215">
        <f>ROUND(I519*H519,2)</f>
        <v>0</v>
      </c>
      <c r="K519" s="211" t="s">
        <v>135</v>
      </c>
      <c r="L519" s="47"/>
      <c r="M519" s="216" t="s">
        <v>32</v>
      </c>
      <c r="N519" s="217" t="s">
        <v>51</v>
      </c>
      <c r="O519" s="87"/>
      <c r="P519" s="218">
        <f>O519*H519</f>
        <v>0</v>
      </c>
      <c r="Q519" s="218">
        <v>0.12303</v>
      </c>
      <c r="R519" s="218">
        <f>Q519*H519</f>
        <v>1.5993900000000001</v>
      </c>
      <c r="S519" s="218">
        <v>0</v>
      </c>
      <c r="T519" s="219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20" t="s">
        <v>136</v>
      </c>
      <c r="AT519" s="220" t="s">
        <v>131</v>
      </c>
      <c r="AU519" s="220" t="s">
        <v>90</v>
      </c>
      <c r="AY519" s="19" t="s">
        <v>129</v>
      </c>
      <c r="BE519" s="221">
        <f>IF(N519="základní",J519,0)</f>
        <v>0</v>
      </c>
      <c r="BF519" s="221">
        <f>IF(N519="snížená",J519,0)</f>
        <v>0</v>
      </c>
      <c r="BG519" s="221">
        <f>IF(N519="zákl. přenesená",J519,0)</f>
        <v>0</v>
      </c>
      <c r="BH519" s="221">
        <f>IF(N519="sníž. přenesená",J519,0)</f>
        <v>0</v>
      </c>
      <c r="BI519" s="221">
        <f>IF(N519="nulová",J519,0)</f>
        <v>0</v>
      </c>
      <c r="BJ519" s="19" t="s">
        <v>88</v>
      </c>
      <c r="BK519" s="221">
        <f>ROUND(I519*H519,2)</f>
        <v>0</v>
      </c>
      <c r="BL519" s="19" t="s">
        <v>136</v>
      </c>
      <c r="BM519" s="220" t="s">
        <v>1161</v>
      </c>
    </row>
    <row r="520" s="2" customFormat="1">
      <c r="A520" s="41"/>
      <c r="B520" s="42"/>
      <c r="C520" s="43"/>
      <c r="D520" s="222" t="s">
        <v>138</v>
      </c>
      <c r="E520" s="43"/>
      <c r="F520" s="223" t="s">
        <v>1160</v>
      </c>
      <c r="G520" s="43"/>
      <c r="H520" s="43"/>
      <c r="I520" s="224"/>
      <c r="J520" s="43"/>
      <c r="K520" s="43"/>
      <c r="L520" s="47"/>
      <c r="M520" s="225"/>
      <c r="N520" s="226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19" t="s">
        <v>138</v>
      </c>
      <c r="AU520" s="19" t="s">
        <v>90</v>
      </c>
    </row>
    <row r="521" s="13" customFormat="1">
      <c r="A521" s="13"/>
      <c r="B521" s="227"/>
      <c r="C521" s="228"/>
      <c r="D521" s="222" t="s">
        <v>140</v>
      </c>
      <c r="E521" s="229" t="s">
        <v>32</v>
      </c>
      <c r="F521" s="230" t="s">
        <v>1000</v>
      </c>
      <c r="G521" s="228"/>
      <c r="H521" s="229" t="s">
        <v>32</v>
      </c>
      <c r="I521" s="231"/>
      <c r="J521" s="228"/>
      <c r="K521" s="228"/>
      <c r="L521" s="232"/>
      <c r="M521" s="233"/>
      <c r="N521" s="234"/>
      <c r="O521" s="234"/>
      <c r="P521" s="234"/>
      <c r="Q521" s="234"/>
      <c r="R521" s="234"/>
      <c r="S521" s="234"/>
      <c r="T521" s="23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6" t="s">
        <v>140</v>
      </c>
      <c r="AU521" s="236" t="s">
        <v>90</v>
      </c>
      <c r="AV521" s="13" t="s">
        <v>88</v>
      </c>
      <c r="AW521" s="13" t="s">
        <v>40</v>
      </c>
      <c r="AX521" s="13" t="s">
        <v>80</v>
      </c>
      <c r="AY521" s="236" t="s">
        <v>129</v>
      </c>
    </row>
    <row r="522" s="14" customFormat="1">
      <c r="A522" s="14"/>
      <c r="B522" s="237"/>
      <c r="C522" s="238"/>
      <c r="D522" s="222" t="s">
        <v>140</v>
      </c>
      <c r="E522" s="239" t="s">
        <v>32</v>
      </c>
      <c r="F522" s="240" t="s">
        <v>1162</v>
      </c>
      <c r="G522" s="238"/>
      <c r="H522" s="241">
        <v>5</v>
      </c>
      <c r="I522" s="242"/>
      <c r="J522" s="238"/>
      <c r="K522" s="238"/>
      <c r="L522" s="243"/>
      <c r="M522" s="244"/>
      <c r="N522" s="245"/>
      <c r="O522" s="245"/>
      <c r="P522" s="245"/>
      <c r="Q522" s="245"/>
      <c r="R522" s="245"/>
      <c r="S522" s="245"/>
      <c r="T522" s="246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7" t="s">
        <v>140</v>
      </c>
      <c r="AU522" s="247" t="s">
        <v>90</v>
      </c>
      <c r="AV522" s="14" t="s">
        <v>90</v>
      </c>
      <c r="AW522" s="14" t="s">
        <v>40</v>
      </c>
      <c r="AX522" s="14" t="s">
        <v>80</v>
      </c>
      <c r="AY522" s="247" t="s">
        <v>129</v>
      </c>
    </row>
    <row r="523" s="14" customFormat="1">
      <c r="A523" s="14"/>
      <c r="B523" s="237"/>
      <c r="C523" s="238"/>
      <c r="D523" s="222" t="s">
        <v>140</v>
      </c>
      <c r="E523" s="239" t="s">
        <v>32</v>
      </c>
      <c r="F523" s="240" t="s">
        <v>1163</v>
      </c>
      <c r="G523" s="238"/>
      <c r="H523" s="241">
        <v>8</v>
      </c>
      <c r="I523" s="242"/>
      <c r="J523" s="238"/>
      <c r="K523" s="238"/>
      <c r="L523" s="243"/>
      <c r="M523" s="244"/>
      <c r="N523" s="245"/>
      <c r="O523" s="245"/>
      <c r="P523" s="245"/>
      <c r="Q523" s="245"/>
      <c r="R523" s="245"/>
      <c r="S523" s="245"/>
      <c r="T523" s="246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7" t="s">
        <v>140</v>
      </c>
      <c r="AU523" s="247" t="s">
        <v>90</v>
      </c>
      <c r="AV523" s="14" t="s">
        <v>90</v>
      </c>
      <c r="AW523" s="14" t="s">
        <v>40</v>
      </c>
      <c r="AX523" s="14" t="s">
        <v>80</v>
      </c>
      <c r="AY523" s="247" t="s">
        <v>129</v>
      </c>
    </row>
    <row r="524" s="15" customFormat="1">
      <c r="A524" s="15"/>
      <c r="B524" s="248"/>
      <c r="C524" s="249"/>
      <c r="D524" s="222" t="s">
        <v>140</v>
      </c>
      <c r="E524" s="250" t="s">
        <v>32</v>
      </c>
      <c r="F524" s="251" t="s">
        <v>143</v>
      </c>
      <c r="G524" s="249"/>
      <c r="H524" s="252">
        <v>13</v>
      </c>
      <c r="I524" s="253"/>
      <c r="J524" s="249"/>
      <c r="K524" s="249"/>
      <c r="L524" s="254"/>
      <c r="M524" s="255"/>
      <c r="N524" s="256"/>
      <c r="O524" s="256"/>
      <c r="P524" s="256"/>
      <c r="Q524" s="256"/>
      <c r="R524" s="256"/>
      <c r="S524" s="256"/>
      <c r="T524" s="257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8" t="s">
        <v>140</v>
      </c>
      <c r="AU524" s="258" t="s">
        <v>90</v>
      </c>
      <c r="AV524" s="15" t="s">
        <v>136</v>
      </c>
      <c r="AW524" s="15" t="s">
        <v>40</v>
      </c>
      <c r="AX524" s="15" t="s">
        <v>88</v>
      </c>
      <c r="AY524" s="258" t="s">
        <v>129</v>
      </c>
    </row>
    <row r="525" s="2" customFormat="1" ht="24.15" customHeight="1">
      <c r="A525" s="41"/>
      <c r="B525" s="42"/>
      <c r="C525" s="270" t="s">
        <v>640</v>
      </c>
      <c r="D525" s="270" t="s">
        <v>387</v>
      </c>
      <c r="E525" s="271" t="s">
        <v>1164</v>
      </c>
      <c r="F525" s="272" t="s">
        <v>1165</v>
      </c>
      <c r="G525" s="273" t="s">
        <v>189</v>
      </c>
      <c r="H525" s="274">
        <v>5</v>
      </c>
      <c r="I525" s="275"/>
      <c r="J525" s="276">
        <f>ROUND(I525*H525,2)</f>
        <v>0</v>
      </c>
      <c r="K525" s="272" t="s">
        <v>32</v>
      </c>
      <c r="L525" s="277"/>
      <c r="M525" s="278" t="s">
        <v>32</v>
      </c>
      <c r="N525" s="279" t="s">
        <v>51</v>
      </c>
      <c r="O525" s="87"/>
      <c r="P525" s="218">
        <f>O525*H525</f>
        <v>0</v>
      </c>
      <c r="Q525" s="218">
        <v>0.012999999999999999</v>
      </c>
      <c r="R525" s="218">
        <f>Q525*H525</f>
        <v>0.065000000000000002</v>
      </c>
      <c r="S525" s="218">
        <v>0</v>
      </c>
      <c r="T525" s="219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20" t="s">
        <v>186</v>
      </c>
      <c r="AT525" s="220" t="s">
        <v>387</v>
      </c>
      <c r="AU525" s="220" t="s">
        <v>90</v>
      </c>
      <c r="AY525" s="19" t="s">
        <v>129</v>
      </c>
      <c r="BE525" s="221">
        <f>IF(N525="základní",J525,0)</f>
        <v>0</v>
      </c>
      <c r="BF525" s="221">
        <f>IF(N525="snížená",J525,0)</f>
        <v>0</v>
      </c>
      <c r="BG525" s="221">
        <f>IF(N525="zákl. přenesená",J525,0)</f>
        <v>0</v>
      </c>
      <c r="BH525" s="221">
        <f>IF(N525="sníž. přenesená",J525,0)</f>
        <v>0</v>
      </c>
      <c r="BI525" s="221">
        <f>IF(N525="nulová",J525,0)</f>
        <v>0</v>
      </c>
      <c r="BJ525" s="19" t="s">
        <v>88</v>
      </c>
      <c r="BK525" s="221">
        <f>ROUND(I525*H525,2)</f>
        <v>0</v>
      </c>
      <c r="BL525" s="19" t="s">
        <v>136</v>
      </c>
      <c r="BM525" s="220" t="s">
        <v>1166</v>
      </c>
    </row>
    <row r="526" s="2" customFormat="1">
      <c r="A526" s="41"/>
      <c r="B526" s="42"/>
      <c r="C526" s="43"/>
      <c r="D526" s="222" t="s">
        <v>138</v>
      </c>
      <c r="E526" s="43"/>
      <c r="F526" s="223" t="s">
        <v>1165</v>
      </c>
      <c r="G526" s="43"/>
      <c r="H526" s="43"/>
      <c r="I526" s="224"/>
      <c r="J526" s="43"/>
      <c r="K526" s="43"/>
      <c r="L526" s="47"/>
      <c r="M526" s="225"/>
      <c r="N526" s="226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19" t="s">
        <v>138</v>
      </c>
      <c r="AU526" s="19" t="s">
        <v>90</v>
      </c>
    </row>
    <row r="527" s="13" customFormat="1">
      <c r="A527" s="13"/>
      <c r="B527" s="227"/>
      <c r="C527" s="228"/>
      <c r="D527" s="222" t="s">
        <v>140</v>
      </c>
      <c r="E527" s="229" t="s">
        <v>32</v>
      </c>
      <c r="F527" s="230" t="s">
        <v>1000</v>
      </c>
      <c r="G527" s="228"/>
      <c r="H527" s="229" t="s">
        <v>32</v>
      </c>
      <c r="I527" s="231"/>
      <c r="J527" s="228"/>
      <c r="K527" s="228"/>
      <c r="L527" s="232"/>
      <c r="M527" s="233"/>
      <c r="N527" s="234"/>
      <c r="O527" s="234"/>
      <c r="P527" s="234"/>
      <c r="Q527" s="234"/>
      <c r="R527" s="234"/>
      <c r="S527" s="234"/>
      <c r="T527" s="23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6" t="s">
        <v>140</v>
      </c>
      <c r="AU527" s="236" t="s">
        <v>90</v>
      </c>
      <c r="AV527" s="13" t="s">
        <v>88</v>
      </c>
      <c r="AW527" s="13" t="s">
        <v>40</v>
      </c>
      <c r="AX527" s="13" t="s">
        <v>80</v>
      </c>
      <c r="AY527" s="236" t="s">
        <v>129</v>
      </c>
    </row>
    <row r="528" s="14" customFormat="1">
      <c r="A528" s="14"/>
      <c r="B528" s="237"/>
      <c r="C528" s="238"/>
      <c r="D528" s="222" t="s">
        <v>140</v>
      </c>
      <c r="E528" s="239" t="s">
        <v>32</v>
      </c>
      <c r="F528" s="240" t="s">
        <v>739</v>
      </c>
      <c r="G528" s="238"/>
      <c r="H528" s="241">
        <v>5</v>
      </c>
      <c r="I528" s="242"/>
      <c r="J528" s="238"/>
      <c r="K528" s="238"/>
      <c r="L528" s="243"/>
      <c r="M528" s="244"/>
      <c r="N528" s="245"/>
      <c r="O528" s="245"/>
      <c r="P528" s="245"/>
      <c r="Q528" s="245"/>
      <c r="R528" s="245"/>
      <c r="S528" s="245"/>
      <c r="T528" s="24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7" t="s">
        <v>140</v>
      </c>
      <c r="AU528" s="247" t="s">
        <v>90</v>
      </c>
      <c r="AV528" s="14" t="s">
        <v>90</v>
      </c>
      <c r="AW528" s="14" t="s">
        <v>40</v>
      </c>
      <c r="AX528" s="14" t="s">
        <v>80</v>
      </c>
      <c r="AY528" s="247" t="s">
        <v>129</v>
      </c>
    </row>
    <row r="529" s="15" customFormat="1">
      <c r="A529" s="15"/>
      <c r="B529" s="248"/>
      <c r="C529" s="249"/>
      <c r="D529" s="222" t="s">
        <v>140</v>
      </c>
      <c r="E529" s="250" t="s">
        <v>32</v>
      </c>
      <c r="F529" s="251" t="s">
        <v>143</v>
      </c>
      <c r="G529" s="249"/>
      <c r="H529" s="252">
        <v>5</v>
      </c>
      <c r="I529" s="253"/>
      <c r="J529" s="249"/>
      <c r="K529" s="249"/>
      <c r="L529" s="254"/>
      <c r="M529" s="255"/>
      <c r="N529" s="256"/>
      <c r="O529" s="256"/>
      <c r="P529" s="256"/>
      <c r="Q529" s="256"/>
      <c r="R529" s="256"/>
      <c r="S529" s="256"/>
      <c r="T529" s="257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58" t="s">
        <v>140</v>
      </c>
      <c r="AU529" s="258" t="s">
        <v>90</v>
      </c>
      <c r="AV529" s="15" t="s">
        <v>136</v>
      </c>
      <c r="AW529" s="15" t="s">
        <v>40</v>
      </c>
      <c r="AX529" s="15" t="s">
        <v>88</v>
      </c>
      <c r="AY529" s="258" t="s">
        <v>129</v>
      </c>
    </row>
    <row r="530" s="2" customFormat="1" ht="24.15" customHeight="1">
      <c r="A530" s="41"/>
      <c r="B530" s="42"/>
      <c r="C530" s="270" t="s">
        <v>645</v>
      </c>
      <c r="D530" s="270" t="s">
        <v>387</v>
      </c>
      <c r="E530" s="271" t="s">
        <v>1167</v>
      </c>
      <c r="F530" s="272" t="s">
        <v>1168</v>
      </c>
      <c r="G530" s="273" t="s">
        <v>189</v>
      </c>
      <c r="H530" s="274">
        <v>8</v>
      </c>
      <c r="I530" s="275"/>
      <c r="J530" s="276">
        <f>ROUND(I530*H530,2)</f>
        <v>0</v>
      </c>
      <c r="K530" s="272" t="s">
        <v>32</v>
      </c>
      <c r="L530" s="277"/>
      <c r="M530" s="278" t="s">
        <v>32</v>
      </c>
      <c r="N530" s="279" t="s">
        <v>51</v>
      </c>
      <c r="O530" s="87"/>
      <c r="P530" s="218">
        <f>O530*H530</f>
        <v>0</v>
      </c>
      <c r="Q530" s="218">
        <v>0.011299999999999999</v>
      </c>
      <c r="R530" s="218">
        <f>Q530*H530</f>
        <v>0.090399999999999994</v>
      </c>
      <c r="S530" s="218">
        <v>0</v>
      </c>
      <c r="T530" s="219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20" t="s">
        <v>186</v>
      </c>
      <c r="AT530" s="220" t="s">
        <v>387</v>
      </c>
      <c r="AU530" s="220" t="s">
        <v>90</v>
      </c>
      <c r="AY530" s="19" t="s">
        <v>129</v>
      </c>
      <c r="BE530" s="221">
        <f>IF(N530="základní",J530,0)</f>
        <v>0</v>
      </c>
      <c r="BF530" s="221">
        <f>IF(N530="snížená",J530,0)</f>
        <v>0</v>
      </c>
      <c r="BG530" s="221">
        <f>IF(N530="zákl. přenesená",J530,0)</f>
        <v>0</v>
      </c>
      <c r="BH530" s="221">
        <f>IF(N530="sníž. přenesená",J530,0)</f>
        <v>0</v>
      </c>
      <c r="BI530" s="221">
        <f>IF(N530="nulová",J530,0)</f>
        <v>0</v>
      </c>
      <c r="BJ530" s="19" t="s">
        <v>88</v>
      </c>
      <c r="BK530" s="221">
        <f>ROUND(I530*H530,2)</f>
        <v>0</v>
      </c>
      <c r="BL530" s="19" t="s">
        <v>136</v>
      </c>
      <c r="BM530" s="220" t="s">
        <v>1169</v>
      </c>
    </row>
    <row r="531" s="2" customFormat="1">
      <c r="A531" s="41"/>
      <c r="B531" s="42"/>
      <c r="C531" s="43"/>
      <c r="D531" s="222" t="s">
        <v>138</v>
      </c>
      <c r="E531" s="43"/>
      <c r="F531" s="223" t="s">
        <v>1168</v>
      </c>
      <c r="G531" s="43"/>
      <c r="H531" s="43"/>
      <c r="I531" s="224"/>
      <c r="J531" s="43"/>
      <c r="K531" s="43"/>
      <c r="L531" s="47"/>
      <c r="M531" s="225"/>
      <c r="N531" s="226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19" t="s">
        <v>138</v>
      </c>
      <c r="AU531" s="19" t="s">
        <v>90</v>
      </c>
    </row>
    <row r="532" s="13" customFormat="1">
      <c r="A532" s="13"/>
      <c r="B532" s="227"/>
      <c r="C532" s="228"/>
      <c r="D532" s="222" t="s">
        <v>140</v>
      </c>
      <c r="E532" s="229" t="s">
        <v>32</v>
      </c>
      <c r="F532" s="230" t="s">
        <v>1000</v>
      </c>
      <c r="G532" s="228"/>
      <c r="H532" s="229" t="s">
        <v>32</v>
      </c>
      <c r="I532" s="231"/>
      <c r="J532" s="228"/>
      <c r="K532" s="228"/>
      <c r="L532" s="232"/>
      <c r="M532" s="233"/>
      <c r="N532" s="234"/>
      <c r="O532" s="234"/>
      <c r="P532" s="234"/>
      <c r="Q532" s="234"/>
      <c r="R532" s="234"/>
      <c r="S532" s="234"/>
      <c r="T532" s="23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6" t="s">
        <v>140</v>
      </c>
      <c r="AU532" s="236" t="s">
        <v>90</v>
      </c>
      <c r="AV532" s="13" t="s">
        <v>88</v>
      </c>
      <c r="AW532" s="13" t="s">
        <v>40</v>
      </c>
      <c r="AX532" s="13" t="s">
        <v>80</v>
      </c>
      <c r="AY532" s="236" t="s">
        <v>129</v>
      </c>
    </row>
    <row r="533" s="14" customFormat="1">
      <c r="A533" s="14"/>
      <c r="B533" s="237"/>
      <c r="C533" s="238"/>
      <c r="D533" s="222" t="s">
        <v>140</v>
      </c>
      <c r="E533" s="239" t="s">
        <v>32</v>
      </c>
      <c r="F533" s="240" t="s">
        <v>753</v>
      </c>
      <c r="G533" s="238"/>
      <c r="H533" s="241">
        <v>8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7" t="s">
        <v>140</v>
      </c>
      <c r="AU533" s="247" t="s">
        <v>90</v>
      </c>
      <c r="AV533" s="14" t="s">
        <v>90</v>
      </c>
      <c r="AW533" s="14" t="s">
        <v>40</v>
      </c>
      <c r="AX533" s="14" t="s">
        <v>80</v>
      </c>
      <c r="AY533" s="247" t="s">
        <v>129</v>
      </c>
    </row>
    <row r="534" s="15" customFormat="1">
      <c r="A534" s="15"/>
      <c r="B534" s="248"/>
      <c r="C534" s="249"/>
      <c r="D534" s="222" t="s">
        <v>140</v>
      </c>
      <c r="E534" s="250" t="s">
        <v>32</v>
      </c>
      <c r="F534" s="251" t="s">
        <v>143</v>
      </c>
      <c r="G534" s="249"/>
      <c r="H534" s="252">
        <v>8</v>
      </c>
      <c r="I534" s="253"/>
      <c r="J534" s="249"/>
      <c r="K534" s="249"/>
      <c r="L534" s="254"/>
      <c r="M534" s="255"/>
      <c r="N534" s="256"/>
      <c r="O534" s="256"/>
      <c r="P534" s="256"/>
      <c r="Q534" s="256"/>
      <c r="R534" s="256"/>
      <c r="S534" s="256"/>
      <c r="T534" s="257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58" t="s">
        <v>140</v>
      </c>
      <c r="AU534" s="258" t="s">
        <v>90</v>
      </c>
      <c r="AV534" s="15" t="s">
        <v>136</v>
      </c>
      <c r="AW534" s="15" t="s">
        <v>40</v>
      </c>
      <c r="AX534" s="15" t="s">
        <v>88</v>
      </c>
      <c r="AY534" s="258" t="s">
        <v>129</v>
      </c>
    </row>
    <row r="535" s="2" customFormat="1" ht="14.4" customHeight="1">
      <c r="A535" s="41"/>
      <c r="B535" s="42"/>
      <c r="C535" s="270" t="s">
        <v>652</v>
      </c>
      <c r="D535" s="270" t="s">
        <v>387</v>
      </c>
      <c r="E535" s="271" t="s">
        <v>1170</v>
      </c>
      <c r="F535" s="272" t="s">
        <v>1171</v>
      </c>
      <c r="G535" s="273" t="s">
        <v>189</v>
      </c>
      <c r="H535" s="274">
        <v>8</v>
      </c>
      <c r="I535" s="275"/>
      <c r="J535" s="276">
        <f>ROUND(I535*H535,2)</f>
        <v>0</v>
      </c>
      <c r="K535" s="272" t="s">
        <v>32</v>
      </c>
      <c r="L535" s="277"/>
      <c r="M535" s="278" t="s">
        <v>32</v>
      </c>
      <c r="N535" s="279" t="s">
        <v>51</v>
      </c>
      <c r="O535" s="87"/>
      <c r="P535" s="218">
        <f>O535*H535</f>
        <v>0</v>
      </c>
      <c r="Q535" s="218">
        <v>0.00064999999999999997</v>
      </c>
      <c r="R535" s="218">
        <f>Q535*H535</f>
        <v>0.0051999999999999998</v>
      </c>
      <c r="S535" s="218">
        <v>0</v>
      </c>
      <c r="T535" s="219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20" t="s">
        <v>186</v>
      </c>
      <c r="AT535" s="220" t="s">
        <v>387</v>
      </c>
      <c r="AU535" s="220" t="s">
        <v>90</v>
      </c>
      <c r="AY535" s="19" t="s">
        <v>129</v>
      </c>
      <c r="BE535" s="221">
        <f>IF(N535="základní",J535,0)</f>
        <v>0</v>
      </c>
      <c r="BF535" s="221">
        <f>IF(N535="snížená",J535,0)</f>
        <v>0</v>
      </c>
      <c r="BG535" s="221">
        <f>IF(N535="zákl. přenesená",J535,0)</f>
        <v>0</v>
      </c>
      <c r="BH535" s="221">
        <f>IF(N535="sníž. přenesená",J535,0)</f>
        <v>0</v>
      </c>
      <c r="BI535" s="221">
        <f>IF(N535="nulová",J535,0)</f>
        <v>0</v>
      </c>
      <c r="BJ535" s="19" t="s">
        <v>88</v>
      </c>
      <c r="BK535" s="221">
        <f>ROUND(I535*H535,2)</f>
        <v>0</v>
      </c>
      <c r="BL535" s="19" t="s">
        <v>136</v>
      </c>
      <c r="BM535" s="220" t="s">
        <v>1172</v>
      </c>
    </row>
    <row r="536" s="2" customFormat="1">
      <c r="A536" s="41"/>
      <c r="B536" s="42"/>
      <c r="C536" s="43"/>
      <c r="D536" s="222" t="s">
        <v>138</v>
      </c>
      <c r="E536" s="43"/>
      <c r="F536" s="223" t="s">
        <v>1171</v>
      </c>
      <c r="G536" s="43"/>
      <c r="H536" s="43"/>
      <c r="I536" s="224"/>
      <c r="J536" s="43"/>
      <c r="K536" s="43"/>
      <c r="L536" s="47"/>
      <c r="M536" s="225"/>
      <c r="N536" s="226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19" t="s">
        <v>138</v>
      </c>
      <c r="AU536" s="19" t="s">
        <v>90</v>
      </c>
    </row>
    <row r="537" s="14" customFormat="1">
      <c r="A537" s="14"/>
      <c r="B537" s="237"/>
      <c r="C537" s="238"/>
      <c r="D537" s="222" t="s">
        <v>140</v>
      </c>
      <c r="E537" s="239" t="s">
        <v>32</v>
      </c>
      <c r="F537" s="240" t="s">
        <v>753</v>
      </c>
      <c r="G537" s="238"/>
      <c r="H537" s="241">
        <v>8</v>
      </c>
      <c r="I537" s="242"/>
      <c r="J537" s="238"/>
      <c r="K537" s="238"/>
      <c r="L537" s="243"/>
      <c r="M537" s="244"/>
      <c r="N537" s="245"/>
      <c r="O537" s="245"/>
      <c r="P537" s="245"/>
      <c r="Q537" s="245"/>
      <c r="R537" s="245"/>
      <c r="S537" s="245"/>
      <c r="T537" s="246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7" t="s">
        <v>140</v>
      </c>
      <c r="AU537" s="247" t="s">
        <v>90</v>
      </c>
      <c r="AV537" s="14" t="s">
        <v>90</v>
      </c>
      <c r="AW537" s="14" t="s">
        <v>40</v>
      </c>
      <c r="AX537" s="14" t="s">
        <v>80</v>
      </c>
      <c r="AY537" s="247" t="s">
        <v>129</v>
      </c>
    </row>
    <row r="538" s="15" customFormat="1">
      <c r="A538" s="15"/>
      <c r="B538" s="248"/>
      <c r="C538" s="249"/>
      <c r="D538" s="222" t="s">
        <v>140</v>
      </c>
      <c r="E538" s="250" t="s">
        <v>32</v>
      </c>
      <c r="F538" s="251" t="s">
        <v>143</v>
      </c>
      <c r="G538" s="249"/>
      <c r="H538" s="252">
        <v>8</v>
      </c>
      <c r="I538" s="253"/>
      <c r="J538" s="249"/>
      <c r="K538" s="249"/>
      <c r="L538" s="254"/>
      <c r="M538" s="255"/>
      <c r="N538" s="256"/>
      <c r="O538" s="256"/>
      <c r="P538" s="256"/>
      <c r="Q538" s="256"/>
      <c r="R538" s="256"/>
      <c r="S538" s="256"/>
      <c r="T538" s="257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58" t="s">
        <v>140</v>
      </c>
      <c r="AU538" s="258" t="s">
        <v>90</v>
      </c>
      <c r="AV538" s="15" t="s">
        <v>136</v>
      </c>
      <c r="AW538" s="15" t="s">
        <v>40</v>
      </c>
      <c r="AX538" s="15" t="s">
        <v>88</v>
      </c>
      <c r="AY538" s="258" t="s">
        <v>129</v>
      </c>
    </row>
    <row r="539" s="2" customFormat="1" ht="14.4" customHeight="1">
      <c r="A539" s="41"/>
      <c r="B539" s="42"/>
      <c r="C539" s="209" t="s">
        <v>657</v>
      </c>
      <c r="D539" s="209" t="s">
        <v>131</v>
      </c>
      <c r="E539" s="210" t="s">
        <v>1173</v>
      </c>
      <c r="F539" s="211" t="s">
        <v>1174</v>
      </c>
      <c r="G539" s="212" t="s">
        <v>189</v>
      </c>
      <c r="H539" s="213">
        <v>4</v>
      </c>
      <c r="I539" s="214"/>
      <c r="J539" s="215">
        <f>ROUND(I539*H539,2)</f>
        <v>0</v>
      </c>
      <c r="K539" s="211" t="s">
        <v>135</v>
      </c>
      <c r="L539" s="47"/>
      <c r="M539" s="216" t="s">
        <v>32</v>
      </c>
      <c r="N539" s="217" t="s">
        <v>51</v>
      </c>
      <c r="O539" s="87"/>
      <c r="P539" s="218">
        <f>O539*H539</f>
        <v>0</v>
      </c>
      <c r="Q539" s="218">
        <v>0.32906000000000002</v>
      </c>
      <c r="R539" s="218">
        <f>Q539*H539</f>
        <v>1.3162400000000001</v>
      </c>
      <c r="S539" s="218">
        <v>0</v>
      </c>
      <c r="T539" s="219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20" t="s">
        <v>136</v>
      </c>
      <c r="AT539" s="220" t="s">
        <v>131</v>
      </c>
      <c r="AU539" s="220" t="s">
        <v>90</v>
      </c>
      <c r="AY539" s="19" t="s">
        <v>129</v>
      </c>
      <c r="BE539" s="221">
        <f>IF(N539="základní",J539,0)</f>
        <v>0</v>
      </c>
      <c r="BF539" s="221">
        <f>IF(N539="snížená",J539,0)</f>
        <v>0</v>
      </c>
      <c r="BG539" s="221">
        <f>IF(N539="zákl. přenesená",J539,0)</f>
        <v>0</v>
      </c>
      <c r="BH539" s="221">
        <f>IF(N539="sníž. přenesená",J539,0)</f>
        <v>0</v>
      </c>
      <c r="BI539" s="221">
        <f>IF(N539="nulová",J539,0)</f>
        <v>0</v>
      </c>
      <c r="BJ539" s="19" t="s">
        <v>88</v>
      </c>
      <c r="BK539" s="221">
        <f>ROUND(I539*H539,2)</f>
        <v>0</v>
      </c>
      <c r="BL539" s="19" t="s">
        <v>136</v>
      </c>
      <c r="BM539" s="220" t="s">
        <v>1175</v>
      </c>
    </row>
    <row r="540" s="2" customFormat="1">
      <c r="A540" s="41"/>
      <c r="B540" s="42"/>
      <c r="C540" s="43"/>
      <c r="D540" s="222" t="s">
        <v>138</v>
      </c>
      <c r="E540" s="43"/>
      <c r="F540" s="223" t="s">
        <v>1174</v>
      </c>
      <c r="G540" s="43"/>
      <c r="H540" s="43"/>
      <c r="I540" s="224"/>
      <c r="J540" s="43"/>
      <c r="K540" s="43"/>
      <c r="L540" s="47"/>
      <c r="M540" s="225"/>
      <c r="N540" s="226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19" t="s">
        <v>138</v>
      </c>
      <c r="AU540" s="19" t="s">
        <v>90</v>
      </c>
    </row>
    <row r="541" s="13" customFormat="1">
      <c r="A541" s="13"/>
      <c r="B541" s="227"/>
      <c r="C541" s="228"/>
      <c r="D541" s="222" t="s">
        <v>140</v>
      </c>
      <c r="E541" s="229" t="s">
        <v>32</v>
      </c>
      <c r="F541" s="230" t="s">
        <v>1000</v>
      </c>
      <c r="G541" s="228"/>
      <c r="H541" s="229" t="s">
        <v>32</v>
      </c>
      <c r="I541" s="231"/>
      <c r="J541" s="228"/>
      <c r="K541" s="228"/>
      <c r="L541" s="232"/>
      <c r="M541" s="233"/>
      <c r="N541" s="234"/>
      <c r="O541" s="234"/>
      <c r="P541" s="234"/>
      <c r="Q541" s="234"/>
      <c r="R541" s="234"/>
      <c r="S541" s="234"/>
      <c r="T541" s="23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6" t="s">
        <v>140</v>
      </c>
      <c r="AU541" s="236" t="s">
        <v>90</v>
      </c>
      <c r="AV541" s="13" t="s">
        <v>88</v>
      </c>
      <c r="AW541" s="13" t="s">
        <v>40</v>
      </c>
      <c r="AX541" s="13" t="s">
        <v>80</v>
      </c>
      <c r="AY541" s="236" t="s">
        <v>129</v>
      </c>
    </row>
    <row r="542" s="14" customFormat="1">
      <c r="A542" s="14"/>
      <c r="B542" s="237"/>
      <c r="C542" s="238"/>
      <c r="D542" s="222" t="s">
        <v>140</v>
      </c>
      <c r="E542" s="239" t="s">
        <v>32</v>
      </c>
      <c r="F542" s="240" t="s">
        <v>1176</v>
      </c>
      <c r="G542" s="238"/>
      <c r="H542" s="241">
        <v>2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7" t="s">
        <v>140</v>
      </c>
      <c r="AU542" s="247" t="s">
        <v>90</v>
      </c>
      <c r="AV542" s="14" t="s">
        <v>90</v>
      </c>
      <c r="AW542" s="14" t="s">
        <v>40</v>
      </c>
      <c r="AX542" s="14" t="s">
        <v>80</v>
      </c>
      <c r="AY542" s="247" t="s">
        <v>129</v>
      </c>
    </row>
    <row r="543" s="14" customFormat="1">
      <c r="A543" s="14"/>
      <c r="B543" s="237"/>
      <c r="C543" s="238"/>
      <c r="D543" s="222" t="s">
        <v>140</v>
      </c>
      <c r="E543" s="239" t="s">
        <v>32</v>
      </c>
      <c r="F543" s="240" t="s">
        <v>1177</v>
      </c>
      <c r="G543" s="238"/>
      <c r="H543" s="241">
        <v>2</v>
      </c>
      <c r="I543" s="242"/>
      <c r="J543" s="238"/>
      <c r="K543" s="238"/>
      <c r="L543" s="243"/>
      <c r="M543" s="244"/>
      <c r="N543" s="245"/>
      <c r="O543" s="245"/>
      <c r="P543" s="245"/>
      <c r="Q543" s="245"/>
      <c r="R543" s="245"/>
      <c r="S543" s="245"/>
      <c r="T543" s="24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7" t="s">
        <v>140</v>
      </c>
      <c r="AU543" s="247" t="s">
        <v>90</v>
      </c>
      <c r="AV543" s="14" t="s">
        <v>90</v>
      </c>
      <c r="AW543" s="14" t="s">
        <v>40</v>
      </c>
      <c r="AX543" s="14" t="s">
        <v>80</v>
      </c>
      <c r="AY543" s="247" t="s">
        <v>129</v>
      </c>
    </row>
    <row r="544" s="15" customFormat="1">
      <c r="A544" s="15"/>
      <c r="B544" s="248"/>
      <c r="C544" s="249"/>
      <c r="D544" s="222" t="s">
        <v>140</v>
      </c>
      <c r="E544" s="250" t="s">
        <v>32</v>
      </c>
      <c r="F544" s="251" t="s">
        <v>143</v>
      </c>
      <c r="G544" s="249"/>
      <c r="H544" s="252">
        <v>4</v>
      </c>
      <c r="I544" s="253"/>
      <c r="J544" s="249"/>
      <c r="K544" s="249"/>
      <c r="L544" s="254"/>
      <c r="M544" s="255"/>
      <c r="N544" s="256"/>
      <c r="O544" s="256"/>
      <c r="P544" s="256"/>
      <c r="Q544" s="256"/>
      <c r="R544" s="256"/>
      <c r="S544" s="256"/>
      <c r="T544" s="257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58" t="s">
        <v>140</v>
      </c>
      <c r="AU544" s="258" t="s">
        <v>90</v>
      </c>
      <c r="AV544" s="15" t="s">
        <v>136</v>
      </c>
      <c r="AW544" s="15" t="s">
        <v>40</v>
      </c>
      <c r="AX544" s="15" t="s">
        <v>88</v>
      </c>
      <c r="AY544" s="258" t="s">
        <v>129</v>
      </c>
    </row>
    <row r="545" s="2" customFormat="1" ht="24.15" customHeight="1">
      <c r="A545" s="41"/>
      <c r="B545" s="42"/>
      <c r="C545" s="270" t="s">
        <v>664</v>
      </c>
      <c r="D545" s="270" t="s">
        <v>387</v>
      </c>
      <c r="E545" s="271" t="s">
        <v>1178</v>
      </c>
      <c r="F545" s="272" t="s">
        <v>1179</v>
      </c>
      <c r="G545" s="273" t="s">
        <v>189</v>
      </c>
      <c r="H545" s="274">
        <v>2</v>
      </c>
      <c r="I545" s="275"/>
      <c r="J545" s="276">
        <f>ROUND(I545*H545,2)</f>
        <v>0</v>
      </c>
      <c r="K545" s="272" t="s">
        <v>32</v>
      </c>
      <c r="L545" s="277"/>
      <c r="M545" s="278" t="s">
        <v>32</v>
      </c>
      <c r="N545" s="279" t="s">
        <v>51</v>
      </c>
      <c r="O545" s="87"/>
      <c r="P545" s="218">
        <f>O545*H545</f>
        <v>0</v>
      </c>
      <c r="Q545" s="218">
        <v>0.024</v>
      </c>
      <c r="R545" s="218">
        <f>Q545*H545</f>
        <v>0.048000000000000001</v>
      </c>
      <c r="S545" s="218">
        <v>0</v>
      </c>
      <c r="T545" s="219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20" t="s">
        <v>186</v>
      </c>
      <c r="AT545" s="220" t="s">
        <v>387</v>
      </c>
      <c r="AU545" s="220" t="s">
        <v>90</v>
      </c>
      <c r="AY545" s="19" t="s">
        <v>129</v>
      </c>
      <c r="BE545" s="221">
        <f>IF(N545="základní",J545,0)</f>
        <v>0</v>
      </c>
      <c r="BF545" s="221">
        <f>IF(N545="snížená",J545,0)</f>
        <v>0</v>
      </c>
      <c r="BG545" s="221">
        <f>IF(N545="zákl. přenesená",J545,0)</f>
        <v>0</v>
      </c>
      <c r="BH545" s="221">
        <f>IF(N545="sníž. přenesená",J545,0)</f>
        <v>0</v>
      </c>
      <c r="BI545" s="221">
        <f>IF(N545="nulová",J545,0)</f>
        <v>0</v>
      </c>
      <c r="BJ545" s="19" t="s">
        <v>88</v>
      </c>
      <c r="BK545" s="221">
        <f>ROUND(I545*H545,2)</f>
        <v>0</v>
      </c>
      <c r="BL545" s="19" t="s">
        <v>136</v>
      </c>
      <c r="BM545" s="220" t="s">
        <v>1180</v>
      </c>
    </row>
    <row r="546" s="2" customFormat="1">
      <c r="A546" s="41"/>
      <c r="B546" s="42"/>
      <c r="C546" s="43"/>
      <c r="D546" s="222" t="s">
        <v>138</v>
      </c>
      <c r="E546" s="43"/>
      <c r="F546" s="223" t="s">
        <v>1179</v>
      </c>
      <c r="G546" s="43"/>
      <c r="H546" s="43"/>
      <c r="I546" s="224"/>
      <c r="J546" s="43"/>
      <c r="K546" s="43"/>
      <c r="L546" s="47"/>
      <c r="M546" s="225"/>
      <c r="N546" s="226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19" t="s">
        <v>138</v>
      </c>
      <c r="AU546" s="19" t="s">
        <v>90</v>
      </c>
    </row>
    <row r="547" s="13" customFormat="1">
      <c r="A547" s="13"/>
      <c r="B547" s="227"/>
      <c r="C547" s="228"/>
      <c r="D547" s="222" t="s">
        <v>140</v>
      </c>
      <c r="E547" s="229" t="s">
        <v>32</v>
      </c>
      <c r="F547" s="230" t="s">
        <v>1000</v>
      </c>
      <c r="G547" s="228"/>
      <c r="H547" s="229" t="s">
        <v>32</v>
      </c>
      <c r="I547" s="231"/>
      <c r="J547" s="228"/>
      <c r="K547" s="228"/>
      <c r="L547" s="232"/>
      <c r="M547" s="233"/>
      <c r="N547" s="234"/>
      <c r="O547" s="234"/>
      <c r="P547" s="234"/>
      <c r="Q547" s="234"/>
      <c r="R547" s="234"/>
      <c r="S547" s="234"/>
      <c r="T547" s="23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6" t="s">
        <v>140</v>
      </c>
      <c r="AU547" s="236" t="s">
        <v>90</v>
      </c>
      <c r="AV547" s="13" t="s">
        <v>88</v>
      </c>
      <c r="AW547" s="13" t="s">
        <v>40</v>
      </c>
      <c r="AX547" s="13" t="s">
        <v>80</v>
      </c>
      <c r="AY547" s="236" t="s">
        <v>129</v>
      </c>
    </row>
    <row r="548" s="14" customFormat="1">
      <c r="A548" s="14"/>
      <c r="B548" s="237"/>
      <c r="C548" s="238"/>
      <c r="D548" s="222" t="s">
        <v>140</v>
      </c>
      <c r="E548" s="239" t="s">
        <v>32</v>
      </c>
      <c r="F548" s="240" t="s">
        <v>495</v>
      </c>
      <c r="G548" s="238"/>
      <c r="H548" s="241">
        <v>2</v>
      </c>
      <c r="I548" s="242"/>
      <c r="J548" s="238"/>
      <c r="K548" s="238"/>
      <c r="L548" s="243"/>
      <c r="M548" s="244"/>
      <c r="N548" s="245"/>
      <c r="O548" s="245"/>
      <c r="P548" s="245"/>
      <c r="Q548" s="245"/>
      <c r="R548" s="245"/>
      <c r="S548" s="245"/>
      <c r="T548" s="246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7" t="s">
        <v>140</v>
      </c>
      <c r="AU548" s="247" t="s">
        <v>90</v>
      </c>
      <c r="AV548" s="14" t="s">
        <v>90</v>
      </c>
      <c r="AW548" s="14" t="s">
        <v>40</v>
      </c>
      <c r="AX548" s="14" t="s">
        <v>80</v>
      </c>
      <c r="AY548" s="247" t="s">
        <v>129</v>
      </c>
    </row>
    <row r="549" s="15" customFormat="1">
      <c r="A549" s="15"/>
      <c r="B549" s="248"/>
      <c r="C549" s="249"/>
      <c r="D549" s="222" t="s">
        <v>140</v>
      </c>
      <c r="E549" s="250" t="s">
        <v>32</v>
      </c>
      <c r="F549" s="251" t="s">
        <v>143</v>
      </c>
      <c r="G549" s="249"/>
      <c r="H549" s="252">
        <v>2</v>
      </c>
      <c r="I549" s="253"/>
      <c r="J549" s="249"/>
      <c r="K549" s="249"/>
      <c r="L549" s="254"/>
      <c r="M549" s="255"/>
      <c r="N549" s="256"/>
      <c r="O549" s="256"/>
      <c r="P549" s="256"/>
      <c r="Q549" s="256"/>
      <c r="R549" s="256"/>
      <c r="S549" s="256"/>
      <c r="T549" s="257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58" t="s">
        <v>140</v>
      </c>
      <c r="AU549" s="258" t="s">
        <v>90</v>
      </c>
      <c r="AV549" s="15" t="s">
        <v>136</v>
      </c>
      <c r="AW549" s="15" t="s">
        <v>40</v>
      </c>
      <c r="AX549" s="15" t="s">
        <v>88</v>
      </c>
      <c r="AY549" s="258" t="s">
        <v>129</v>
      </c>
    </row>
    <row r="550" s="2" customFormat="1" ht="14.4" customHeight="1">
      <c r="A550" s="41"/>
      <c r="B550" s="42"/>
      <c r="C550" s="270" t="s">
        <v>670</v>
      </c>
      <c r="D550" s="270" t="s">
        <v>387</v>
      </c>
      <c r="E550" s="271" t="s">
        <v>1181</v>
      </c>
      <c r="F550" s="272" t="s">
        <v>1182</v>
      </c>
      <c r="G550" s="273" t="s">
        <v>189</v>
      </c>
      <c r="H550" s="274">
        <v>2</v>
      </c>
      <c r="I550" s="275"/>
      <c r="J550" s="276">
        <f>ROUND(I550*H550,2)</f>
        <v>0</v>
      </c>
      <c r="K550" s="272" t="s">
        <v>32</v>
      </c>
      <c r="L550" s="277"/>
      <c r="M550" s="278" t="s">
        <v>32</v>
      </c>
      <c r="N550" s="279" t="s">
        <v>51</v>
      </c>
      <c r="O550" s="87"/>
      <c r="P550" s="218">
        <f>O550*H550</f>
        <v>0</v>
      </c>
      <c r="Q550" s="218">
        <v>0.021000000000000001</v>
      </c>
      <c r="R550" s="218">
        <f>Q550*H550</f>
        <v>0.042000000000000003</v>
      </c>
      <c r="S550" s="218">
        <v>0</v>
      </c>
      <c r="T550" s="219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20" t="s">
        <v>186</v>
      </c>
      <c r="AT550" s="220" t="s">
        <v>387</v>
      </c>
      <c r="AU550" s="220" t="s">
        <v>90</v>
      </c>
      <c r="AY550" s="19" t="s">
        <v>129</v>
      </c>
      <c r="BE550" s="221">
        <f>IF(N550="základní",J550,0)</f>
        <v>0</v>
      </c>
      <c r="BF550" s="221">
        <f>IF(N550="snížená",J550,0)</f>
        <v>0</v>
      </c>
      <c r="BG550" s="221">
        <f>IF(N550="zákl. přenesená",J550,0)</f>
        <v>0</v>
      </c>
      <c r="BH550" s="221">
        <f>IF(N550="sníž. přenesená",J550,0)</f>
        <v>0</v>
      </c>
      <c r="BI550" s="221">
        <f>IF(N550="nulová",J550,0)</f>
        <v>0</v>
      </c>
      <c r="BJ550" s="19" t="s">
        <v>88</v>
      </c>
      <c r="BK550" s="221">
        <f>ROUND(I550*H550,2)</f>
        <v>0</v>
      </c>
      <c r="BL550" s="19" t="s">
        <v>136</v>
      </c>
      <c r="BM550" s="220" t="s">
        <v>1183</v>
      </c>
    </row>
    <row r="551" s="2" customFormat="1">
      <c r="A551" s="41"/>
      <c r="B551" s="42"/>
      <c r="C551" s="43"/>
      <c r="D551" s="222" t="s">
        <v>138</v>
      </c>
      <c r="E551" s="43"/>
      <c r="F551" s="223" t="s">
        <v>1182</v>
      </c>
      <c r="G551" s="43"/>
      <c r="H551" s="43"/>
      <c r="I551" s="224"/>
      <c r="J551" s="43"/>
      <c r="K551" s="43"/>
      <c r="L551" s="47"/>
      <c r="M551" s="225"/>
      <c r="N551" s="226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19" t="s">
        <v>138</v>
      </c>
      <c r="AU551" s="19" t="s">
        <v>90</v>
      </c>
    </row>
    <row r="552" s="13" customFormat="1">
      <c r="A552" s="13"/>
      <c r="B552" s="227"/>
      <c r="C552" s="228"/>
      <c r="D552" s="222" t="s">
        <v>140</v>
      </c>
      <c r="E552" s="229" t="s">
        <v>32</v>
      </c>
      <c r="F552" s="230" t="s">
        <v>1000</v>
      </c>
      <c r="G552" s="228"/>
      <c r="H552" s="229" t="s">
        <v>32</v>
      </c>
      <c r="I552" s="231"/>
      <c r="J552" s="228"/>
      <c r="K552" s="228"/>
      <c r="L552" s="232"/>
      <c r="M552" s="233"/>
      <c r="N552" s="234"/>
      <c r="O552" s="234"/>
      <c r="P552" s="234"/>
      <c r="Q552" s="234"/>
      <c r="R552" s="234"/>
      <c r="S552" s="234"/>
      <c r="T552" s="23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6" t="s">
        <v>140</v>
      </c>
      <c r="AU552" s="236" t="s">
        <v>90</v>
      </c>
      <c r="AV552" s="13" t="s">
        <v>88</v>
      </c>
      <c r="AW552" s="13" t="s">
        <v>40</v>
      </c>
      <c r="AX552" s="13" t="s">
        <v>80</v>
      </c>
      <c r="AY552" s="236" t="s">
        <v>129</v>
      </c>
    </row>
    <row r="553" s="14" customFormat="1">
      <c r="A553" s="14"/>
      <c r="B553" s="237"/>
      <c r="C553" s="238"/>
      <c r="D553" s="222" t="s">
        <v>140</v>
      </c>
      <c r="E553" s="239" t="s">
        <v>32</v>
      </c>
      <c r="F553" s="240" t="s">
        <v>495</v>
      </c>
      <c r="G553" s="238"/>
      <c r="H553" s="241">
        <v>2</v>
      </c>
      <c r="I553" s="242"/>
      <c r="J553" s="238"/>
      <c r="K553" s="238"/>
      <c r="L553" s="243"/>
      <c r="M553" s="244"/>
      <c r="N553" s="245"/>
      <c r="O553" s="245"/>
      <c r="P553" s="245"/>
      <c r="Q553" s="245"/>
      <c r="R553" s="245"/>
      <c r="S553" s="245"/>
      <c r="T553" s="246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7" t="s">
        <v>140</v>
      </c>
      <c r="AU553" s="247" t="s">
        <v>90</v>
      </c>
      <c r="AV553" s="14" t="s">
        <v>90</v>
      </c>
      <c r="AW553" s="14" t="s">
        <v>40</v>
      </c>
      <c r="AX553" s="14" t="s">
        <v>80</v>
      </c>
      <c r="AY553" s="247" t="s">
        <v>129</v>
      </c>
    </row>
    <row r="554" s="15" customFormat="1">
      <c r="A554" s="15"/>
      <c r="B554" s="248"/>
      <c r="C554" s="249"/>
      <c r="D554" s="222" t="s">
        <v>140</v>
      </c>
      <c r="E554" s="250" t="s">
        <v>32</v>
      </c>
      <c r="F554" s="251" t="s">
        <v>143</v>
      </c>
      <c r="G554" s="249"/>
      <c r="H554" s="252">
        <v>2</v>
      </c>
      <c r="I554" s="253"/>
      <c r="J554" s="249"/>
      <c r="K554" s="249"/>
      <c r="L554" s="254"/>
      <c r="M554" s="255"/>
      <c r="N554" s="256"/>
      <c r="O554" s="256"/>
      <c r="P554" s="256"/>
      <c r="Q554" s="256"/>
      <c r="R554" s="256"/>
      <c r="S554" s="256"/>
      <c r="T554" s="257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58" t="s">
        <v>140</v>
      </c>
      <c r="AU554" s="258" t="s">
        <v>90</v>
      </c>
      <c r="AV554" s="15" t="s">
        <v>136</v>
      </c>
      <c r="AW554" s="15" t="s">
        <v>40</v>
      </c>
      <c r="AX554" s="15" t="s">
        <v>88</v>
      </c>
      <c r="AY554" s="258" t="s">
        <v>129</v>
      </c>
    </row>
    <row r="555" s="2" customFormat="1" ht="14.4" customHeight="1">
      <c r="A555" s="41"/>
      <c r="B555" s="42"/>
      <c r="C555" s="270" t="s">
        <v>676</v>
      </c>
      <c r="D555" s="270" t="s">
        <v>387</v>
      </c>
      <c r="E555" s="271" t="s">
        <v>1184</v>
      </c>
      <c r="F555" s="272" t="s">
        <v>1185</v>
      </c>
      <c r="G555" s="273" t="s">
        <v>189</v>
      </c>
      <c r="H555" s="274">
        <v>2</v>
      </c>
      <c r="I555" s="275"/>
      <c r="J555" s="276">
        <f>ROUND(I555*H555,2)</f>
        <v>0</v>
      </c>
      <c r="K555" s="272" t="s">
        <v>32</v>
      </c>
      <c r="L555" s="277"/>
      <c r="M555" s="278" t="s">
        <v>32</v>
      </c>
      <c r="N555" s="279" t="s">
        <v>51</v>
      </c>
      <c r="O555" s="87"/>
      <c r="P555" s="218">
        <f>O555*H555</f>
        <v>0</v>
      </c>
      <c r="Q555" s="218">
        <v>0.001</v>
      </c>
      <c r="R555" s="218">
        <f>Q555*H555</f>
        <v>0.002</v>
      </c>
      <c r="S555" s="218">
        <v>0</v>
      </c>
      <c r="T555" s="219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20" t="s">
        <v>186</v>
      </c>
      <c r="AT555" s="220" t="s">
        <v>387</v>
      </c>
      <c r="AU555" s="220" t="s">
        <v>90</v>
      </c>
      <c r="AY555" s="19" t="s">
        <v>129</v>
      </c>
      <c r="BE555" s="221">
        <f>IF(N555="základní",J555,0)</f>
        <v>0</v>
      </c>
      <c r="BF555" s="221">
        <f>IF(N555="snížená",J555,0)</f>
        <v>0</v>
      </c>
      <c r="BG555" s="221">
        <f>IF(N555="zákl. přenesená",J555,0)</f>
        <v>0</v>
      </c>
      <c r="BH555" s="221">
        <f>IF(N555="sníž. přenesená",J555,0)</f>
        <v>0</v>
      </c>
      <c r="BI555" s="221">
        <f>IF(N555="nulová",J555,0)</f>
        <v>0</v>
      </c>
      <c r="BJ555" s="19" t="s">
        <v>88</v>
      </c>
      <c r="BK555" s="221">
        <f>ROUND(I555*H555,2)</f>
        <v>0</v>
      </c>
      <c r="BL555" s="19" t="s">
        <v>136</v>
      </c>
      <c r="BM555" s="220" t="s">
        <v>1186</v>
      </c>
    </row>
    <row r="556" s="2" customFormat="1">
      <c r="A556" s="41"/>
      <c r="B556" s="42"/>
      <c r="C556" s="43"/>
      <c r="D556" s="222" t="s">
        <v>138</v>
      </c>
      <c r="E556" s="43"/>
      <c r="F556" s="223" t="s">
        <v>1185</v>
      </c>
      <c r="G556" s="43"/>
      <c r="H556" s="43"/>
      <c r="I556" s="224"/>
      <c r="J556" s="43"/>
      <c r="K556" s="43"/>
      <c r="L556" s="47"/>
      <c r="M556" s="225"/>
      <c r="N556" s="226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19" t="s">
        <v>138</v>
      </c>
      <c r="AU556" s="19" t="s">
        <v>90</v>
      </c>
    </row>
    <row r="557" s="14" customFormat="1">
      <c r="A557" s="14"/>
      <c r="B557" s="237"/>
      <c r="C557" s="238"/>
      <c r="D557" s="222" t="s">
        <v>140</v>
      </c>
      <c r="E557" s="239" t="s">
        <v>32</v>
      </c>
      <c r="F557" s="240" t="s">
        <v>495</v>
      </c>
      <c r="G557" s="238"/>
      <c r="H557" s="241">
        <v>2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7" t="s">
        <v>140</v>
      </c>
      <c r="AU557" s="247" t="s">
        <v>90</v>
      </c>
      <c r="AV557" s="14" t="s">
        <v>90</v>
      </c>
      <c r="AW557" s="14" t="s">
        <v>40</v>
      </c>
      <c r="AX557" s="14" t="s">
        <v>80</v>
      </c>
      <c r="AY557" s="247" t="s">
        <v>129</v>
      </c>
    </row>
    <row r="558" s="15" customFormat="1">
      <c r="A558" s="15"/>
      <c r="B558" s="248"/>
      <c r="C558" s="249"/>
      <c r="D558" s="222" t="s">
        <v>140</v>
      </c>
      <c r="E558" s="250" t="s">
        <v>32</v>
      </c>
      <c r="F558" s="251" t="s">
        <v>143</v>
      </c>
      <c r="G558" s="249"/>
      <c r="H558" s="252">
        <v>2</v>
      </c>
      <c r="I558" s="253"/>
      <c r="J558" s="249"/>
      <c r="K558" s="249"/>
      <c r="L558" s="254"/>
      <c r="M558" s="255"/>
      <c r="N558" s="256"/>
      <c r="O558" s="256"/>
      <c r="P558" s="256"/>
      <c r="Q558" s="256"/>
      <c r="R558" s="256"/>
      <c r="S558" s="256"/>
      <c r="T558" s="257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58" t="s">
        <v>140</v>
      </c>
      <c r="AU558" s="258" t="s">
        <v>90</v>
      </c>
      <c r="AV558" s="15" t="s">
        <v>136</v>
      </c>
      <c r="AW558" s="15" t="s">
        <v>40</v>
      </c>
      <c r="AX558" s="15" t="s">
        <v>88</v>
      </c>
      <c r="AY558" s="258" t="s">
        <v>129</v>
      </c>
    </row>
    <row r="559" s="2" customFormat="1" ht="37.8" customHeight="1">
      <c r="A559" s="41"/>
      <c r="B559" s="42"/>
      <c r="C559" s="209" t="s">
        <v>681</v>
      </c>
      <c r="D559" s="209" t="s">
        <v>131</v>
      </c>
      <c r="E559" s="210" t="s">
        <v>1187</v>
      </c>
      <c r="F559" s="211" t="s">
        <v>1188</v>
      </c>
      <c r="G559" s="212" t="s">
        <v>189</v>
      </c>
      <c r="H559" s="213">
        <v>4</v>
      </c>
      <c r="I559" s="214"/>
      <c r="J559" s="215">
        <f>ROUND(I559*H559,2)</f>
        <v>0</v>
      </c>
      <c r="K559" s="211" t="s">
        <v>32</v>
      </c>
      <c r="L559" s="47"/>
      <c r="M559" s="216" t="s">
        <v>32</v>
      </c>
      <c r="N559" s="217" t="s">
        <v>51</v>
      </c>
      <c r="O559" s="87"/>
      <c r="P559" s="218">
        <f>O559*H559</f>
        <v>0</v>
      </c>
      <c r="Q559" s="218">
        <v>0.00016000000000000001</v>
      </c>
      <c r="R559" s="218">
        <f>Q559*H559</f>
        <v>0.00064000000000000005</v>
      </c>
      <c r="S559" s="218">
        <v>0</v>
      </c>
      <c r="T559" s="219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20" t="s">
        <v>136</v>
      </c>
      <c r="AT559" s="220" t="s">
        <v>131</v>
      </c>
      <c r="AU559" s="220" t="s">
        <v>90</v>
      </c>
      <c r="AY559" s="19" t="s">
        <v>129</v>
      </c>
      <c r="BE559" s="221">
        <f>IF(N559="základní",J559,0)</f>
        <v>0</v>
      </c>
      <c r="BF559" s="221">
        <f>IF(N559="snížená",J559,0)</f>
        <v>0</v>
      </c>
      <c r="BG559" s="221">
        <f>IF(N559="zákl. přenesená",J559,0)</f>
        <v>0</v>
      </c>
      <c r="BH559" s="221">
        <f>IF(N559="sníž. přenesená",J559,0)</f>
        <v>0</v>
      </c>
      <c r="BI559" s="221">
        <f>IF(N559="nulová",J559,0)</f>
        <v>0</v>
      </c>
      <c r="BJ559" s="19" t="s">
        <v>88</v>
      </c>
      <c r="BK559" s="221">
        <f>ROUND(I559*H559,2)</f>
        <v>0</v>
      </c>
      <c r="BL559" s="19" t="s">
        <v>136</v>
      </c>
      <c r="BM559" s="220" t="s">
        <v>1189</v>
      </c>
    </row>
    <row r="560" s="2" customFormat="1">
      <c r="A560" s="41"/>
      <c r="B560" s="42"/>
      <c r="C560" s="43"/>
      <c r="D560" s="222" t="s">
        <v>138</v>
      </c>
      <c r="E560" s="43"/>
      <c r="F560" s="223" t="s">
        <v>1188</v>
      </c>
      <c r="G560" s="43"/>
      <c r="H560" s="43"/>
      <c r="I560" s="224"/>
      <c r="J560" s="43"/>
      <c r="K560" s="43"/>
      <c r="L560" s="47"/>
      <c r="M560" s="225"/>
      <c r="N560" s="226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19" t="s">
        <v>138</v>
      </c>
      <c r="AU560" s="19" t="s">
        <v>90</v>
      </c>
    </row>
    <row r="561" s="14" customFormat="1">
      <c r="A561" s="14"/>
      <c r="B561" s="237"/>
      <c r="C561" s="238"/>
      <c r="D561" s="222" t="s">
        <v>140</v>
      </c>
      <c r="E561" s="239" t="s">
        <v>32</v>
      </c>
      <c r="F561" s="240" t="s">
        <v>505</v>
      </c>
      <c r="G561" s="238"/>
      <c r="H561" s="241">
        <v>4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7" t="s">
        <v>140</v>
      </c>
      <c r="AU561" s="247" t="s">
        <v>90</v>
      </c>
      <c r="AV561" s="14" t="s">
        <v>90</v>
      </c>
      <c r="AW561" s="14" t="s">
        <v>40</v>
      </c>
      <c r="AX561" s="14" t="s">
        <v>80</v>
      </c>
      <c r="AY561" s="247" t="s">
        <v>129</v>
      </c>
    </row>
    <row r="562" s="15" customFormat="1">
      <c r="A562" s="15"/>
      <c r="B562" s="248"/>
      <c r="C562" s="249"/>
      <c r="D562" s="222" t="s">
        <v>140</v>
      </c>
      <c r="E562" s="250" t="s">
        <v>32</v>
      </c>
      <c r="F562" s="251" t="s">
        <v>143</v>
      </c>
      <c r="G562" s="249"/>
      <c r="H562" s="252">
        <v>4</v>
      </c>
      <c r="I562" s="253"/>
      <c r="J562" s="249"/>
      <c r="K562" s="249"/>
      <c r="L562" s="254"/>
      <c r="M562" s="255"/>
      <c r="N562" s="256"/>
      <c r="O562" s="256"/>
      <c r="P562" s="256"/>
      <c r="Q562" s="256"/>
      <c r="R562" s="256"/>
      <c r="S562" s="256"/>
      <c r="T562" s="257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58" t="s">
        <v>140</v>
      </c>
      <c r="AU562" s="258" t="s">
        <v>90</v>
      </c>
      <c r="AV562" s="15" t="s">
        <v>136</v>
      </c>
      <c r="AW562" s="15" t="s">
        <v>40</v>
      </c>
      <c r="AX562" s="15" t="s">
        <v>88</v>
      </c>
      <c r="AY562" s="258" t="s">
        <v>129</v>
      </c>
    </row>
    <row r="563" s="2" customFormat="1" ht="14.4" customHeight="1">
      <c r="A563" s="41"/>
      <c r="B563" s="42"/>
      <c r="C563" s="209" t="s">
        <v>691</v>
      </c>
      <c r="D563" s="209" t="s">
        <v>131</v>
      </c>
      <c r="E563" s="210" t="s">
        <v>1190</v>
      </c>
      <c r="F563" s="211" t="s">
        <v>1191</v>
      </c>
      <c r="G563" s="212" t="s">
        <v>164</v>
      </c>
      <c r="H563" s="213">
        <v>610</v>
      </c>
      <c r="I563" s="214"/>
      <c r="J563" s="215">
        <f>ROUND(I563*H563,2)</f>
        <v>0</v>
      </c>
      <c r="K563" s="211" t="s">
        <v>135</v>
      </c>
      <c r="L563" s="47"/>
      <c r="M563" s="216" t="s">
        <v>32</v>
      </c>
      <c r="N563" s="217" t="s">
        <v>51</v>
      </c>
      <c r="O563" s="87"/>
      <c r="P563" s="218">
        <f>O563*H563</f>
        <v>0</v>
      </c>
      <c r="Q563" s="218">
        <v>0.00019000000000000001</v>
      </c>
      <c r="R563" s="218">
        <f>Q563*H563</f>
        <v>0.1159</v>
      </c>
      <c r="S563" s="218">
        <v>0</v>
      </c>
      <c r="T563" s="219">
        <f>S563*H563</f>
        <v>0</v>
      </c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R563" s="220" t="s">
        <v>136</v>
      </c>
      <c r="AT563" s="220" t="s">
        <v>131</v>
      </c>
      <c r="AU563" s="220" t="s">
        <v>90</v>
      </c>
      <c r="AY563" s="19" t="s">
        <v>129</v>
      </c>
      <c r="BE563" s="221">
        <f>IF(N563="základní",J563,0)</f>
        <v>0</v>
      </c>
      <c r="BF563" s="221">
        <f>IF(N563="snížená",J563,0)</f>
        <v>0</v>
      </c>
      <c r="BG563" s="221">
        <f>IF(N563="zákl. přenesená",J563,0)</f>
        <v>0</v>
      </c>
      <c r="BH563" s="221">
        <f>IF(N563="sníž. přenesená",J563,0)</f>
        <v>0</v>
      </c>
      <c r="BI563" s="221">
        <f>IF(N563="nulová",J563,0)</f>
        <v>0</v>
      </c>
      <c r="BJ563" s="19" t="s">
        <v>88</v>
      </c>
      <c r="BK563" s="221">
        <f>ROUND(I563*H563,2)</f>
        <v>0</v>
      </c>
      <c r="BL563" s="19" t="s">
        <v>136</v>
      </c>
      <c r="BM563" s="220" t="s">
        <v>1192</v>
      </c>
    </row>
    <row r="564" s="2" customFormat="1">
      <c r="A564" s="41"/>
      <c r="B564" s="42"/>
      <c r="C564" s="43"/>
      <c r="D564" s="222" t="s">
        <v>138</v>
      </c>
      <c r="E564" s="43"/>
      <c r="F564" s="223" t="s">
        <v>1193</v>
      </c>
      <c r="G564" s="43"/>
      <c r="H564" s="43"/>
      <c r="I564" s="224"/>
      <c r="J564" s="43"/>
      <c r="K564" s="43"/>
      <c r="L564" s="47"/>
      <c r="M564" s="225"/>
      <c r="N564" s="226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19" t="s">
        <v>138</v>
      </c>
      <c r="AU564" s="19" t="s">
        <v>90</v>
      </c>
    </row>
    <row r="565" s="13" customFormat="1">
      <c r="A565" s="13"/>
      <c r="B565" s="227"/>
      <c r="C565" s="228"/>
      <c r="D565" s="222" t="s">
        <v>140</v>
      </c>
      <c r="E565" s="229" t="s">
        <v>32</v>
      </c>
      <c r="F565" s="230" t="s">
        <v>1194</v>
      </c>
      <c r="G565" s="228"/>
      <c r="H565" s="229" t="s">
        <v>32</v>
      </c>
      <c r="I565" s="231"/>
      <c r="J565" s="228"/>
      <c r="K565" s="228"/>
      <c r="L565" s="232"/>
      <c r="M565" s="233"/>
      <c r="N565" s="234"/>
      <c r="O565" s="234"/>
      <c r="P565" s="234"/>
      <c r="Q565" s="234"/>
      <c r="R565" s="234"/>
      <c r="S565" s="234"/>
      <c r="T565" s="235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6" t="s">
        <v>140</v>
      </c>
      <c r="AU565" s="236" t="s">
        <v>90</v>
      </c>
      <c r="AV565" s="13" t="s">
        <v>88</v>
      </c>
      <c r="AW565" s="13" t="s">
        <v>40</v>
      </c>
      <c r="AX565" s="13" t="s">
        <v>80</v>
      </c>
      <c r="AY565" s="236" t="s">
        <v>129</v>
      </c>
    </row>
    <row r="566" s="14" customFormat="1">
      <c r="A566" s="14"/>
      <c r="B566" s="237"/>
      <c r="C566" s="238"/>
      <c r="D566" s="222" t="s">
        <v>140</v>
      </c>
      <c r="E566" s="239" t="s">
        <v>32</v>
      </c>
      <c r="F566" s="240" t="s">
        <v>1195</v>
      </c>
      <c r="G566" s="238"/>
      <c r="H566" s="241">
        <v>610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7" t="s">
        <v>140</v>
      </c>
      <c r="AU566" s="247" t="s">
        <v>90</v>
      </c>
      <c r="AV566" s="14" t="s">
        <v>90</v>
      </c>
      <c r="AW566" s="14" t="s">
        <v>40</v>
      </c>
      <c r="AX566" s="14" t="s">
        <v>80</v>
      </c>
      <c r="AY566" s="247" t="s">
        <v>129</v>
      </c>
    </row>
    <row r="567" s="15" customFormat="1">
      <c r="A567" s="15"/>
      <c r="B567" s="248"/>
      <c r="C567" s="249"/>
      <c r="D567" s="222" t="s">
        <v>140</v>
      </c>
      <c r="E567" s="250" t="s">
        <v>32</v>
      </c>
      <c r="F567" s="251" t="s">
        <v>143</v>
      </c>
      <c r="G567" s="249"/>
      <c r="H567" s="252">
        <v>610</v>
      </c>
      <c r="I567" s="253"/>
      <c r="J567" s="249"/>
      <c r="K567" s="249"/>
      <c r="L567" s="254"/>
      <c r="M567" s="255"/>
      <c r="N567" s="256"/>
      <c r="O567" s="256"/>
      <c r="P567" s="256"/>
      <c r="Q567" s="256"/>
      <c r="R567" s="256"/>
      <c r="S567" s="256"/>
      <c r="T567" s="257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58" t="s">
        <v>140</v>
      </c>
      <c r="AU567" s="258" t="s">
        <v>90</v>
      </c>
      <c r="AV567" s="15" t="s">
        <v>136</v>
      </c>
      <c r="AW567" s="15" t="s">
        <v>40</v>
      </c>
      <c r="AX567" s="15" t="s">
        <v>88</v>
      </c>
      <c r="AY567" s="258" t="s">
        <v>129</v>
      </c>
    </row>
    <row r="568" s="2" customFormat="1" ht="14.4" customHeight="1">
      <c r="A568" s="41"/>
      <c r="B568" s="42"/>
      <c r="C568" s="209" t="s">
        <v>695</v>
      </c>
      <c r="D568" s="209" t="s">
        <v>131</v>
      </c>
      <c r="E568" s="210" t="s">
        <v>1196</v>
      </c>
      <c r="F568" s="211" t="s">
        <v>1197</v>
      </c>
      <c r="G568" s="212" t="s">
        <v>164</v>
      </c>
      <c r="H568" s="213">
        <v>538</v>
      </c>
      <c r="I568" s="214"/>
      <c r="J568" s="215">
        <f>ROUND(I568*H568,2)</f>
        <v>0</v>
      </c>
      <c r="K568" s="211" t="s">
        <v>135</v>
      </c>
      <c r="L568" s="47"/>
      <c r="M568" s="216" t="s">
        <v>32</v>
      </c>
      <c r="N568" s="217" t="s">
        <v>51</v>
      </c>
      <c r="O568" s="87"/>
      <c r="P568" s="218">
        <f>O568*H568</f>
        <v>0</v>
      </c>
      <c r="Q568" s="218">
        <v>9.0000000000000006E-05</v>
      </c>
      <c r="R568" s="218">
        <f>Q568*H568</f>
        <v>0.048420000000000005</v>
      </c>
      <c r="S568" s="218">
        <v>0</v>
      </c>
      <c r="T568" s="219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20" t="s">
        <v>136</v>
      </c>
      <c r="AT568" s="220" t="s">
        <v>131</v>
      </c>
      <c r="AU568" s="220" t="s">
        <v>90</v>
      </c>
      <c r="AY568" s="19" t="s">
        <v>129</v>
      </c>
      <c r="BE568" s="221">
        <f>IF(N568="základní",J568,0)</f>
        <v>0</v>
      </c>
      <c r="BF568" s="221">
        <f>IF(N568="snížená",J568,0)</f>
        <v>0</v>
      </c>
      <c r="BG568" s="221">
        <f>IF(N568="zákl. přenesená",J568,0)</f>
        <v>0</v>
      </c>
      <c r="BH568" s="221">
        <f>IF(N568="sníž. přenesená",J568,0)</f>
        <v>0</v>
      </c>
      <c r="BI568" s="221">
        <f>IF(N568="nulová",J568,0)</f>
        <v>0</v>
      </c>
      <c r="BJ568" s="19" t="s">
        <v>88</v>
      </c>
      <c r="BK568" s="221">
        <f>ROUND(I568*H568,2)</f>
        <v>0</v>
      </c>
      <c r="BL568" s="19" t="s">
        <v>136</v>
      </c>
      <c r="BM568" s="220" t="s">
        <v>1198</v>
      </c>
    </row>
    <row r="569" s="2" customFormat="1">
      <c r="A569" s="41"/>
      <c r="B569" s="42"/>
      <c r="C569" s="43"/>
      <c r="D569" s="222" t="s">
        <v>138</v>
      </c>
      <c r="E569" s="43"/>
      <c r="F569" s="223" t="s">
        <v>1199</v>
      </c>
      <c r="G569" s="43"/>
      <c r="H569" s="43"/>
      <c r="I569" s="224"/>
      <c r="J569" s="43"/>
      <c r="K569" s="43"/>
      <c r="L569" s="47"/>
      <c r="M569" s="225"/>
      <c r="N569" s="226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19" t="s">
        <v>138</v>
      </c>
      <c r="AU569" s="19" t="s">
        <v>90</v>
      </c>
    </row>
    <row r="570" s="13" customFormat="1">
      <c r="A570" s="13"/>
      <c r="B570" s="227"/>
      <c r="C570" s="228"/>
      <c r="D570" s="222" t="s">
        <v>140</v>
      </c>
      <c r="E570" s="229" t="s">
        <v>32</v>
      </c>
      <c r="F570" s="230" t="s">
        <v>1200</v>
      </c>
      <c r="G570" s="228"/>
      <c r="H570" s="229" t="s">
        <v>32</v>
      </c>
      <c r="I570" s="231"/>
      <c r="J570" s="228"/>
      <c r="K570" s="228"/>
      <c r="L570" s="232"/>
      <c r="M570" s="233"/>
      <c r="N570" s="234"/>
      <c r="O570" s="234"/>
      <c r="P570" s="234"/>
      <c r="Q570" s="234"/>
      <c r="R570" s="234"/>
      <c r="S570" s="234"/>
      <c r="T570" s="235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6" t="s">
        <v>140</v>
      </c>
      <c r="AU570" s="236" t="s">
        <v>90</v>
      </c>
      <c r="AV570" s="13" t="s">
        <v>88</v>
      </c>
      <c r="AW570" s="13" t="s">
        <v>40</v>
      </c>
      <c r="AX570" s="13" t="s">
        <v>80</v>
      </c>
      <c r="AY570" s="236" t="s">
        <v>129</v>
      </c>
    </row>
    <row r="571" s="14" customFormat="1">
      <c r="A571" s="14"/>
      <c r="B571" s="237"/>
      <c r="C571" s="238"/>
      <c r="D571" s="222" t="s">
        <v>140</v>
      </c>
      <c r="E571" s="239" t="s">
        <v>32</v>
      </c>
      <c r="F571" s="240" t="s">
        <v>1051</v>
      </c>
      <c r="G571" s="238"/>
      <c r="H571" s="241">
        <v>538</v>
      </c>
      <c r="I571" s="242"/>
      <c r="J571" s="238"/>
      <c r="K571" s="238"/>
      <c r="L571" s="243"/>
      <c r="M571" s="244"/>
      <c r="N571" s="245"/>
      <c r="O571" s="245"/>
      <c r="P571" s="245"/>
      <c r="Q571" s="245"/>
      <c r="R571" s="245"/>
      <c r="S571" s="245"/>
      <c r="T571" s="246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7" t="s">
        <v>140</v>
      </c>
      <c r="AU571" s="247" t="s">
        <v>90</v>
      </c>
      <c r="AV571" s="14" t="s">
        <v>90</v>
      </c>
      <c r="AW571" s="14" t="s">
        <v>40</v>
      </c>
      <c r="AX571" s="14" t="s">
        <v>80</v>
      </c>
      <c r="AY571" s="247" t="s">
        <v>129</v>
      </c>
    </row>
    <row r="572" s="15" customFormat="1">
      <c r="A572" s="15"/>
      <c r="B572" s="248"/>
      <c r="C572" s="249"/>
      <c r="D572" s="222" t="s">
        <v>140</v>
      </c>
      <c r="E572" s="250" t="s">
        <v>32</v>
      </c>
      <c r="F572" s="251" t="s">
        <v>143</v>
      </c>
      <c r="G572" s="249"/>
      <c r="H572" s="252">
        <v>538</v>
      </c>
      <c r="I572" s="253"/>
      <c r="J572" s="249"/>
      <c r="K572" s="249"/>
      <c r="L572" s="254"/>
      <c r="M572" s="255"/>
      <c r="N572" s="256"/>
      <c r="O572" s="256"/>
      <c r="P572" s="256"/>
      <c r="Q572" s="256"/>
      <c r="R572" s="256"/>
      <c r="S572" s="256"/>
      <c r="T572" s="257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58" t="s">
        <v>140</v>
      </c>
      <c r="AU572" s="258" t="s">
        <v>90</v>
      </c>
      <c r="AV572" s="15" t="s">
        <v>136</v>
      </c>
      <c r="AW572" s="15" t="s">
        <v>40</v>
      </c>
      <c r="AX572" s="15" t="s">
        <v>88</v>
      </c>
      <c r="AY572" s="258" t="s">
        <v>129</v>
      </c>
    </row>
    <row r="573" s="2" customFormat="1" ht="24.15" customHeight="1">
      <c r="A573" s="41"/>
      <c r="B573" s="42"/>
      <c r="C573" s="209" t="s">
        <v>699</v>
      </c>
      <c r="D573" s="209" t="s">
        <v>131</v>
      </c>
      <c r="E573" s="210" t="s">
        <v>1201</v>
      </c>
      <c r="F573" s="211" t="s">
        <v>1202</v>
      </c>
      <c r="G573" s="212" t="s">
        <v>189</v>
      </c>
      <c r="H573" s="213">
        <v>23</v>
      </c>
      <c r="I573" s="214"/>
      <c r="J573" s="215">
        <f>ROUND(I573*H573,2)</f>
        <v>0</v>
      </c>
      <c r="K573" s="211" t="s">
        <v>135</v>
      </c>
      <c r="L573" s="47"/>
      <c r="M573" s="216" t="s">
        <v>32</v>
      </c>
      <c r="N573" s="217" t="s">
        <v>51</v>
      </c>
      <c r="O573" s="87"/>
      <c r="P573" s="218">
        <f>O573*H573</f>
        <v>0</v>
      </c>
      <c r="Q573" s="218">
        <v>0.00017000000000000001</v>
      </c>
      <c r="R573" s="218">
        <f>Q573*H573</f>
        <v>0.0039100000000000003</v>
      </c>
      <c r="S573" s="218">
        <v>0</v>
      </c>
      <c r="T573" s="219">
        <f>S573*H573</f>
        <v>0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20" t="s">
        <v>136</v>
      </c>
      <c r="AT573" s="220" t="s">
        <v>131</v>
      </c>
      <c r="AU573" s="220" t="s">
        <v>90</v>
      </c>
      <c r="AY573" s="19" t="s">
        <v>129</v>
      </c>
      <c r="BE573" s="221">
        <f>IF(N573="základní",J573,0)</f>
        <v>0</v>
      </c>
      <c r="BF573" s="221">
        <f>IF(N573="snížená",J573,0)</f>
        <v>0</v>
      </c>
      <c r="BG573" s="221">
        <f>IF(N573="zákl. přenesená",J573,0)</f>
        <v>0</v>
      </c>
      <c r="BH573" s="221">
        <f>IF(N573="sníž. přenesená",J573,0)</f>
        <v>0</v>
      </c>
      <c r="BI573" s="221">
        <f>IF(N573="nulová",J573,0)</f>
        <v>0</v>
      </c>
      <c r="BJ573" s="19" t="s">
        <v>88</v>
      </c>
      <c r="BK573" s="221">
        <f>ROUND(I573*H573,2)</f>
        <v>0</v>
      </c>
      <c r="BL573" s="19" t="s">
        <v>136</v>
      </c>
      <c r="BM573" s="220" t="s">
        <v>1203</v>
      </c>
    </row>
    <row r="574" s="2" customFormat="1">
      <c r="A574" s="41"/>
      <c r="B574" s="42"/>
      <c r="C574" s="43"/>
      <c r="D574" s="222" t="s">
        <v>138</v>
      </c>
      <c r="E574" s="43"/>
      <c r="F574" s="223" t="s">
        <v>1204</v>
      </c>
      <c r="G574" s="43"/>
      <c r="H574" s="43"/>
      <c r="I574" s="224"/>
      <c r="J574" s="43"/>
      <c r="K574" s="43"/>
      <c r="L574" s="47"/>
      <c r="M574" s="225"/>
      <c r="N574" s="226"/>
      <c r="O574" s="87"/>
      <c r="P574" s="87"/>
      <c r="Q574" s="87"/>
      <c r="R574" s="87"/>
      <c r="S574" s="87"/>
      <c r="T574" s="88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T574" s="19" t="s">
        <v>138</v>
      </c>
      <c r="AU574" s="19" t="s">
        <v>90</v>
      </c>
    </row>
    <row r="575" s="13" customFormat="1">
      <c r="A575" s="13"/>
      <c r="B575" s="227"/>
      <c r="C575" s="228"/>
      <c r="D575" s="222" t="s">
        <v>140</v>
      </c>
      <c r="E575" s="229" t="s">
        <v>32</v>
      </c>
      <c r="F575" s="230" t="s">
        <v>1037</v>
      </c>
      <c r="G575" s="228"/>
      <c r="H575" s="229" t="s">
        <v>32</v>
      </c>
      <c r="I575" s="231"/>
      <c r="J575" s="228"/>
      <c r="K575" s="228"/>
      <c r="L575" s="232"/>
      <c r="M575" s="233"/>
      <c r="N575" s="234"/>
      <c r="O575" s="234"/>
      <c r="P575" s="234"/>
      <c r="Q575" s="234"/>
      <c r="R575" s="234"/>
      <c r="S575" s="234"/>
      <c r="T575" s="23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6" t="s">
        <v>140</v>
      </c>
      <c r="AU575" s="236" t="s">
        <v>90</v>
      </c>
      <c r="AV575" s="13" t="s">
        <v>88</v>
      </c>
      <c r="AW575" s="13" t="s">
        <v>40</v>
      </c>
      <c r="AX575" s="13" t="s">
        <v>80</v>
      </c>
      <c r="AY575" s="236" t="s">
        <v>129</v>
      </c>
    </row>
    <row r="576" s="14" customFormat="1">
      <c r="A576" s="14"/>
      <c r="B576" s="237"/>
      <c r="C576" s="238"/>
      <c r="D576" s="222" t="s">
        <v>140</v>
      </c>
      <c r="E576" s="239" t="s">
        <v>32</v>
      </c>
      <c r="F576" s="240" t="s">
        <v>1205</v>
      </c>
      <c r="G576" s="238"/>
      <c r="H576" s="241">
        <v>23</v>
      </c>
      <c r="I576" s="242"/>
      <c r="J576" s="238"/>
      <c r="K576" s="238"/>
      <c r="L576" s="243"/>
      <c r="M576" s="244"/>
      <c r="N576" s="245"/>
      <c r="O576" s="245"/>
      <c r="P576" s="245"/>
      <c r="Q576" s="245"/>
      <c r="R576" s="245"/>
      <c r="S576" s="245"/>
      <c r="T576" s="246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7" t="s">
        <v>140</v>
      </c>
      <c r="AU576" s="247" t="s">
        <v>90</v>
      </c>
      <c r="AV576" s="14" t="s">
        <v>90</v>
      </c>
      <c r="AW576" s="14" t="s">
        <v>40</v>
      </c>
      <c r="AX576" s="14" t="s">
        <v>80</v>
      </c>
      <c r="AY576" s="247" t="s">
        <v>129</v>
      </c>
    </row>
    <row r="577" s="15" customFormat="1">
      <c r="A577" s="15"/>
      <c r="B577" s="248"/>
      <c r="C577" s="249"/>
      <c r="D577" s="222" t="s">
        <v>140</v>
      </c>
      <c r="E577" s="250" t="s">
        <v>32</v>
      </c>
      <c r="F577" s="251" t="s">
        <v>143</v>
      </c>
      <c r="G577" s="249"/>
      <c r="H577" s="252">
        <v>23</v>
      </c>
      <c r="I577" s="253"/>
      <c r="J577" s="249"/>
      <c r="K577" s="249"/>
      <c r="L577" s="254"/>
      <c r="M577" s="255"/>
      <c r="N577" s="256"/>
      <c r="O577" s="256"/>
      <c r="P577" s="256"/>
      <c r="Q577" s="256"/>
      <c r="R577" s="256"/>
      <c r="S577" s="256"/>
      <c r="T577" s="257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58" t="s">
        <v>140</v>
      </c>
      <c r="AU577" s="258" t="s">
        <v>90</v>
      </c>
      <c r="AV577" s="15" t="s">
        <v>136</v>
      </c>
      <c r="AW577" s="15" t="s">
        <v>40</v>
      </c>
      <c r="AX577" s="15" t="s">
        <v>88</v>
      </c>
      <c r="AY577" s="258" t="s">
        <v>129</v>
      </c>
    </row>
    <row r="578" s="2" customFormat="1" ht="14.4" customHeight="1">
      <c r="A578" s="41"/>
      <c r="B578" s="42"/>
      <c r="C578" s="209" t="s">
        <v>703</v>
      </c>
      <c r="D578" s="209" t="s">
        <v>131</v>
      </c>
      <c r="E578" s="210" t="s">
        <v>1206</v>
      </c>
      <c r="F578" s="211" t="s">
        <v>1207</v>
      </c>
      <c r="G578" s="212" t="s">
        <v>189</v>
      </c>
      <c r="H578" s="213">
        <v>4</v>
      </c>
      <c r="I578" s="214"/>
      <c r="J578" s="215">
        <f>ROUND(I578*H578,2)</f>
        <v>0</v>
      </c>
      <c r="K578" s="211" t="s">
        <v>135</v>
      </c>
      <c r="L578" s="47"/>
      <c r="M578" s="216" t="s">
        <v>32</v>
      </c>
      <c r="N578" s="217" t="s">
        <v>51</v>
      </c>
      <c r="O578" s="87"/>
      <c r="P578" s="218">
        <f>O578*H578</f>
        <v>0</v>
      </c>
      <c r="Q578" s="218">
        <v>0.00076000000000000004</v>
      </c>
      <c r="R578" s="218">
        <f>Q578*H578</f>
        <v>0.0030400000000000002</v>
      </c>
      <c r="S578" s="218">
        <v>0</v>
      </c>
      <c r="T578" s="219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20" t="s">
        <v>136</v>
      </c>
      <c r="AT578" s="220" t="s">
        <v>131</v>
      </c>
      <c r="AU578" s="220" t="s">
        <v>90</v>
      </c>
      <c r="AY578" s="19" t="s">
        <v>129</v>
      </c>
      <c r="BE578" s="221">
        <f>IF(N578="základní",J578,0)</f>
        <v>0</v>
      </c>
      <c r="BF578" s="221">
        <f>IF(N578="snížená",J578,0)</f>
        <v>0</v>
      </c>
      <c r="BG578" s="221">
        <f>IF(N578="zákl. přenesená",J578,0)</f>
        <v>0</v>
      </c>
      <c r="BH578" s="221">
        <f>IF(N578="sníž. přenesená",J578,0)</f>
        <v>0</v>
      </c>
      <c r="BI578" s="221">
        <f>IF(N578="nulová",J578,0)</f>
        <v>0</v>
      </c>
      <c r="BJ578" s="19" t="s">
        <v>88</v>
      </c>
      <c r="BK578" s="221">
        <f>ROUND(I578*H578,2)</f>
        <v>0</v>
      </c>
      <c r="BL578" s="19" t="s">
        <v>136</v>
      </c>
      <c r="BM578" s="220" t="s">
        <v>1208</v>
      </c>
    </row>
    <row r="579" s="2" customFormat="1">
      <c r="A579" s="41"/>
      <c r="B579" s="42"/>
      <c r="C579" s="43"/>
      <c r="D579" s="222" t="s">
        <v>138</v>
      </c>
      <c r="E579" s="43"/>
      <c r="F579" s="223" t="s">
        <v>1209</v>
      </c>
      <c r="G579" s="43"/>
      <c r="H579" s="43"/>
      <c r="I579" s="224"/>
      <c r="J579" s="43"/>
      <c r="K579" s="43"/>
      <c r="L579" s="47"/>
      <c r="M579" s="225"/>
      <c r="N579" s="226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19" t="s">
        <v>138</v>
      </c>
      <c r="AU579" s="19" t="s">
        <v>90</v>
      </c>
    </row>
    <row r="580" s="13" customFormat="1">
      <c r="A580" s="13"/>
      <c r="B580" s="227"/>
      <c r="C580" s="228"/>
      <c r="D580" s="222" t="s">
        <v>140</v>
      </c>
      <c r="E580" s="229" t="s">
        <v>32</v>
      </c>
      <c r="F580" s="230" t="s">
        <v>1037</v>
      </c>
      <c r="G580" s="228"/>
      <c r="H580" s="229" t="s">
        <v>32</v>
      </c>
      <c r="I580" s="231"/>
      <c r="J580" s="228"/>
      <c r="K580" s="228"/>
      <c r="L580" s="232"/>
      <c r="M580" s="233"/>
      <c r="N580" s="234"/>
      <c r="O580" s="234"/>
      <c r="P580" s="234"/>
      <c r="Q580" s="234"/>
      <c r="R580" s="234"/>
      <c r="S580" s="234"/>
      <c r="T580" s="23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6" t="s">
        <v>140</v>
      </c>
      <c r="AU580" s="236" t="s">
        <v>90</v>
      </c>
      <c r="AV580" s="13" t="s">
        <v>88</v>
      </c>
      <c r="AW580" s="13" t="s">
        <v>40</v>
      </c>
      <c r="AX580" s="13" t="s">
        <v>80</v>
      </c>
      <c r="AY580" s="236" t="s">
        <v>129</v>
      </c>
    </row>
    <row r="581" s="14" customFormat="1">
      <c r="A581" s="14"/>
      <c r="B581" s="237"/>
      <c r="C581" s="238"/>
      <c r="D581" s="222" t="s">
        <v>140</v>
      </c>
      <c r="E581" s="239" t="s">
        <v>32</v>
      </c>
      <c r="F581" s="240" t="s">
        <v>505</v>
      </c>
      <c r="G581" s="238"/>
      <c r="H581" s="241">
        <v>4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7" t="s">
        <v>140</v>
      </c>
      <c r="AU581" s="247" t="s">
        <v>90</v>
      </c>
      <c r="AV581" s="14" t="s">
        <v>90</v>
      </c>
      <c r="AW581" s="14" t="s">
        <v>40</v>
      </c>
      <c r="AX581" s="14" t="s">
        <v>80</v>
      </c>
      <c r="AY581" s="247" t="s">
        <v>129</v>
      </c>
    </row>
    <row r="582" s="15" customFormat="1">
      <c r="A582" s="15"/>
      <c r="B582" s="248"/>
      <c r="C582" s="249"/>
      <c r="D582" s="222" t="s">
        <v>140</v>
      </c>
      <c r="E582" s="250" t="s">
        <v>32</v>
      </c>
      <c r="F582" s="251" t="s">
        <v>143</v>
      </c>
      <c r="G582" s="249"/>
      <c r="H582" s="252">
        <v>4</v>
      </c>
      <c r="I582" s="253"/>
      <c r="J582" s="249"/>
      <c r="K582" s="249"/>
      <c r="L582" s="254"/>
      <c r="M582" s="255"/>
      <c r="N582" s="256"/>
      <c r="O582" s="256"/>
      <c r="P582" s="256"/>
      <c r="Q582" s="256"/>
      <c r="R582" s="256"/>
      <c r="S582" s="256"/>
      <c r="T582" s="257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58" t="s">
        <v>140</v>
      </c>
      <c r="AU582" s="258" t="s">
        <v>90</v>
      </c>
      <c r="AV582" s="15" t="s">
        <v>136</v>
      </c>
      <c r="AW582" s="15" t="s">
        <v>40</v>
      </c>
      <c r="AX582" s="15" t="s">
        <v>88</v>
      </c>
      <c r="AY582" s="258" t="s">
        <v>129</v>
      </c>
    </row>
    <row r="583" s="12" customFormat="1" ht="22.8" customHeight="1">
      <c r="A583" s="12"/>
      <c r="B583" s="193"/>
      <c r="C583" s="194"/>
      <c r="D583" s="195" t="s">
        <v>79</v>
      </c>
      <c r="E583" s="207" t="s">
        <v>825</v>
      </c>
      <c r="F583" s="207" t="s">
        <v>826</v>
      </c>
      <c r="G583" s="194"/>
      <c r="H583" s="194"/>
      <c r="I583" s="197"/>
      <c r="J583" s="208">
        <f>BK583</f>
        <v>0</v>
      </c>
      <c r="K583" s="194"/>
      <c r="L583" s="199"/>
      <c r="M583" s="200"/>
      <c r="N583" s="201"/>
      <c r="O583" s="201"/>
      <c r="P583" s="202">
        <f>SUM(P584:P585)</f>
        <v>0</v>
      </c>
      <c r="Q583" s="201"/>
      <c r="R583" s="202">
        <f>SUM(R584:R585)</f>
        <v>0</v>
      </c>
      <c r="S583" s="201"/>
      <c r="T583" s="203">
        <f>SUM(T584:T585)</f>
        <v>0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204" t="s">
        <v>88</v>
      </c>
      <c r="AT583" s="205" t="s">
        <v>79</v>
      </c>
      <c r="AU583" s="205" t="s">
        <v>88</v>
      </c>
      <c r="AY583" s="204" t="s">
        <v>129</v>
      </c>
      <c r="BK583" s="206">
        <f>SUM(BK584:BK585)</f>
        <v>0</v>
      </c>
    </row>
    <row r="584" s="2" customFormat="1" ht="24.15" customHeight="1">
      <c r="A584" s="41"/>
      <c r="B584" s="42"/>
      <c r="C584" s="209" t="s">
        <v>707</v>
      </c>
      <c r="D584" s="209" t="s">
        <v>131</v>
      </c>
      <c r="E584" s="210" t="s">
        <v>828</v>
      </c>
      <c r="F584" s="211" t="s">
        <v>829</v>
      </c>
      <c r="G584" s="212" t="s">
        <v>360</v>
      </c>
      <c r="H584" s="213">
        <v>9.5109999999999992</v>
      </c>
      <c r="I584" s="214"/>
      <c r="J584" s="215">
        <f>ROUND(I584*H584,2)</f>
        <v>0</v>
      </c>
      <c r="K584" s="211" t="s">
        <v>135</v>
      </c>
      <c r="L584" s="47"/>
      <c r="M584" s="216" t="s">
        <v>32</v>
      </c>
      <c r="N584" s="217" t="s">
        <v>51</v>
      </c>
      <c r="O584" s="87"/>
      <c r="P584" s="218">
        <f>O584*H584</f>
        <v>0</v>
      </c>
      <c r="Q584" s="218">
        <v>0</v>
      </c>
      <c r="R584" s="218">
        <f>Q584*H584</f>
        <v>0</v>
      </c>
      <c r="S584" s="218">
        <v>0</v>
      </c>
      <c r="T584" s="219">
        <f>S584*H584</f>
        <v>0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20" t="s">
        <v>136</v>
      </c>
      <c r="AT584" s="220" t="s">
        <v>131</v>
      </c>
      <c r="AU584" s="220" t="s">
        <v>90</v>
      </c>
      <c r="AY584" s="19" t="s">
        <v>129</v>
      </c>
      <c r="BE584" s="221">
        <f>IF(N584="základní",J584,0)</f>
        <v>0</v>
      </c>
      <c r="BF584" s="221">
        <f>IF(N584="snížená",J584,0)</f>
        <v>0</v>
      </c>
      <c r="BG584" s="221">
        <f>IF(N584="zákl. přenesená",J584,0)</f>
        <v>0</v>
      </c>
      <c r="BH584" s="221">
        <f>IF(N584="sníž. přenesená",J584,0)</f>
        <v>0</v>
      </c>
      <c r="BI584" s="221">
        <f>IF(N584="nulová",J584,0)</f>
        <v>0</v>
      </c>
      <c r="BJ584" s="19" t="s">
        <v>88</v>
      </c>
      <c r="BK584" s="221">
        <f>ROUND(I584*H584,2)</f>
        <v>0</v>
      </c>
      <c r="BL584" s="19" t="s">
        <v>136</v>
      </c>
      <c r="BM584" s="220" t="s">
        <v>1210</v>
      </c>
    </row>
    <row r="585" s="2" customFormat="1">
      <c r="A585" s="41"/>
      <c r="B585" s="42"/>
      <c r="C585" s="43"/>
      <c r="D585" s="222" t="s">
        <v>138</v>
      </c>
      <c r="E585" s="43"/>
      <c r="F585" s="223" t="s">
        <v>831</v>
      </c>
      <c r="G585" s="43"/>
      <c r="H585" s="43"/>
      <c r="I585" s="224"/>
      <c r="J585" s="43"/>
      <c r="K585" s="43"/>
      <c r="L585" s="47"/>
      <c r="M585" s="225"/>
      <c r="N585" s="226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19" t="s">
        <v>138</v>
      </c>
      <c r="AU585" s="19" t="s">
        <v>90</v>
      </c>
    </row>
    <row r="586" s="12" customFormat="1" ht="25.92" customHeight="1">
      <c r="A586" s="12"/>
      <c r="B586" s="193"/>
      <c r="C586" s="194"/>
      <c r="D586" s="195" t="s">
        <v>79</v>
      </c>
      <c r="E586" s="196" t="s">
        <v>832</v>
      </c>
      <c r="F586" s="196" t="s">
        <v>833</v>
      </c>
      <c r="G586" s="194"/>
      <c r="H586" s="194"/>
      <c r="I586" s="197"/>
      <c r="J586" s="198">
        <f>BK586</f>
        <v>0</v>
      </c>
      <c r="K586" s="194"/>
      <c r="L586" s="199"/>
      <c r="M586" s="200"/>
      <c r="N586" s="201"/>
      <c r="O586" s="201"/>
      <c r="P586" s="202">
        <f>P587</f>
        <v>0</v>
      </c>
      <c r="Q586" s="201"/>
      <c r="R586" s="202">
        <f>R587</f>
        <v>0</v>
      </c>
      <c r="S586" s="201"/>
      <c r="T586" s="203">
        <f>T587</f>
        <v>0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04" t="s">
        <v>161</v>
      </c>
      <c r="AT586" s="205" t="s">
        <v>79</v>
      </c>
      <c r="AU586" s="205" t="s">
        <v>80</v>
      </c>
      <c r="AY586" s="204" t="s">
        <v>129</v>
      </c>
      <c r="BK586" s="206">
        <f>BK587</f>
        <v>0</v>
      </c>
    </row>
    <row r="587" s="12" customFormat="1" ht="22.8" customHeight="1">
      <c r="A587" s="12"/>
      <c r="B587" s="193"/>
      <c r="C587" s="194"/>
      <c r="D587" s="195" t="s">
        <v>79</v>
      </c>
      <c r="E587" s="207" t="s">
        <v>834</v>
      </c>
      <c r="F587" s="207" t="s">
        <v>835</v>
      </c>
      <c r="G587" s="194"/>
      <c r="H587" s="194"/>
      <c r="I587" s="197"/>
      <c r="J587" s="208">
        <f>BK587</f>
        <v>0</v>
      </c>
      <c r="K587" s="194"/>
      <c r="L587" s="199"/>
      <c r="M587" s="200"/>
      <c r="N587" s="201"/>
      <c r="O587" s="201"/>
      <c r="P587" s="202">
        <f>SUM(P588:P591)</f>
        <v>0</v>
      </c>
      <c r="Q587" s="201"/>
      <c r="R587" s="202">
        <f>SUM(R588:R591)</f>
        <v>0</v>
      </c>
      <c r="S587" s="201"/>
      <c r="T587" s="203">
        <f>SUM(T588:T591)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04" t="s">
        <v>161</v>
      </c>
      <c r="AT587" s="205" t="s">
        <v>79</v>
      </c>
      <c r="AU587" s="205" t="s">
        <v>88</v>
      </c>
      <c r="AY587" s="204" t="s">
        <v>129</v>
      </c>
      <c r="BK587" s="206">
        <f>SUM(BK588:BK591)</f>
        <v>0</v>
      </c>
    </row>
    <row r="588" s="2" customFormat="1" ht="14.4" customHeight="1">
      <c r="A588" s="41"/>
      <c r="B588" s="42"/>
      <c r="C588" s="209" t="s">
        <v>712</v>
      </c>
      <c r="D588" s="209" t="s">
        <v>131</v>
      </c>
      <c r="E588" s="210" t="s">
        <v>837</v>
      </c>
      <c r="F588" s="211" t="s">
        <v>838</v>
      </c>
      <c r="G588" s="212" t="s">
        <v>839</v>
      </c>
      <c r="H588" s="213">
        <v>4</v>
      </c>
      <c r="I588" s="214"/>
      <c r="J588" s="215">
        <f>ROUND(I588*H588,2)</f>
        <v>0</v>
      </c>
      <c r="K588" s="211" t="s">
        <v>135</v>
      </c>
      <c r="L588" s="47"/>
      <c r="M588" s="216" t="s">
        <v>32</v>
      </c>
      <c r="N588" s="217" t="s">
        <v>51</v>
      </c>
      <c r="O588" s="87"/>
      <c r="P588" s="218">
        <f>O588*H588</f>
        <v>0</v>
      </c>
      <c r="Q588" s="218">
        <v>0</v>
      </c>
      <c r="R588" s="218">
        <f>Q588*H588</f>
        <v>0</v>
      </c>
      <c r="S588" s="218">
        <v>0</v>
      </c>
      <c r="T588" s="219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20" t="s">
        <v>840</v>
      </c>
      <c r="AT588" s="220" t="s">
        <v>131</v>
      </c>
      <c r="AU588" s="220" t="s">
        <v>90</v>
      </c>
      <c r="AY588" s="19" t="s">
        <v>129</v>
      </c>
      <c r="BE588" s="221">
        <f>IF(N588="základní",J588,0)</f>
        <v>0</v>
      </c>
      <c r="BF588" s="221">
        <f>IF(N588="snížená",J588,0)</f>
        <v>0</v>
      </c>
      <c r="BG588" s="221">
        <f>IF(N588="zákl. přenesená",J588,0)</f>
        <v>0</v>
      </c>
      <c r="BH588" s="221">
        <f>IF(N588="sníž. přenesená",J588,0)</f>
        <v>0</v>
      </c>
      <c r="BI588" s="221">
        <f>IF(N588="nulová",J588,0)</f>
        <v>0</v>
      </c>
      <c r="BJ588" s="19" t="s">
        <v>88</v>
      </c>
      <c r="BK588" s="221">
        <f>ROUND(I588*H588,2)</f>
        <v>0</v>
      </c>
      <c r="BL588" s="19" t="s">
        <v>840</v>
      </c>
      <c r="BM588" s="220" t="s">
        <v>1211</v>
      </c>
    </row>
    <row r="589" s="2" customFormat="1">
      <c r="A589" s="41"/>
      <c r="B589" s="42"/>
      <c r="C589" s="43"/>
      <c r="D589" s="222" t="s">
        <v>138</v>
      </c>
      <c r="E589" s="43"/>
      <c r="F589" s="223" t="s">
        <v>838</v>
      </c>
      <c r="G589" s="43"/>
      <c r="H589" s="43"/>
      <c r="I589" s="224"/>
      <c r="J589" s="43"/>
      <c r="K589" s="43"/>
      <c r="L589" s="47"/>
      <c r="M589" s="225"/>
      <c r="N589" s="226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19" t="s">
        <v>138</v>
      </c>
      <c r="AU589" s="19" t="s">
        <v>90</v>
      </c>
    </row>
    <row r="590" s="14" customFormat="1">
      <c r="A590" s="14"/>
      <c r="B590" s="237"/>
      <c r="C590" s="238"/>
      <c r="D590" s="222" t="s">
        <v>140</v>
      </c>
      <c r="E590" s="239" t="s">
        <v>32</v>
      </c>
      <c r="F590" s="240" t="s">
        <v>505</v>
      </c>
      <c r="G590" s="238"/>
      <c r="H590" s="241">
        <v>4</v>
      </c>
      <c r="I590" s="242"/>
      <c r="J590" s="238"/>
      <c r="K590" s="238"/>
      <c r="L590" s="243"/>
      <c r="M590" s="244"/>
      <c r="N590" s="245"/>
      <c r="O590" s="245"/>
      <c r="P590" s="245"/>
      <c r="Q590" s="245"/>
      <c r="R590" s="245"/>
      <c r="S590" s="245"/>
      <c r="T590" s="246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7" t="s">
        <v>140</v>
      </c>
      <c r="AU590" s="247" t="s">
        <v>90</v>
      </c>
      <c r="AV590" s="14" t="s">
        <v>90</v>
      </c>
      <c r="AW590" s="14" t="s">
        <v>40</v>
      </c>
      <c r="AX590" s="14" t="s">
        <v>80</v>
      </c>
      <c r="AY590" s="247" t="s">
        <v>129</v>
      </c>
    </row>
    <row r="591" s="15" customFormat="1">
      <c r="A591" s="15"/>
      <c r="B591" s="248"/>
      <c r="C591" s="249"/>
      <c r="D591" s="222" t="s">
        <v>140</v>
      </c>
      <c r="E591" s="250" t="s">
        <v>32</v>
      </c>
      <c r="F591" s="251" t="s">
        <v>143</v>
      </c>
      <c r="G591" s="249"/>
      <c r="H591" s="252">
        <v>4</v>
      </c>
      <c r="I591" s="253"/>
      <c r="J591" s="249"/>
      <c r="K591" s="249"/>
      <c r="L591" s="254"/>
      <c r="M591" s="280"/>
      <c r="N591" s="281"/>
      <c r="O591" s="281"/>
      <c r="P591" s="281"/>
      <c r="Q591" s="281"/>
      <c r="R591" s="281"/>
      <c r="S591" s="281"/>
      <c r="T591" s="282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58" t="s">
        <v>140</v>
      </c>
      <c r="AU591" s="258" t="s">
        <v>90</v>
      </c>
      <c r="AV591" s="15" t="s">
        <v>136</v>
      </c>
      <c r="AW591" s="15" t="s">
        <v>40</v>
      </c>
      <c r="AX591" s="15" t="s">
        <v>88</v>
      </c>
      <c r="AY591" s="258" t="s">
        <v>129</v>
      </c>
    </row>
    <row r="592" s="2" customFormat="1" ht="6.96" customHeight="1">
      <c r="A592" s="41"/>
      <c r="B592" s="62"/>
      <c r="C592" s="63"/>
      <c r="D592" s="63"/>
      <c r="E592" s="63"/>
      <c r="F592" s="63"/>
      <c r="G592" s="63"/>
      <c r="H592" s="63"/>
      <c r="I592" s="63"/>
      <c r="J592" s="63"/>
      <c r="K592" s="63"/>
      <c r="L592" s="47"/>
      <c r="M592" s="41"/>
      <c r="O592" s="41"/>
      <c r="P592" s="41"/>
      <c r="Q592" s="41"/>
      <c r="R592" s="41"/>
      <c r="S592" s="41"/>
      <c r="T592" s="41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</row>
  </sheetData>
  <sheetProtection sheet="1" autoFilter="0" formatColumns="0" formatRows="0" objects="1" scenarios="1" spinCount="100000" saltValue="hjZuug33DLxGPDNdhTKi5xIqtzlFzHz5JNwW/IkXLXwngkQ8HvGhOikw5HI8F50GcM2xxjGOBnNx3yroTDfbsQ==" hashValue="NiqNZ2eItgy7QzRQsI/nqi86z6H02VZ18d211R+IJjx3aIeFu7QqMe1XSRhCdRCVZRbyuRFl2i7CduxOwrGhNA==" algorithmName="SHA-512" password="EFDC"/>
  <autoFilter ref="C85:K59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7" customFormat="1" ht="45" customHeight="1">
      <c r="B3" s="287"/>
      <c r="C3" s="288" t="s">
        <v>1212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1213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1214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1215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1216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1217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1218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1219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1220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1221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1222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87</v>
      </c>
      <c r="F18" s="294" t="s">
        <v>1223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1224</v>
      </c>
      <c r="F19" s="294" t="s">
        <v>1225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1226</v>
      </c>
      <c r="F20" s="294" t="s">
        <v>1227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1228</v>
      </c>
      <c r="F21" s="294" t="s">
        <v>1229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1230</v>
      </c>
      <c r="F22" s="294" t="s">
        <v>1231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1232</v>
      </c>
      <c r="F23" s="294" t="s">
        <v>1233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1234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1235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1236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1237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1238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1239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1240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1241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1242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115</v>
      </c>
      <c r="F36" s="294"/>
      <c r="G36" s="294" t="s">
        <v>1243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1244</v>
      </c>
      <c r="F37" s="294"/>
      <c r="G37" s="294" t="s">
        <v>1245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61</v>
      </c>
      <c r="F38" s="294"/>
      <c r="G38" s="294" t="s">
        <v>1246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62</v>
      </c>
      <c r="F39" s="294"/>
      <c r="G39" s="294" t="s">
        <v>1247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116</v>
      </c>
      <c r="F40" s="294"/>
      <c r="G40" s="294" t="s">
        <v>1248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117</v>
      </c>
      <c r="F41" s="294"/>
      <c r="G41" s="294" t="s">
        <v>1249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1250</v>
      </c>
      <c r="F42" s="294"/>
      <c r="G42" s="294" t="s">
        <v>1251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1252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1253</v>
      </c>
      <c r="F44" s="294"/>
      <c r="G44" s="294" t="s">
        <v>1254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119</v>
      </c>
      <c r="F45" s="294"/>
      <c r="G45" s="294" t="s">
        <v>1255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1256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1257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1258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1259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1260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1261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1262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1263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1264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1265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1266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1267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1268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1269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1270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1271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1272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1273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1274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1275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1276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1277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1278</v>
      </c>
      <c r="D76" s="312"/>
      <c r="E76" s="312"/>
      <c r="F76" s="312" t="s">
        <v>1279</v>
      </c>
      <c r="G76" s="313"/>
      <c r="H76" s="312" t="s">
        <v>62</v>
      </c>
      <c r="I76" s="312" t="s">
        <v>65</v>
      </c>
      <c r="J76" s="312" t="s">
        <v>1280</v>
      </c>
      <c r="K76" s="311"/>
    </row>
    <row r="77" s="1" customFormat="1" ht="17.25" customHeight="1">
      <c r="B77" s="309"/>
      <c r="C77" s="314" t="s">
        <v>1281</v>
      </c>
      <c r="D77" s="314"/>
      <c r="E77" s="314"/>
      <c r="F77" s="315" t="s">
        <v>1282</v>
      </c>
      <c r="G77" s="316"/>
      <c r="H77" s="314"/>
      <c r="I77" s="314"/>
      <c r="J77" s="314" t="s">
        <v>1283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61</v>
      </c>
      <c r="D79" s="319"/>
      <c r="E79" s="319"/>
      <c r="F79" s="320" t="s">
        <v>1284</v>
      </c>
      <c r="G79" s="321"/>
      <c r="H79" s="297" t="s">
        <v>1285</v>
      </c>
      <c r="I79" s="297" t="s">
        <v>1286</v>
      </c>
      <c r="J79" s="297">
        <v>20</v>
      </c>
      <c r="K79" s="311"/>
    </row>
    <row r="80" s="1" customFormat="1" ht="15" customHeight="1">
      <c r="B80" s="309"/>
      <c r="C80" s="297" t="s">
        <v>1287</v>
      </c>
      <c r="D80" s="297"/>
      <c r="E80" s="297"/>
      <c r="F80" s="320" t="s">
        <v>1284</v>
      </c>
      <c r="G80" s="321"/>
      <c r="H80" s="297" t="s">
        <v>1288</v>
      </c>
      <c r="I80" s="297" t="s">
        <v>1286</v>
      </c>
      <c r="J80" s="297">
        <v>120</v>
      </c>
      <c r="K80" s="311"/>
    </row>
    <row r="81" s="1" customFormat="1" ht="15" customHeight="1">
      <c r="B81" s="322"/>
      <c r="C81" s="297" t="s">
        <v>1289</v>
      </c>
      <c r="D81" s="297"/>
      <c r="E81" s="297"/>
      <c r="F81" s="320" t="s">
        <v>1290</v>
      </c>
      <c r="G81" s="321"/>
      <c r="H81" s="297" t="s">
        <v>1291</v>
      </c>
      <c r="I81" s="297" t="s">
        <v>1286</v>
      </c>
      <c r="J81" s="297">
        <v>50</v>
      </c>
      <c r="K81" s="311"/>
    </row>
    <row r="82" s="1" customFormat="1" ht="15" customHeight="1">
      <c r="B82" s="322"/>
      <c r="C82" s="297" t="s">
        <v>1292</v>
      </c>
      <c r="D82" s="297"/>
      <c r="E82" s="297"/>
      <c r="F82" s="320" t="s">
        <v>1284</v>
      </c>
      <c r="G82" s="321"/>
      <c r="H82" s="297" t="s">
        <v>1293</v>
      </c>
      <c r="I82" s="297" t="s">
        <v>1294</v>
      </c>
      <c r="J82" s="297"/>
      <c r="K82" s="311"/>
    </row>
    <row r="83" s="1" customFormat="1" ht="15" customHeight="1">
      <c r="B83" s="322"/>
      <c r="C83" s="323" t="s">
        <v>1295</v>
      </c>
      <c r="D83" s="323"/>
      <c r="E83" s="323"/>
      <c r="F83" s="324" t="s">
        <v>1290</v>
      </c>
      <c r="G83" s="323"/>
      <c r="H83" s="323" t="s">
        <v>1296</v>
      </c>
      <c r="I83" s="323" t="s">
        <v>1286</v>
      </c>
      <c r="J83" s="323">
        <v>15</v>
      </c>
      <c r="K83" s="311"/>
    </row>
    <row r="84" s="1" customFormat="1" ht="15" customHeight="1">
      <c r="B84" s="322"/>
      <c r="C84" s="323" t="s">
        <v>1297</v>
      </c>
      <c r="D84" s="323"/>
      <c r="E84" s="323"/>
      <c r="F84" s="324" t="s">
        <v>1290</v>
      </c>
      <c r="G84" s="323"/>
      <c r="H84" s="323" t="s">
        <v>1298</v>
      </c>
      <c r="I84" s="323" t="s">
        <v>1286</v>
      </c>
      <c r="J84" s="323">
        <v>15</v>
      </c>
      <c r="K84" s="311"/>
    </row>
    <row r="85" s="1" customFormat="1" ht="15" customHeight="1">
      <c r="B85" s="322"/>
      <c r="C85" s="323" t="s">
        <v>1299</v>
      </c>
      <c r="D85" s="323"/>
      <c r="E85" s="323"/>
      <c r="F85" s="324" t="s">
        <v>1290</v>
      </c>
      <c r="G85" s="323"/>
      <c r="H85" s="323" t="s">
        <v>1300</v>
      </c>
      <c r="I85" s="323" t="s">
        <v>1286</v>
      </c>
      <c r="J85" s="323">
        <v>20</v>
      </c>
      <c r="K85" s="311"/>
    </row>
    <row r="86" s="1" customFormat="1" ht="15" customHeight="1">
      <c r="B86" s="322"/>
      <c r="C86" s="323" t="s">
        <v>1301</v>
      </c>
      <c r="D86" s="323"/>
      <c r="E86" s="323"/>
      <c r="F86" s="324" t="s">
        <v>1290</v>
      </c>
      <c r="G86" s="323"/>
      <c r="H86" s="323" t="s">
        <v>1302</v>
      </c>
      <c r="I86" s="323" t="s">
        <v>1286</v>
      </c>
      <c r="J86" s="323">
        <v>20</v>
      </c>
      <c r="K86" s="311"/>
    </row>
    <row r="87" s="1" customFormat="1" ht="15" customHeight="1">
      <c r="B87" s="322"/>
      <c r="C87" s="297" t="s">
        <v>1303</v>
      </c>
      <c r="D87" s="297"/>
      <c r="E87" s="297"/>
      <c r="F87" s="320" t="s">
        <v>1290</v>
      </c>
      <c r="G87" s="321"/>
      <c r="H87" s="297" t="s">
        <v>1304</v>
      </c>
      <c r="I87" s="297" t="s">
        <v>1286</v>
      </c>
      <c r="J87" s="297">
        <v>50</v>
      </c>
      <c r="K87" s="311"/>
    </row>
    <row r="88" s="1" customFormat="1" ht="15" customHeight="1">
      <c r="B88" s="322"/>
      <c r="C88" s="297" t="s">
        <v>1305</v>
      </c>
      <c r="D88" s="297"/>
      <c r="E88" s="297"/>
      <c r="F88" s="320" t="s">
        <v>1290</v>
      </c>
      <c r="G88" s="321"/>
      <c r="H88" s="297" t="s">
        <v>1306</v>
      </c>
      <c r="I88" s="297" t="s">
        <v>1286</v>
      </c>
      <c r="J88" s="297">
        <v>20</v>
      </c>
      <c r="K88" s="311"/>
    </row>
    <row r="89" s="1" customFormat="1" ht="15" customHeight="1">
      <c r="B89" s="322"/>
      <c r="C89" s="297" t="s">
        <v>1307</v>
      </c>
      <c r="D89" s="297"/>
      <c r="E89" s="297"/>
      <c r="F89" s="320" t="s">
        <v>1290</v>
      </c>
      <c r="G89" s="321"/>
      <c r="H89" s="297" t="s">
        <v>1308</v>
      </c>
      <c r="I89" s="297" t="s">
        <v>1286</v>
      </c>
      <c r="J89" s="297">
        <v>20</v>
      </c>
      <c r="K89" s="311"/>
    </row>
    <row r="90" s="1" customFormat="1" ht="15" customHeight="1">
      <c r="B90" s="322"/>
      <c r="C90" s="297" t="s">
        <v>1309</v>
      </c>
      <c r="D90" s="297"/>
      <c r="E90" s="297"/>
      <c r="F90" s="320" t="s">
        <v>1290</v>
      </c>
      <c r="G90" s="321"/>
      <c r="H90" s="297" t="s">
        <v>1310</v>
      </c>
      <c r="I90" s="297" t="s">
        <v>1286</v>
      </c>
      <c r="J90" s="297">
        <v>50</v>
      </c>
      <c r="K90" s="311"/>
    </row>
    <row r="91" s="1" customFormat="1" ht="15" customHeight="1">
      <c r="B91" s="322"/>
      <c r="C91" s="297" t="s">
        <v>1311</v>
      </c>
      <c r="D91" s="297"/>
      <c r="E91" s="297"/>
      <c r="F91" s="320" t="s">
        <v>1290</v>
      </c>
      <c r="G91" s="321"/>
      <c r="H91" s="297" t="s">
        <v>1311</v>
      </c>
      <c r="I91" s="297" t="s">
        <v>1286</v>
      </c>
      <c r="J91" s="297">
        <v>50</v>
      </c>
      <c r="K91" s="311"/>
    </row>
    <row r="92" s="1" customFormat="1" ht="15" customHeight="1">
      <c r="B92" s="322"/>
      <c r="C92" s="297" t="s">
        <v>1312</v>
      </c>
      <c r="D92" s="297"/>
      <c r="E92" s="297"/>
      <c r="F92" s="320" t="s">
        <v>1290</v>
      </c>
      <c r="G92" s="321"/>
      <c r="H92" s="297" t="s">
        <v>1313</v>
      </c>
      <c r="I92" s="297" t="s">
        <v>1286</v>
      </c>
      <c r="J92" s="297">
        <v>255</v>
      </c>
      <c r="K92" s="311"/>
    </row>
    <row r="93" s="1" customFormat="1" ht="15" customHeight="1">
      <c r="B93" s="322"/>
      <c r="C93" s="297" t="s">
        <v>1314</v>
      </c>
      <c r="D93" s="297"/>
      <c r="E93" s="297"/>
      <c r="F93" s="320" t="s">
        <v>1284</v>
      </c>
      <c r="G93" s="321"/>
      <c r="H93" s="297" t="s">
        <v>1315</v>
      </c>
      <c r="I93" s="297" t="s">
        <v>1316</v>
      </c>
      <c r="J93" s="297"/>
      <c r="K93" s="311"/>
    </row>
    <row r="94" s="1" customFormat="1" ht="15" customHeight="1">
      <c r="B94" s="322"/>
      <c r="C94" s="297" t="s">
        <v>1317</v>
      </c>
      <c r="D94" s="297"/>
      <c r="E94" s="297"/>
      <c r="F94" s="320" t="s">
        <v>1284</v>
      </c>
      <c r="G94" s="321"/>
      <c r="H94" s="297" t="s">
        <v>1318</v>
      </c>
      <c r="I94" s="297" t="s">
        <v>1319</v>
      </c>
      <c r="J94" s="297"/>
      <c r="K94" s="311"/>
    </row>
    <row r="95" s="1" customFormat="1" ht="15" customHeight="1">
      <c r="B95" s="322"/>
      <c r="C95" s="297" t="s">
        <v>1320</v>
      </c>
      <c r="D95" s="297"/>
      <c r="E95" s="297"/>
      <c r="F95" s="320" t="s">
        <v>1284</v>
      </c>
      <c r="G95" s="321"/>
      <c r="H95" s="297" t="s">
        <v>1320</v>
      </c>
      <c r="I95" s="297" t="s">
        <v>1319</v>
      </c>
      <c r="J95" s="297"/>
      <c r="K95" s="311"/>
    </row>
    <row r="96" s="1" customFormat="1" ht="15" customHeight="1">
      <c r="B96" s="322"/>
      <c r="C96" s="297" t="s">
        <v>46</v>
      </c>
      <c r="D96" s="297"/>
      <c r="E96" s="297"/>
      <c r="F96" s="320" t="s">
        <v>1284</v>
      </c>
      <c r="G96" s="321"/>
      <c r="H96" s="297" t="s">
        <v>1321</v>
      </c>
      <c r="I96" s="297" t="s">
        <v>1319</v>
      </c>
      <c r="J96" s="297"/>
      <c r="K96" s="311"/>
    </row>
    <row r="97" s="1" customFormat="1" ht="15" customHeight="1">
      <c r="B97" s="322"/>
      <c r="C97" s="297" t="s">
        <v>56</v>
      </c>
      <c r="D97" s="297"/>
      <c r="E97" s="297"/>
      <c r="F97" s="320" t="s">
        <v>1284</v>
      </c>
      <c r="G97" s="321"/>
      <c r="H97" s="297" t="s">
        <v>1322</v>
      </c>
      <c r="I97" s="297" t="s">
        <v>1319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1323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1278</v>
      </c>
      <c r="D103" s="312"/>
      <c r="E103" s="312"/>
      <c r="F103" s="312" t="s">
        <v>1279</v>
      </c>
      <c r="G103" s="313"/>
      <c r="H103" s="312" t="s">
        <v>62</v>
      </c>
      <c r="I103" s="312" t="s">
        <v>65</v>
      </c>
      <c r="J103" s="312" t="s">
        <v>1280</v>
      </c>
      <c r="K103" s="311"/>
    </row>
    <row r="104" s="1" customFormat="1" ht="17.25" customHeight="1">
      <c r="B104" s="309"/>
      <c r="C104" s="314" t="s">
        <v>1281</v>
      </c>
      <c r="D104" s="314"/>
      <c r="E104" s="314"/>
      <c r="F104" s="315" t="s">
        <v>1282</v>
      </c>
      <c r="G104" s="316"/>
      <c r="H104" s="314"/>
      <c r="I104" s="314"/>
      <c r="J104" s="314" t="s">
        <v>1283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61</v>
      </c>
      <c r="D106" s="319"/>
      <c r="E106" s="319"/>
      <c r="F106" s="320" t="s">
        <v>1284</v>
      </c>
      <c r="G106" s="297"/>
      <c r="H106" s="297" t="s">
        <v>1324</v>
      </c>
      <c r="I106" s="297" t="s">
        <v>1286</v>
      </c>
      <c r="J106" s="297">
        <v>20</v>
      </c>
      <c r="K106" s="311"/>
    </row>
    <row r="107" s="1" customFormat="1" ht="15" customHeight="1">
      <c r="B107" s="309"/>
      <c r="C107" s="297" t="s">
        <v>1287</v>
      </c>
      <c r="D107" s="297"/>
      <c r="E107" s="297"/>
      <c r="F107" s="320" t="s">
        <v>1284</v>
      </c>
      <c r="G107" s="297"/>
      <c r="H107" s="297" t="s">
        <v>1324</v>
      </c>
      <c r="I107" s="297" t="s">
        <v>1286</v>
      </c>
      <c r="J107" s="297">
        <v>120</v>
      </c>
      <c r="K107" s="311"/>
    </row>
    <row r="108" s="1" customFormat="1" ht="15" customHeight="1">
      <c r="B108" s="322"/>
      <c r="C108" s="297" t="s">
        <v>1289</v>
      </c>
      <c r="D108" s="297"/>
      <c r="E108" s="297"/>
      <c r="F108" s="320" t="s">
        <v>1290</v>
      </c>
      <c r="G108" s="297"/>
      <c r="H108" s="297" t="s">
        <v>1324</v>
      </c>
      <c r="I108" s="297" t="s">
        <v>1286</v>
      </c>
      <c r="J108" s="297">
        <v>50</v>
      </c>
      <c r="K108" s="311"/>
    </row>
    <row r="109" s="1" customFormat="1" ht="15" customHeight="1">
      <c r="B109" s="322"/>
      <c r="C109" s="297" t="s">
        <v>1292</v>
      </c>
      <c r="D109" s="297"/>
      <c r="E109" s="297"/>
      <c r="F109" s="320" t="s">
        <v>1284</v>
      </c>
      <c r="G109" s="297"/>
      <c r="H109" s="297" t="s">
        <v>1324</v>
      </c>
      <c r="I109" s="297" t="s">
        <v>1294</v>
      </c>
      <c r="J109" s="297"/>
      <c r="K109" s="311"/>
    </row>
    <row r="110" s="1" customFormat="1" ht="15" customHeight="1">
      <c r="B110" s="322"/>
      <c r="C110" s="297" t="s">
        <v>1303</v>
      </c>
      <c r="D110" s="297"/>
      <c r="E110" s="297"/>
      <c r="F110" s="320" t="s">
        <v>1290</v>
      </c>
      <c r="G110" s="297"/>
      <c r="H110" s="297" t="s">
        <v>1324</v>
      </c>
      <c r="I110" s="297" t="s">
        <v>1286</v>
      </c>
      <c r="J110" s="297">
        <v>50</v>
      </c>
      <c r="K110" s="311"/>
    </row>
    <row r="111" s="1" customFormat="1" ht="15" customHeight="1">
      <c r="B111" s="322"/>
      <c r="C111" s="297" t="s">
        <v>1311</v>
      </c>
      <c r="D111" s="297"/>
      <c r="E111" s="297"/>
      <c r="F111" s="320" t="s">
        <v>1290</v>
      </c>
      <c r="G111" s="297"/>
      <c r="H111" s="297" t="s">
        <v>1324</v>
      </c>
      <c r="I111" s="297" t="s">
        <v>1286</v>
      </c>
      <c r="J111" s="297">
        <v>50</v>
      </c>
      <c r="K111" s="311"/>
    </row>
    <row r="112" s="1" customFormat="1" ht="15" customHeight="1">
      <c r="B112" s="322"/>
      <c r="C112" s="297" t="s">
        <v>1309</v>
      </c>
      <c r="D112" s="297"/>
      <c r="E112" s="297"/>
      <c r="F112" s="320" t="s">
        <v>1290</v>
      </c>
      <c r="G112" s="297"/>
      <c r="H112" s="297" t="s">
        <v>1324</v>
      </c>
      <c r="I112" s="297" t="s">
        <v>1286</v>
      </c>
      <c r="J112" s="297">
        <v>50</v>
      </c>
      <c r="K112" s="311"/>
    </row>
    <row r="113" s="1" customFormat="1" ht="15" customHeight="1">
      <c r="B113" s="322"/>
      <c r="C113" s="297" t="s">
        <v>61</v>
      </c>
      <c r="D113" s="297"/>
      <c r="E113" s="297"/>
      <c r="F113" s="320" t="s">
        <v>1284</v>
      </c>
      <c r="G113" s="297"/>
      <c r="H113" s="297" t="s">
        <v>1325</v>
      </c>
      <c r="I113" s="297" t="s">
        <v>1286</v>
      </c>
      <c r="J113" s="297">
        <v>20</v>
      </c>
      <c r="K113" s="311"/>
    </row>
    <row r="114" s="1" customFormat="1" ht="15" customHeight="1">
      <c r="B114" s="322"/>
      <c r="C114" s="297" t="s">
        <v>1326</v>
      </c>
      <c r="D114" s="297"/>
      <c r="E114" s="297"/>
      <c r="F114" s="320" t="s">
        <v>1284</v>
      </c>
      <c r="G114" s="297"/>
      <c r="H114" s="297" t="s">
        <v>1327</v>
      </c>
      <c r="I114" s="297" t="s">
        <v>1286</v>
      </c>
      <c r="J114" s="297">
        <v>120</v>
      </c>
      <c r="K114" s="311"/>
    </row>
    <row r="115" s="1" customFormat="1" ht="15" customHeight="1">
      <c r="B115" s="322"/>
      <c r="C115" s="297" t="s">
        <v>46</v>
      </c>
      <c r="D115" s="297"/>
      <c r="E115" s="297"/>
      <c r="F115" s="320" t="s">
        <v>1284</v>
      </c>
      <c r="G115" s="297"/>
      <c r="H115" s="297" t="s">
        <v>1328</v>
      </c>
      <c r="I115" s="297" t="s">
        <v>1319</v>
      </c>
      <c r="J115" s="297"/>
      <c r="K115" s="311"/>
    </row>
    <row r="116" s="1" customFormat="1" ht="15" customHeight="1">
      <c r="B116" s="322"/>
      <c r="C116" s="297" t="s">
        <v>56</v>
      </c>
      <c r="D116" s="297"/>
      <c r="E116" s="297"/>
      <c r="F116" s="320" t="s">
        <v>1284</v>
      </c>
      <c r="G116" s="297"/>
      <c r="H116" s="297" t="s">
        <v>1329</v>
      </c>
      <c r="I116" s="297" t="s">
        <v>1319</v>
      </c>
      <c r="J116" s="297"/>
      <c r="K116" s="311"/>
    </row>
    <row r="117" s="1" customFormat="1" ht="15" customHeight="1">
      <c r="B117" s="322"/>
      <c r="C117" s="297" t="s">
        <v>65</v>
      </c>
      <c r="D117" s="297"/>
      <c r="E117" s="297"/>
      <c r="F117" s="320" t="s">
        <v>1284</v>
      </c>
      <c r="G117" s="297"/>
      <c r="H117" s="297" t="s">
        <v>1330</v>
      </c>
      <c r="I117" s="297" t="s">
        <v>1331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1332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1278</v>
      </c>
      <c r="D123" s="312"/>
      <c r="E123" s="312"/>
      <c r="F123" s="312" t="s">
        <v>1279</v>
      </c>
      <c r="G123" s="313"/>
      <c r="H123" s="312" t="s">
        <v>62</v>
      </c>
      <c r="I123" s="312" t="s">
        <v>65</v>
      </c>
      <c r="J123" s="312" t="s">
        <v>1280</v>
      </c>
      <c r="K123" s="341"/>
    </row>
    <row r="124" s="1" customFormat="1" ht="17.25" customHeight="1">
      <c r="B124" s="340"/>
      <c r="C124" s="314" t="s">
        <v>1281</v>
      </c>
      <c r="D124" s="314"/>
      <c r="E124" s="314"/>
      <c r="F124" s="315" t="s">
        <v>1282</v>
      </c>
      <c r="G124" s="316"/>
      <c r="H124" s="314"/>
      <c r="I124" s="314"/>
      <c r="J124" s="314" t="s">
        <v>1283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1287</v>
      </c>
      <c r="D126" s="319"/>
      <c r="E126" s="319"/>
      <c r="F126" s="320" t="s">
        <v>1284</v>
      </c>
      <c r="G126" s="297"/>
      <c r="H126" s="297" t="s">
        <v>1324</v>
      </c>
      <c r="I126" s="297" t="s">
        <v>1286</v>
      </c>
      <c r="J126" s="297">
        <v>120</v>
      </c>
      <c r="K126" s="345"/>
    </row>
    <row r="127" s="1" customFormat="1" ht="15" customHeight="1">
      <c r="B127" s="342"/>
      <c r="C127" s="297" t="s">
        <v>1333</v>
      </c>
      <c r="D127" s="297"/>
      <c r="E127" s="297"/>
      <c r="F127" s="320" t="s">
        <v>1284</v>
      </c>
      <c r="G127" s="297"/>
      <c r="H127" s="297" t="s">
        <v>1334</v>
      </c>
      <c r="I127" s="297" t="s">
        <v>1286</v>
      </c>
      <c r="J127" s="297" t="s">
        <v>1335</v>
      </c>
      <c r="K127" s="345"/>
    </row>
    <row r="128" s="1" customFormat="1" ht="15" customHeight="1">
      <c r="B128" s="342"/>
      <c r="C128" s="297" t="s">
        <v>1232</v>
      </c>
      <c r="D128" s="297"/>
      <c r="E128" s="297"/>
      <c r="F128" s="320" t="s">
        <v>1284</v>
      </c>
      <c r="G128" s="297"/>
      <c r="H128" s="297" t="s">
        <v>1336</v>
      </c>
      <c r="I128" s="297" t="s">
        <v>1286</v>
      </c>
      <c r="J128" s="297" t="s">
        <v>1335</v>
      </c>
      <c r="K128" s="345"/>
    </row>
    <row r="129" s="1" customFormat="1" ht="15" customHeight="1">
      <c r="B129" s="342"/>
      <c r="C129" s="297" t="s">
        <v>1295</v>
      </c>
      <c r="D129" s="297"/>
      <c r="E129" s="297"/>
      <c r="F129" s="320" t="s">
        <v>1290</v>
      </c>
      <c r="G129" s="297"/>
      <c r="H129" s="297" t="s">
        <v>1296</v>
      </c>
      <c r="I129" s="297" t="s">
        <v>1286</v>
      </c>
      <c r="J129" s="297">
        <v>15</v>
      </c>
      <c r="K129" s="345"/>
    </row>
    <row r="130" s="1" customFormat="1" ht="15" customHeight="1">
      <c r="B130" s="342"/>
      <c r="C130" s="323" t="s">
        <v>1297</v>
      </c>
      <c r="D130" s="323"/>
      <c r="E130" s="323"/>
      <c r="F130" s="324" t="s">
        <v>1290</v>
      </c>
      <c r="G130" s="323"/>
      <c r="H130" s="323" t="s">
        <v>1298</v>
      </c>
      <c r="I130" s="323" t="s">
        <v>1286</v>
      </c>
      <c r="J130" s="323">
        <v>15</v>
      </c>
      <c r="K130" s="345"/>
    </row>
    <row r="131" s="1" customFormat="1" ht="15" customHeight="1">
      <c r="B131" s="342"/>
      <c r="C131" s="323" t="s">
        <v>1299</v>
      </c>
      <c r="D131" s="323"/>
      <c r="E131" s="323"/>
      <c r="F131" s="324" t="s">
        <v>1290</v>
      </c>
      <c r="G131" s="323"/>
      <c r="H131" s="323" t="s">
        <v>1300</v>
      </c>
      <c r="I131" s="323" t="s">
        <v>1286</v>
      </c>
      <c r="J131" s="323">
        <v>20</v>
      </c>
      <c r="K131" s="345"/>
    </row>
    <row r="132" s="1" customFormat="1" ht="15" customHeight="1">
      <c r="B132" s="342"/>
      <c r="C132" s="323" t="s">
        <v>1301</v>
      </c>
      <c r="D132" s="323"/>
      <c r="E132" s="323"/>
      <c r="F132" s="324" t="s">
        <v>1290</v>
      </c>
      <c r="G132" s="323"/>
      <c r="H132" s="323" t="s">
        <v>1302</v>
      </c>
      <c r="I132" s="323" t="s">
        <v>1286</v>
      </c>
      <c r="J132" s="323">
        <v>20</v>
      </c>
      <c r="K132" s="345"/>
    </row>
    <row r="133" s="1" customFormat="1" ht="15" customHeight="1">
      <c r="B133" s="342"/>
      <c r="C133" s="297" t="s">
        <v>1289</v>
      </c>
      <c r="D133" s="297"/>
      <c r="E133" s="297"/>
      <c r="F133" s="320" t="s">
        <v>1290</v>
      </c>
      <c r="G133" s="297"/>
      <c r="H133" s="297" t="s">
        <v>1324</v>
      </c>
      <c r="I133" s="297" t="s">
        <v>1286</v>
      </c>
      <c r="J133" s="297">
        <v>50</v>
      </c>
      <c r="K133" s="345"/>
    </row>
    <row r="134" s="1" customFormat="1" ht="15" customHeight="1">
      <c r="B134" s="342"/>
      <c r="C134" s="297" t="s">
        <v>1303</v>
      </c>
      <c r="D134" s="297"/>
      <c r="E134" s="297"/>
      <c r="F134" s="320" t="s">
        <v>1290</v>
      </c>
      <c r="G134" s="297"/>
      <c r="H134" s="297" t="s">
        <v>1324</v>
      </c>
      <c r="I134" s="297" t="s">
        <v>1286</v>
      </c>
      <c r="J134" s="297">
        <v>50</v>
      </c>
      <c r="K134" s="345"/>
    </row>
    <row r="135" s="1" customFormat="1" ht="15" customHeight="1">
      <c r="B135" s="342"/>
      <c r="C135" s="297" t="s">
        <v>1309</v>
      </c>
      <c r="D135" s="297"/>
      <c r="E135" s="297"/>
      <c r="F135" s="320" t="s">
        <v>1290</v>
      </c>
      <c r="G135" s="297"/>
      <c r="H135" s="297" t="s">
        <v>1324</v>
      </c>
      <c r="I135" s="297" t="s">
        <v>1286</v>
      </c>
      <c r="J135" s="297">
        <v>50</v>
      </c>
      <c r="K135" s="345"/>
    </row>
    <row r="136" s="1" customFormat="1" ht="15" customHeight="1">
      <c r="B136" s="342"/>
      <c r="C136" s="297" t="s">
        <v>1311</v>
      </c>
      <c r="D136" s="297"/>
      <c r="E136" s="297"/>
      <c r="F136" s="320" t="s">
        <v>1290</v>
      </c>
      <c r="G136" s="297"/>
      <c r="H136" s="297" t="s">
        <v>1324</v>
      </c>
      <c r="I136" s="297" t="s">
        <v>1286</v>
      </c>
      <c r="J136" s="297">
        <v>50</v>
      </c>
      <c r="K136" s="345"/>
    </row>
    <row r="137" s="1" customFormat="1" ht="15" customHeight="1">
      <c r="B137" s="342"/>
      <c r="C137" s="297" t="s">
        <v>1312</v>
      </c>
      <c r="D137" s="297"/>
      <c r="E137" s="297"/>
      <c r="F137" s="320" t="s">
        <v>1290</v>
      </c>
      <c r="G137" s="297"/>
      <c r="H137" s="297" t="s">
        <v>1337</v>
      </c>
      <c r="I137" s="297" t="s">
        <v>1286</v>
      </c>
      <c r="J137" s="297">
        <v>255</v>
      </c>
      <c r="K137" s="345"/>
    </row>
    <row r="138" s="1" customFormat="1" ht="15" customHeight="1">
      <c r="B138" s="342"/>
      <c r="C138" s="297" t="s">
        <v>1314</v>
      </c>
      <c r="D138" s="297"/>
      <c r="E138" s="297"/>
      <c r="F138" s="320" t="s">
        <v>1284</v>
      </c>
      <c r="G138" s="297"/>
      <c r="H138" s="297" t="s">
        <v>1338</v>
      </c>
      <c r="I138" s="297" t="s">
        <v>1316</v>
      </c>
      <c r="J138" s="297"/>
      <c r="K138" s="345"/>
    </row>
    <row r="139" s="1" customFormat="1" ht="15" customHeight="1">
      <c r="B139" s="342"/>
      <c r="C139" s="297" t="s">
        <v>1317</v>
      </c>
      <c r="D139" s="297"/>
      <c r="E139" s="297"/>
      <c r="F139" s="320" t="s">
        <v>1284</v>
      </c>
      <c r="G139" s="297"/>
      <c r="H139" s="297" t="s">
        <v>1339</v>
      </c>
      <c r="I139" s="297" t="s">
        <v>1319</v>
      </c>
      <c r="J139" s="297"/>
      <c r="K139" s="345"/>
    </row>
    <row r="140" s="1" customFormat="1" ht="15" customHeight="1">
      <c r="B140" s="342"/>
      <c r="C140" s="297" t="s">
        <v>1320</v>
      </c>
      <c r="D140" s="297"/>
      <c r="E140" s="297"/>
      <c r="F140" s="320" t="s">
        <v>1284</v>
      </c>
      <c r="G140" s="297"/>
      <c r="H140" s="297" t="s">
        <v>1320</v>
      </c>
      <c r="I140" s="297" t="s">
        <v>1319</v>
      </c>
      <c r="J140" s="297"/>
      <c r="K140" s="345"/>
    </row>
    <row r="141" s="1" customFormat="1" ht="15" customHeight="1">
      <c r="B141" s="342"/>
      <c r="C141" s="297" t="s">
        <v>46</v>
      </c>
      <c r="D141" s="297"/>
      <c r="E141" s="297"/>
      <c r="F141" s="320" t="s">
        <v>1284</v>
      </c>
      <c r="G141" s="297"/>
      <c r="H141" s="297" t="s">
        <v>1340</v>
      </c>
      <c r="I141" s="297" t="s">
        <v>1319</v>
      </c>
      <c r="J141" s="297"/>
      <c r="K141" s="345"/>
    </row>
    <row r="142" s="1" customFormat="1" ht="15" customHeight="1">
      <c r="B142" s="342"/>
      <c r="C142" s="297" t="s">
        <v>1341</v>
      </c>
      <c r="D142" s="297"/>
      <c r="E142" s="297"/>
      <c r="F142" s="320" t="s">
        <v>1284</v>
      </c>
      <c r="G142" s="297"/>
      <c r="H142" s="297" t="s">
        <v>1342</v>
      </c>
      <c r="I142" s="297" t="s">
        <v>1319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1343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1278</v>
      </c>
      <c r="D148" s="312"/>
      <c r="E148" s="312"/>
      <c r="F148" s="312" t="s">
        <v>1279</v>
      </c>
      <c r="G148" s="313"/>
      <c r="H148" s="312" t="s">
        <v>62</v>
      </c>
      <c r="I148" s="312" t="s">
        <v>65</v>
      </c>
      <c r="J148" s="312" t="s">
        <v>1280</v>
      </c>
      <c r="K148" s="311"/>
    </row>
    <row r="149" s="1" customFormat="1" ht="17.25" customHeight="1">
      <c r="B149" s="309"/>
      <c r="C149" s="314" t="s">
        <v>1281</v>
      </c>
      <c r="D149" s="314"/>
      <c r="E149" s="314"/>
      <c r="F149" s="315" t="s">
        <v>1282</v>
      </c>
      <c r="G149" s="316"/>
      <c r="H149" s="314"/>
      <c r="I149" s="314"/>
      <c r="J149" s="314" t="s">
        <v>1283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1287</v>
      </c>
      <c r="D151" s="297"/>
      <c r="E151" s="297"/>
      <c r="F151" s="350" t="s">
        <v>1284</v>
      </c>
      <c r="G151" s="297"/>
      <c r="H151" s="349" t="s">
        <v>1324</v>
      </c>
      <c r="I151" s="349" t="s">
        <v>1286</v>
      </c>
      <c r="J151" s="349">
        <v>120</v>
      </c>
      <c r="K151" s="345"/>
    </row>
    <row r="152" s="1" customFormat="1" ht="15" customHeight="1">
      <c r="B152" s="322"/>
      <c r="C152" s="349" t="s">
        <v>1333</v>
      </c>
      <c r="D152" s="297"/>
      <c r="E152" s="297"/>
      <c r="F152" s="350" t="s">
        <v>1284</v>
      </c>
      <c r="G152" s="297"/>
      <c r="H152" s="349" t="s">
        <v>1344</v>
      </c>
      <c r="I152" s="349" t="s">
        <v>1286</v>
      </c>
      <c r="J152" s="349" t="s">
        <v>1335</v>
      </c>
      <c r="K152" s="345"/>
    </row>
    <row r="153" s="1" customFormat="1" ht="15" customHeight="1">
      <c r="B153" s="322"/>
      <c r="C153" s="349" t="s">
        <v>1232</v>
      </c>
      <c r="D153" s="297"/>
      <c r="E153" s="297"/>
      <c r="F153" s="350" t="s">
        <v>1284</v>
      </c>
      <c r="G153" s="297"/>
      <c r="H153" s="349" t="s">
        <v>1345</v>
      </c>
      <c r="I153" s="349" t="s">
        <v>1286</v>
      </c>
      <c r="J153" s="349" t="s">
        <v>1335</v>
      </c>
      <c r="K153" s="345"/>
    </row>
    <row r="154" s="1" customFormat="1" ht="15" customHeight="1">
      <c r="B154" s="322"/>
      <c r="C154" s="349" t="s">
        <v>1289</v>
      </c>
      <c r="D154" s="297"/>
      <c r="E154" s="297"/>
      <c r="F154" s="350" t="s">
        <v>1290</v>
      </c>
      <c r="G154" s="297"/>
      <c r="H154" s="349" t="s">
        <v>1324</v>
      </c>
      <c r="I154" s="349" t="s">
        <v>1286</v>
      </c>
      <c r="J154" s="349">
        <v>50</v>
      </c>
      <c r="K154" s="345"/>
    </row>
    <row r="155" s="1" customFormat="1" ht="15" customHeight="1">
      <c r="B155" s="322"/>
      <c r="C155" s="349" t="s">
        <v>1292</v>
      </c>
      <c r="D155" s="297"/>
      <c r="E155" s="297"/>
      <c r="F155" s="350" t="s">
        <v>1284</v>
      </c>
      <c r="G155" s="297"/>
      <c r="H155" s="349" t="s">
        <v>1324</v>
      </c>
      <c r="I155" s="349" t="s">
        <v>1294</v>
      </c>
      <c r="J155" s="349"/>
      <c r="K155" s="345"/>
    </row>
    <row r="156" s="1" customFormat="1" ht="15" customHeight="1">
      <c r="B156" s="322"/>
      <c r="C156" s="349" t="s">
        <v>1303</v>
      </c>
      <c r="D156" s="297"/>
      <c r="E156" s="297"/>
      <c r="F156" s="350" t="s">
        <v>1290</v>
      </c>
      <c r="G156" s="297"/>
      <c r="H156" s="349" t="s">
        <v>1324</v>
      </c>
      <c r="I156" s="349" t="s">
        <v>1286</v>
      </c>
      <c r="J156" s="349">
        <v>50</v>
      </c>
      <c r="K156" s="345"/>
    </row>
    <row r="157" s="1" customFormat="1" ht="15" customHeight="1">
      <c r="B157" s="322"/>
      <c r="C157" s="349" t="s">
        <v>1311</v>
      </c>
      <c r="D157" s="297"/>
      <c r="E157" s="297"/>
      <c r="F157" s="350" t="s">
        <v>1290</v>
      </c>
      <c r="G157" s="297"/>
      <c r="H157" s="349" t="s">
        <v>1324</v>
      </c>
      <c r="I157" s="349" t="s">
        <v>1286</v>
      </c>
      <c r="J157" s="349">
        <v>50</v>
      </c>
      <c r="K157" s="345"/>
    </row>
    <row r="158" s="1" customFormat="1" ht="15" customHeight="1">
      <c r="B158" s="322"/>
      <c r="C158" s="349" t="s">
        <v>1309</v>
      </c>
      <c r="D158" s="297"/>
      <c r="E158" s="297"/>
      <c r="F158" s="350" t="s">
        <v>1290</v>
      </c>
      <c r="G158" s="297"/>
      <c r="H158" s="349" t="s">
        <v>1324</v>
      </c>
      <c r="I158" s="349" t="s">
        <v>1286</v>
      </c>
      <c r="J158" s="349">
        <v>50</v>
      </c>
      <c r="K158" s="345"/>
    </row>
    <row r="159" s="1" customFormat="1" ht="15" customHeight="1">
      <c r="B159" s="322"/>
      <c r="C159" s="349" t="s">
        <v>100</v>
      </c>
      <c r="D159" s="297"/>
      <c r="E159" s="297"/>
      <c r="F159" s="350" t="s">
        <v>1284</v>
      </c>
      <c r="G159" s="297"/>
      <c r="H159" s="349" t="s">
        <v>1346</v>
      </c>
      <c r="I159" s="349" t="s">
        <v>1286</v>
      </c>
      <c r="J159" s="349" t="s">
        <v>1347</v>
      </c>
      <c r="K159" s="345"/>
    </row>
    <row r="160" s="1" customFormat="1" ht="15" customHeight="1">
      <c r="B160" s="322"/>
      <c r="C160" s="349" t="s">
        <v>1348</v>
      </c>
      <c r="D160" s="297"/>
      <c r="E160" s="297"/>
      <c r="F160" s="350" t="s">
        <v>1284</v>
      </c>
      <c r="G160" s="297"/>
      <c r="H160" s="349" t="s">
        <v>1349</v>
      </c>
      <c r="I160" s="349" t="s">
        <v>1319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1350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1278</v>
      </c>
      <c r="D166" s="312"/>
      <c r="E166" s="312"/>
      <c r="F166" s="312" t="s">
        <v>1279</v>
      </c>
      <c r="G166" s="354"/>
      <c r="H166" s="355" t="s">
        <v>62</v>
      </c>
      <c r="I166" s="355" t="s">
        <v>65</v>
      </c>
      <c r="J166" s="312" t="s">
        <v>1280</v>
      </c>
      <c r="K166" s="289"/>
    </row>
    <row r="167" s="1" customFormat="1" ht="17.25" customHeight="1">
      <c r="B167" s="290"/>
      <c r="C167" s="314" t="s">
        <v>1281</v>
      </c>
      <c r="D167" s="314"/>
      <c r="E167" s="314"/>
      <c r="F167" s="315" t="s">
        <v>1282</v>
      </c>
      <c r="G167" s="356"/>
      <c r="H167" s="357"/>
      <c r="I167" s="357"/>
      <c r="J167" s="314" t="s">
        <v>1283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1287</v>
      </c>
      <c r="D169" s="297"/>
      <c r="E169" s="297"/>
      <c r="F169" s="320" t="s">
        <v>1284</v>
      </c>
      <c r="G169" s="297"/>
      <c r="H169" s="297" t="s">
        <v>1324</v>
      </c>
      <c r="I169" s="297" t="s">
        <v>1286</v>
      </c>
      <c r="J169" s="297">
        <v>120</v>
      </c>
      <c r="K169" s="345"/>
    </row>
    <row r="170" s="1" customFormat="1" ht="15" customHeight="1">
      <c r="B170" s="322"/>
      <c r="C170" s="297" t="s">
        <v>1333</v>
      </c>
      <c r="D170" s="297"/>
      <c r="E170" s="297"/>
      <c r="F170" s="320" t="s">
        <v>1284</v>
      </c>
      <c r="G170" s="297"/>
      <c r="H170" s="297" t="s">
        <v>1334</v>
      </c>
      <c r="I170" s="297" t="s">
        <v>1286</v>
      </c>
      <c r="J170" s="297" t="s">
        <v>1335</v>
      </c>
      <c r="K170" s="345"/>
    </row>
    <row r="171" s="1" customFormat="1" ht="15" customHeight="1">
      <c r="B171" s="322"/>
      <c r="C171" s="297" t="s">
        <v>1232</v>
      </c>
      <c r="D171" s="297"/>
      <c r="E171" s="297"/>
      <c r="F171" s="320" t="s">
        <v>1284</v>
      </c>
      <c r="G171" s="297"/>
      <c r="H171" s="297" t="s">
        <v>1351</v>
      </c>
      <c r="I171" s="297" t="s">
        <v>1286</v>
      </c>
      <c r="J171" s="297" t="s">
        <v>1335</v>
      </c>
      <c r="K171" s="345"/>
    </row>
    <row r="172" s="1" customFormat="1" ht="15" customHeight="1">
      <c r="B172" s="322"/>
      <c r="C172" s="297" t="s">
        <v>1289</v>
      </c>
      <c r="D172" s="297"/>
      <c r="E172" s="297"/>
      <c r="F172" s="320" t="s">
        <v>1290</v>
      </c>
      <c r="G172" s="297"/>
      <c r="H172" s="297" t="s">
        <v>1351</v>
      </c>
      <c r="I172" s="297" t="s">
        <v>1286</v>
      </c>
      <c r="J172" s="297">
        <v>50</v>
      </c>
      <c r="K172" s="345"/>
    </row>
    <row r="173" s="1" customFormat="1" ht="15" customHeight="1">
      <c r="B173" s="322"/>
      <c r="C173" s="297" t="s">
        <v>1292</v>
      </c>
      <c r="D173" s="297"/>
      <c r="E173" s="297"/>
      <c r="F173" s="320" t="s">
        <v>1284</v>
      </c>
      <c r="G173" s="297"/>
      <c r="H173" s="297" t="s">
        <v>1351</v>
      </c>
      <c r="I173" s="297" t="s">
        <v>1294</v>
      </c>
      <c r="J173" s="297"/>
      <c r="K173" s="345"/>
    </row>
    <row r="174" s="1" customFormat="1" ht="15" customHeight="1">
      <c r="B174" s="322"/>
      <c r="C174" s="297" t="s">
        <v>1303</v>
      </c>
      <c r="D174" s="297"/>
      <c r="E174" s="297"/>
      <c r="F174" s="320" t="s">
        <v>1290</v>
      </c>
      <c r="G174" s="297"/>
      <c r="H174" s="297" t="s">
        <v>1351</v>
      </c>
      <c r="I174" s="297" t="s">
        <v>1286</v>
      </c>
      <c r="J174" s="297">
        <v>50</v>
      </c>
      <c r="K174" s="345"/>
    </row>
    <row r="175" s="1" customFormat="1" ht="15" customHeight="1">
      <c r="B175" s="322"/>
      <c r="C175" s="297" t="s">
        <v>1311</v>
      </c>
      <c r="D175" s="297"/>
      <c r="E175" s="297"/>
      <c r="F175" s="320" t="s">
        <v>1290</v>
      </c>
      <c r="G175" s="297"/>
      <c r="H175" s="297" t="s">
        <v>1351</v>
      </c>
      <c r="I175" s="297" t="s">
        <v>1286</v>
      </c>
      <c r="J175" s="297">
        <v>50</v>
      </c>
      <c r="K175" s="345"/>
    </row>
    <row r="176" s="1" customFormat="1" ht="15" customHeight="1">
      <c r="B176" s="322"/>
      <c r="C176" s="297" t="s">
        <v>1309</v>
      </c>
      <c r="D176" s="297"/>
      <c r="E176" s="297"/>
      <c r="F176" s="320" t="s">
        <v>1290</v>
      </c>
      <c r="G176" s="297"/>
      <c r="H176" s="297" t="s">
        <v>1351</v>
      </c>
      <c r="I176" s="297" t="s">
        <v>1286</v>
      </c>
      <c r="J176" s="297">
        <v>50</v>
      </c>
      <c r="K176" s="345"/>
    </row>
    <row r="177" s="1" customFormat="1" ht="15" customHeight="1">
      <c r="B177" s="322"/>
      <c r="C177" s="297" t="s">
        <v>115</v>
      </c>
      <c r="D177" s="297"/>
      <c r="E177" s="297"/>
      <c r="F177" s="320" t="s">
        <v>1284</v>
      </c>
      <c r="G177" s="297"/>
      <c r="H177" s="297" t="s">
        <v>1352</v>
      </c>
      <c r="I177" s="297" t="s">
        <v>1353</v>
      </c>
      <c r="J177" s="297"/>
      <c r="K177" s="345"/>
    </row>
    <row r="178" s="1" customFormat="1" ht="15" customHeight="1">
      <c r="B178" s="322"/>
      <c r="C178" s="297" t="s">
        <v>65</v>
      </c>
      <c r="D178" s="297"/>
      <c r="E178" s="297"/>
      <c r="F178" s="320" t="s">
        <v>1284</v>
      </c>
      <c r="G178" s="297"/>
      <c r="H178" s="297" t="s">
        <v>1354</v>
      </c>
      <c r="I178" s="297" t="s">
        <v>1355</v>
      </c>
      <c r="J178" s="297">
        <v>1</v>
      </c>
      <c r="K178" s="345"/>
    </row>
    <row r="179" s="1" customFormat="1" ht="15" customHeight="1">
      <c r="B179" s="322"/>
      <c r="C179" s="297" t="s">
        <v>61</v>
      </c>
      <c r="D179" s="297"/>
      <c r="E179" s="297"/>
      <c r="F179" s="320" t="s">
        <v>1284</v>
      </c>
      <c r="G179" s="297"/>
      <c r="H179" s="297" t="s">
        <v>1356</v>
      </c>
      <c r="I179" s="297" t="s">
        <v>1286</v>
      </c>
      <c r="J179" s="297">
        <v>20</v>
      </c>
      <c r="K179" s="345"/>
    </row>
    <row r="180" s="1" customFormat="1" ht="15" customHeight="1">
      <c r="B180" s="322"/>
      <c r="C180" s="297" t="s">
        <v>62</v>
      </c>
      <c r="D180" s="297"/>
      <c r="E180" s="297"/>
      <c r="F180" s="320" t="s">
        <v>1284</v>
      </c>
      <c r="G180" s="297"/>
      <c r="H180" s="297" t="s">
        <v>1357</v>
      </c>
      <c r="I180" s="297" t="s">
        <v>1286</v>
      </c>
      <c r="J180" s="297">
        <v>255</v>
      </c>
      <c r="K180" s="345"/>
    </row>
    <row r="181" s="1" customFormat="1" ht="15" customHeight="1">
      <c r="B181" s="322"/>
      <c r="C181" s="297" t="s">
        <v>116</v>
      </c>
      <c r="D181" s="297"/>
      <c r="E181" s="297"/>
      <c r="F181" s="320" t="s">
        <v>1284</v>
      </c>
      <c r="G181" s="297"/>
      <c r="H181" s="297" t="s">
        <v>1248</v>
      </c>
      <c r="I181" s="297" t="s">
        <v>1286</v>
      </c>
      <c r="J181" s="297">
        <v>10</v>
      </c>
      <c r="K181" s="345"/>
    </row>
    <row r="182" s="1" customFormat="1" ht="15" customHeight="1">
      <c r="B182" s="322"/>
      <c r="C182" s="297" t="s">
        <v>117</v>
      </c>
      <c r="D182" s="297"/>
      <c r="E182" s="297"/>
      <c r="F182" s="320" t="s">
        <v>1284</v>
      </c>
      <c r="G182" s="297"/>
      <c r="H182" s="297" t="s">
        <v>1358</v>
      </c>
      <c r="I182" s="297" t="s">
        <v>1319</v>
      </c>
      <c r="J182" s="297"/>
      <c r="K182" s="345"/>
    </row>
    <row r="183" s="1" customFormat="1" ht="15" customHeight="1">
      <c r="B183" s="322"/>
      <c r="C183" s="297" t="s">
        <v>1359</v>
      </c>
      <c r="D183" s="297"/>
      <c r="E183" s="297"/>
      <c r="F183" s="320" t="s">
        <v>1284</v>
      </c>
      <c r="G183" s="297"/>
      <c r="H183" s="297" t="s">
        <v>1360</v>
      </c>
      <c r="I183" s="297" t="s">
        <v>1319</v>
      </c>
      <c r="J183" s="297"/>
      <c r="K183" s="345"/>
    </row>
    <row r="184" s="1" customFormat="1" ht="15" customHeight="1">
      <c r="B184" s="322"/>
      <c r="C184" s="297" t="s">
        <v>1348</v>
      </c>
      <c r="D184" s="297"/>
      <c r="E184" s="297"/>
      <c r="F184" s="320" t="s">
        <v>1284</v>
      </c>
      <c r="G184" s="297"/>
      <c r="H184" s="297" t="s">
        <v>1361</v>
      </c>
      <c r="I184" s="297" t="s">
        <v>1319</v>
      </c>
      <c r="J184" s="297"/>
      <c r="K184" s="345"/>
    </row>
    <row r="185" s="1" customFormat="1" ht="15" customHeight="1">
      <c r="B185" s="322"/>
      <c r="C185" s="297" t="s">
        <v>119</v>
      </c>
      <c r="D185" s="297"/>
      <c r="E185" s="297"/>
      <c r="F185" s="320" t="s">
        <v>1290</v>
      </c>
      <c r="G185" s="297"/>
      <c r="H185" s="297" t="s">
        <v>1362</v>
      </c>
      <c r="I185" s="297" t="s">
        <v>1286</v>
      </c>
      <c r="J185" s="297">
        <v>50</v>
      </c>
      <c r="K185" s="345"/>
    </row>
    <row r="186" s="1" customFormat="1" ht="15" customHeight="1">
      <c r="B186" s="322"/>
      <c r="C186" s="297" t="s">
        <v>1363</v>
      </c>
      <c r="D186" s="297"/>
      <c r="E186" s="297"/>
      <c r="F186" s="320" t="s">
        <v>1290</v>
      </c>
      <c r="G186" s="297"/>
      <c r="H186" s="297" t="s">
        <v>1364</v>
      </c>
      <c r="I186" s="297" t="s">
        <v>1365</v>
      </c>
      <c r="J186" s="297"/>
      <c r="K186" s="345"/>
    </row>
    <row r="187" s="1" customFormat="1" ht="15" customHeight="1">
      <c r="B187" s="322"/>
      <c r="C187" s="297" t="s">
        <v>1366</v>
      </c>
      <c r="D187" s="297"/>
      <c r="E187" s="297"/>
      <c r="F187" s="320" t="s">
        <v>1290</v>
      </c>
      <c r="G187" s="297"/>
      <c r="H187" s="297" t="s">
        <v>1367</v>
      </c>
      <c r="I187" s="297" t="s">
        <v>1365</v>
      </c>
      <c r="J187" s="297"/>
      <c r="K187" s="345"/>
    </row>
    <row r="188" s="1" customFormat="1" ht="15" customHeight="1">
      <c r="B188" s="322"/>
      <c r="C188" s="297" t="s">
        <v>1368</v>
      </c>
      <c r="D188" s="297"/>
      <c r="E188" s="297"/>
      <c r="F188" s="320" t="s">
        <v>1290</v>
      </c>
      <c r="G188" s="297"/>
      <c r="H188" s="297" t="s">
        <v>1369</v>
      </c>
      <c r="I188" s="297" t="s">
        <v>1365</v>
      </c>
      <c r="J188" s="297"/>
      <c r="K188" s="345"/>
    </row>
    <row r="189" s="1" customFormat="1" ht="15" customHeight="1">
      <c r="B189" s="322"/>
      <c r="C189" s="358" t="s">
        <v>1370</v>
      </c>
      <c r="D189" s="297"/>
      <c r="E189" s="297"/>
      <c r="F189" s="320" t="s">
        <v>1290</v>
      </c>
      <c r="G189" s="297"/>
      <c r="H189" s="297" t="s">
        <v>1371</v>
      </c>
      <c r="I189" s="297" t="s">
        <v>1372</v>
      </c>
      <c r="J189" s="359" t="s">
        <v>1373</v>
      </c>
      <c r="K189" s="345"/>
    </row>
    <row r="190" s="1" customFormat="1" ht="15" customHeight="1">
      <c r="B190" s="322"/>
      <c r="C190" s="358" t="s">
        <v>50</v>
      </c>
      <c r="D190" s="297"/>
      <c r="E190" s="297"/>
      <c r="F190" s="320" t="s">
        <v>1284</v>
      </c>
      <c r="G190" s="297"/>
      <c r="H190" s="294" t="s">
        <v>1374</v>
      </c>
      <c r="I190" s="297" t="s">
        <v>1375</v>
      </c>
      <c r="J190" s="297"/>
      <c r="K190" s="345"/>
    </row>
    <row r="191" s="1" customFormat="1" ht="15" customHeight="1">
      <c r="B191" s="322"/>
      <c r="C191" s="358" t="s">
        <v>1376</v>
      </c>
      <c r="D191" s="297"/>
      <c r="E191" s="297"/>
      <c r="F191" s="320" t="s">
        <v>1284</v>
      </c>
      <c r="G191" s="297"/>
      <c r="H191" s="297" t="s">
        <v>1377</v>
      </c>
      <c r="I191" s="297" t="s">
        <v>1319</v>
      </c>
      <c r="J191" s="297"/>
      <c r="K191" s="345"/>
    </row>
    <row r="192" s="1" customFormat="1" ht="15" customHeight="1">
      <c r="B192" s="322"/>
      <c r="C192" s="358" t="s">
        <v>1378</v>
      </c>
      <c r="D192" s="297"/>
      <c r="E192" s="297"/>
      <c r="F192" s="320" t="s">
        <v>1284</v>
      </c>
      <c r="G192" s="297"/>
      <c r="H192" s="297" t="s">
        <v>1379</v>
      </c>
      <c r="I192" s="297" t="s">
        <v>1319</v>
      </c>
      <c r="J192" s="297"/>
      <c r="K192" s="345"/>
    </row>
    <row r="193" s="1" customFormat="1" ht="15" customHeight="1">
      <c r="B193" s="322"/>
      <c r="C193" s="358" t="s">
        <v>1380</v>
      </c>
      <c r="D193" s="297"/>
      <c r="E193" s="297"/>
      <c r="F193" s="320" t="s">
        <v>1290</v>
      </c>
      <c r="G193" s="297"/>
      <c r="H193" s="297" t="s">
        <v>1381</v>
      </c>
      <c r="I193" s="297" t="s">
        <v>1319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1382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1383</v>
      </c>
      <c r="D200" s="361"/>
      <c r="E200" s="361"/>
      <c r="F200" s="361" t="s">
        <v>1384</v>
      </c>
      <c r="G200" s="362"/>
      <c r="H200" s="361" t="s">
        <v>1385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1375</v>
      </c>
      <c r="D202" s="297"/>
      <c r="E202" s="297"/>
      <c r="F202" s="320" t="s">
        <v>51</v>
      </c>
      <c r="G202" s="297"/>
      <c r="H202" s="297" t="s">
        <v>1386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52</v>
      </c>
      <c r="G203" s="297"/>
      <c r="H203" s="297" t="s">
        <v>1387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55</v>
      </c>
      <c r="G204" s="297"/>
      <c r="H204" s="297" t="s">
        <v>1388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53</v>
      </c>
      <c r="G205" s="297"/>
      <c r="H205" s="297" t="s">
        <v>1389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54</v>
      </c>
      <c r="G206" s="297"/>
      <c r="H206" s="297" t="s">
        <v>1390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1331</v>
      </c>
      <c r="D208" s="297"/>
      <c r="E208" s="297"/>
      <c r="F208" s="320" t="s">
        <v>87</v>
      </c>
      <c r="G208" s="297"/>
      <c r="H208" s="297" t="s">
        <v>1391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1226</v>
      </c>
      <c r="G209" s="297"/>
      <c r="H209" s="297" t="s">
        <v>1227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1224</v>
      </c>
      <c r="G210" s="297"/>
      <c r="H210" s="297" t="s">
        <v>1392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1228</v>
      </c>
      <c r="G211" s="358"/>
      <c r="H211" s="349" t="s">
        <v>1229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1230</v>
      </c>
      <c r="G212" s="358"/>
      <c r="H212" s="349" t="s">
        <v>1393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1355</v>
      </c>
      <c r="D214" s="297"/>
      <c r="E214" s="297"/>
      <c r="F214" s="320">
        <v>1</v>
      </c>
      <c r="G214" s="358"/>
      <c r="H214" s="349" t="s">
        <v>1394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1395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1396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1397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Komorous Michal</dc:creator>
  <cp:lastModifiedBy>Komorous Michal</cp:lastModifiedBy>
  <dcterms:created xsi:type="dcterms:W3CDTF">2021-09-07T14:47:31Z</dcterms:created>
  <dcterms:modified xsi:type="dcterms:W3CDTF">2021-09-07T14:47:38Z</dcterms:modified>
</cp:coreProperties>
</file>