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. - Pavilon 3 - 1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'22. - Pavilon 3 - 1'!$C$90:$K$218</definedName>
    <definedName name="_xlnm.Print_Area" localSheetId="1">'22. - Pavilon 3 - 1'!$C$4:$J$39,'22. - Pavilon 3 - 1'!$C$45:$J$72,'22. - Pavilon 3 - 1'!$C$78:$K$218</definedName>
    <definedName name="_xlnm.Print_Titles" localSheetId="1">'22. - Pavilon 3 - 1'!$90:$90</definedName>
    <definedName name="_xlnm.Print_Area" localSheetId="2">'Seznam figur'!$C$4:$G$29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J87"/>
  <c r="F87"/>
  <c r="F85"/>
  <c r="E83"/>
  <c r="J55"/>
  <c r="J54"/>
  <c r="F54"/>
  <c r="F52"/>
  <c r="E50"/>
  <c r="J18"/>
  <c r="E18"/>
  <c r="F55"/>
  <c r="J17"/>
  <c r="J12"/>
  <c r="J85"/>
  <c r="E7"/>
  <c r="E48"/>
  <c i="1" r="L50"/>
  <c r="AM50"/>
  <c r="AM49"/>
  <c r="L49"/>
  <c r="AM47"/>
  <c r="L47"/>
  <c r="L45"/>
  <c r="L44"/>
  <c i="2" r="BK217"/>
  <c r="J189"/>
  <c r="BK180"/>
  <c r="J161"/>
  <c r="BK137"/>
  <c r="BK120"/>
  <c r="J95"/>
  <c r="J197"/>
  <c r="BK184"/>
  <c r="J155"/>
  <c r="J137"/>
  <c r="BK111"/>
  <c r="BK103"/>
  <c r="J200"/>
  <c r="J177"/>
  <c r="BK161"/>
  <c r="J130"/>
  <c r="J118"/>
  <c r="BK98"/>
  <c r="BK194"/>
  <c r="BK207"/>
  <c r="J192"/>
  <c r="BK174"/>
  <c r="BK148"/>
  <c r="BK130"/>
  <c r="J115"/>
  <c r="J98"/>
  <c r="BK203"/>
  <c r="BK186"/>
  <c r="J152"/>
  <c r="BK134"/>
  <c r="J108"/>
  <c r="J101"/>
  <c r="J194"/>
  <c r="J174"/>
  <c r="BK152"/>
  <c r="J120"/>
  <c r="BK108"/>
  <c r="J212"/>
  <c r="BK197"/>
  <c r="J186"/>
  <c r="BK177"/>
  <c r="BK155"/>
  <c r="J134"/>
  <c r="J123"/>
  <c r="J103"/>
  <c r="BK205"/>
  <c r="BK189"/>
  <c r="BK182"/>
  <c r="J145"/>
  <c r="BK118"/>
  <c r="BK105"/>
  <c r="J207"/>
  <c r="J203"/>
  <c r="J180"/>
  <c r="J166"/>
  <c r="J142"/>
  <c r="BK123"/>
  <c r="BK101"/>
  <c i="1" r="AS54"/>
  <c i="2" r="BK200"/>
  <c r="J184"/>
  <c r="BK166"/>
  <c r="BK145"/>
  <c r="BK127"/>
  <c r="J105"/>
  <c r="J217"/>
  <c r="BK192"/>
  <c r="BK171"/>
  <c r="BK142"/>
  <c r="BK115"/>
  <c r="BK212"/>
  <c r="J205"/>
  <c r="J182"/>
  <c r="J171"/>
  <c r="J148"/>
  <c r="J127"/>
  <c r="J111"/>
  <c r="BK95"/>
  <c l="1" r="P94"/>
  <c r="P93"/>
  <c r="BK100"/>
  <c r="J100"/>
  <c r="J63"/>
  <c r="R100"/>
  <c r="P114"/>
  <c r="BK144"/>
  <c r="J144"/>
  <c r="J67"/>
  <c r="R144"/>
  <c r="T173"/>
  <c r="R196"/>
  <c r="BK94"/>
  <c r="J94"/>
  <c r="J62"/>
  <c r="R94"/>
  <c r="R93"/>
  <c r="R92"/>
  <c r="P100"/>
  <c r="BK114"/>
  <c r="J114"/>
  <c r="J66"/>
  <c r="R114"/>
  <c r="P144"/>
  <c r="BK173"/>
  <c r="J173"/>
  <c r="J68"/>
  <c r="R173"/>
  <c r="P188"/>
  <c r="T188"/>
  <c r="P202"/>
  <c r="T94"/>
  <c r="T93"/>
  <c r="T100"/>
  <c r="T114"/>
  <c r="T144"/>
  <c r="P173"/>
  <c r="BK188"/>
  <c r="J188"/>
  <c r="J69"/>
  <c r="R188"/>
  <c r="BK196"/>
  <c r="J196"/>
  <c r="J70"/>
  <c r="P196"/>
  <c r="T196"/>
  <c r="BK202"/>
  <c r="J202"/>
  <c r="J71"/>
  <c r="R202"/>
  <c r="T202"/>
  <c r="BE197"/>
  <c r="J52"/>
  <c r="BE95"/>
  <c r="BE105"/>
  <c r="BE118"/>
  <c r="BE123"/>
  <c r="BE127"/>
  <c r="BE145"/>
  <c r="BE155"/>
  <c r="BE161"/>
  <c r="BE166"/>
  <c r="BE174"/>
  <c r="BE184"/>
  <c r="BE186"/>
  <c r="BE194"/>
  <c r="BE203"/>
  <c r="BE217"/>
  <c r="E81"/>
  <c r="F88"/>
  <c r="BE98"/>
  <c r="BE108"/>
  <c r="BE111"/>
  <c r="BE115"/>
  <c r="BE130"/>
  <c r="BE137"/>
  <c r="BE148"/>
  <c r="BE171"/>
  <c r="BE177"/>
  <c r="BE180"/>
  <c r="BE200"/>
  <c r="BE207"/>
  <c r="BE212"/>
  <c r="BK110"/>
  <c r="J110"/>
  <c r="J64"/>
  <c r="BE101"/>
  <c r="BE103"/>
  <c r="BE120"/>
  <c r="BE134"/>
  <c r="BE142"/>
  <c r="BE152"/>
  <c r="BE182"/>
  <c r="BE189"/>
  <c r="BE192"/>
  <c r="BE205"/>
  <c r="F34"/>
  <c i="1" r="BA55"/>
  <c r="BA54"/>
  <c r="AW54"/>
  <c r="AK30"/>
  <c i="2" r="F36"/>
  <c i="1" r="BC55"/>
  <c r="BC54"/>
  <c r="W32"/>
  <c i="2" r="J34"/>
  <c i="1" r="AW55"/>
  <c i="2" r="F35"/>
  <c i="1" r="BB55"/>
  <c r="BB54"/>
  <c r="AX54"/>
  <c i="2" r="F37"/>
  <c i="1" r="BD55"/>
  <c r="BD54"/>
  <c r="W33"/>
  <c i="2" l="1" r="P92"/>
  <c r="R113"/>
  <c r="R91"/>
  <c r="T92"/>
  <c r="P113"/>
  <c r="T113"/>
  <c r="BK93"/>
  <c r="J93"/>
  <c r="J61"/>
  <c r="BK113"/>
  <c r="J113"/>
  <c r="J65"/>
  <c i="1" r="AY54"/>
  <c r="W31"/>
  <c i="2" r="J33"/>
  <c i="1" r="AV55"/>
  <c r="AT55"/>
  <c r="W30"/>
  <c i="2" r="F33"/>
  <c i="1" r="AZ55"/>
  <c r="AZ54"/>
  <c r="W29"/>
  <c i="2" l="1" r="T91"/>
  <c r="P91"/>
  <c i="1" r="AU55"/>
  <c i="2" r="BK92"/>
  <c r="J92"/>
  <c r="J60"/>
  <c i="1" r="AV54"/>
  <c r="AK29"/>
  <c r="AU54"/>
  <c i="2" l="1" r="BK91"/>
  <c r="J91"/>
  <c r="J59"/>
  <c i="1"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<sst xmlns="http://schemas.openxmlformats.org/spreadsheetml/2006/main">
  <si>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</si>
  <si>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</si>
  <si>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</si>
  <si>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</si>
  <si>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</si>
  <si>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</si>
  <si>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</si>
  <si>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</si>
  <si>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</si>
  <si>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</si>
  <si>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</si>
  <si>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</si>
  <si>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</si>
  <si>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</si>
  <si>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</si>
  <si>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</si>
  <si>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</si>
  <si>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</si>
  <si>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</si>
  <si>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</si>
  <si>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</si>
  <si>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</si>
  <si>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</si>
  <si>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</si>
  <si>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</si>
  <si>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</si>
  <si>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</si>
  <si>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</si>
  <si>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</si>
  <si>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</si>
  <si>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</si>
  <si>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</si>
  <si>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</si>
  <si>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</si>
  <si>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</si>
  <si>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</si>
  <si>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</si>
  <si>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</si>
  <si>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</si>
  <si>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</si>
  <si>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</si>
  <si>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</si>
  <si>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</si>
  <si>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</si>
  <si>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</si>
  <si>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</si>
  <si>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</si>
  <si>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</si>
  <si>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</si>
  <si>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</si>
  <si>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</si>
  <si>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</si>
  <si>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</si>
  <si>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</si>
  <si>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</si>
  <si>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</si>
  <si>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</si>
  <si>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</si>
  <si>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</si>
  <si>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</si>
  <si>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</si>
  <si>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</si>
  <si>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</si>
  <si>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</si>
  <si>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</si>
  <si>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</si>
  <si>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</si>
  <si>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</si>
  <si>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</si>
  <si>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</si>
  <si>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</si>
  <si>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</si>
  <si>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</si>
  <si>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</si>
  <si>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</si>
  <si>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</si>
  <si>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</si>
  <si>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22.</t>
  </si>
  <si>
    <t>Pavilon 3 - 1</t>
  </si>
  <si>
    <t>STA</t>
  </si>
  <si>
    <t>1</t>
  </si>
  <si>
    <t>{d76e5dee-61d1-4251-9f8c-886313495c3f}</t>
  </si>
  <si>
    <t>2</t>
  </si>
  <si>
    <t>STR</t>
  </si>
  <si>
    <t>M2</t>
  </si>
  <si>
    <t>141,11</t>
  </si>
  <si>
    <t>OBVOD</t>
  </si>
  <si>
    <t>M</t>
  </si>
  <si>
    <t>56,59</t>
  </si>
  <si>
    <t>KRYCÍ LIST SOUPISU PRACÍ</t>
  </si>
  <si>
    <t>Objekt:</t>
  </si>
  <si>
    <t>22. - Pavilon 3 - 1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</si>
  <si>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</si>
  <si>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</si>
  <si>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</si>
  <si>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</si>
  <si>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</si>
  <si>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</si>
  <si>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</si>
  <si>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</si>
  <si>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</si>
  <si>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</si>
  <si>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</si>
  <si>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</si>
  <si>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</si>
  <si>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</si>
  <si>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</si>
  <si>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</si>
  <si>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</si>
  <si>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</si>
  <si>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</si>
  <si>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</si>
  <si>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</si>
  <si>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</si>
  <si>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</si>
  <si>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</si>
  <si>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</si>
  <si>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</si>
  <si>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</si>
  <si>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</si>
  <si>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</si>
  <si>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</si>
  <si>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</si>
  <si>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</si>
  <si>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</si>
  <si>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</si>
  <si>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</si>
  <si>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</si>
  <si>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</si>
  <si>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</si>
  <si>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</si>
  <si>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</si>
  <si>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</si>
  <si>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</si>
  <si>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</si>
  <si>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857811623</t>
  </si>
  <si>
    <t>PP</t>
  </si>
  <si>
    <t>Kotvy chemické s vyvrtáním otvoru do betonu, železobetonu nebo tvrdého kamene tmel, velikost M 8, hloubka 80 mm</t>
  </si>
  <si>
    <t>VV</t>
  </si>
  <si>
    <t>1*4"vpust</t>
  </si>
  <si>
    <t>953965111</t>
  </si>
  <si>
    <t>Kotevní šroub pro chemické kotvy M 8 dl 110 mm</t>
  </si>
  <si>
    <t>-555601668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</si>
  <si>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</si>
  <si>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</si>
  <si>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</si>
  <si>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</si>
  <si>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</si>
  <si>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</si>
  <si>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-580350863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</si>
  <si>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</si>
  <si>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</si>
  <si>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</si>
  <si>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-1590872561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</si>
  <si>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</si>
  <si>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</si>
  <si>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</si>
  <si>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</si>
  <si>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596048562</t>
  </si>
  <si>
    <t>Odvoz suti a vybouraných hmot na skládku nebo meziskládku se složením, na vzdálenost Příplatek k ceně za každý další i započatý 1 km přes 1 km</t>
  </si>
  <si>
    <t>0,383*19 'Přepočtené koeficientem množství</t>
  </si>
  <si>
    <t>6</t>
  </si>
  <si>
    <t>997013631</t>
  </si>
  <si>
    <t>Poplatek za uložení na skládce (skládkovné) stavebního odpadu směsného kód odpadu 17 09 04</t>
  </si>
  <si>
    <t>889801614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</si>
  <si>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</si>
  <si>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</si>
  <si>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</si>
  <si>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</si>
  <si>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</si>
  <si>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</si>
  <si>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1413450700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</si>
  <si>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</si>
  <si>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</si>
  <si>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</si>
  <si>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</si>
  <si>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</si>
  <si>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</si>
  <si>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</si>
  <si>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</si>
  <si>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</si>
  <si>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</si>
  <si>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</si>
  <si>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</si>
  <si>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</si>
  <si>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</si>
  <si>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</si>
  <si>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</si>
  <si>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</si>
  <si>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</si>
  <si>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</si>
  <si>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</si>
  <si>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</si>
  <si>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141,11"STŘECHA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</si>
  <si>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</si>
  <si>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</si>
  <si>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</si>
  <si>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</si>
  <si>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</si>
  <si>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STR+0,55*obvod</t>
  </si>
  <si>
    <t>172,235*1,1655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</si>
  <si>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</si>
  <si>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</si>
  <si>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</si>
  <si>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</si>
  <si>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</si>
  <si>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</si>
  <si>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62857003</t>
  </si>
  <si>
    <t>pás asfaltový natavitelný modifikovaný SBS tl 4,5mm s vložkou kombinovanou z různých materiálů a hrubozrnným břidličným posypem na horním povrchu</t>
  </si>
  <si>
    <t>53472734</t>
  </si>
  <si>
    <t>str+0,55*obvod</t>
  </si>
  <si>
    <t>14</t>
  </si>
  <si>
    <t>71283110R</t>
  </si>
  <si>
    <t>Provedení povlakové krytiny vytažením na konstrukce pásy samolepící</t>
  </si>
  <si>
    <t>vlastní položka</t>
  </si>
  <si>
    <t>504565709</t>
  </si>
  <si>
    <t>Provedení povlakové krytiny střech samostatným vytažením izolačního povlaku pásy na konstrukce převyšující úroveň střechy, pásy samolepící</t>
  </si>
  <si>
    <t>0,55*OBVOD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</si>
  <si>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</si>
  <si>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</si>
  <si>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</si>
  <si>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</si>
  <si>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56,59"OBVOD</t>
  </si>
  <si>
    <t>Mezisoučet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</si>
  <si>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</si>
  <si>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</si>
  <si>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</si>
  <si>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</si>
  <si>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</si>
  <si>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</si>
  <si>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</si>
  <si>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</si>
  <si>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</si>
  <si>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</si>
  <si>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</si>
  <si>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</si>
  <si>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</si>
  <si>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</si>
  <si>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</si>
  <si>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141,11*1,05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</si>
  <si>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</si>
  <si>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</si>
  <si>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</si>
  <si>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</si>
  <si>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</si>
  <si>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</si>
  <si>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</si>
  <si>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</si>
  <si>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</si>
  <si>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</si>
  <si>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 xml:space="preserve">zateplení atiky </t>
  </si>
  <si>
    <t>0,55*40</t>
  </si>
  <si>
    <t>0,40*40</t>
  </si>
  <si>
    <t>Součet</t>
  </si>
  <si>
    <t>28372309</t>
  </si>
  <si>
    <t>deska EPS 100 do plochých střech a podlah λ=0,037 tl 100mm</t>
  </si>
  <si>
    <t>1075376440</t>
  </si>
  <si>
    <t>22</t>
  </si>
  <si>
    <t>28376105</t>
  </si>
  <si>
    <t>klín izolační z XPS spádový</t>
  </si>
  <si>
    <t>m3</t>
  </si>
  <si>
    <t>-1559122500</t>
  </si>
  <si>
    <t>0,05*0,4*40</t>
  </si>
  <si>
    <t>23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</si>
  <si>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</si>
  <si>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</si>
  <si>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</si>
  <si>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</si>
  <si>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</si>
  <si>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</si>
  <si>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</si>
  <si>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</si>
  <si>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</si>
  <si>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</si>
  <si>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-451619505</t>
  </si>
  <si>
    <t>Potrubí z trub polyetylenových svařované odpadní (svislé) DN 100</t>
  </si>
  <si>
    <t xml:space="preserve">1*0,5"prodloužení odpadu střešní vpusti </t>
  </si>
  <si>
    <t>25</t>
  </si>
  <si>
    <t>721173746</t>
  </si>
  <si>
    <t>Potrubí kanalizační z PE větrací DN 100</t>
  </si>
  <si>
    <t>1858368422</t>
  </si>
  <si>
    <t>Potrubí z trub polyetylenových svařované větrací DN 100</t>
  </si>
  <si>
    <t>2*0,8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</si>
  <si>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</si>
  <si>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</si>
  <si>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</si>
  <si>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</si>
  <si>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</si>
  <si>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</si>
  <si>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</si>
  <si>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</si>
  <si>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</si>
  <si>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</si>
  <si>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</si>
  <si>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</si>
  <si>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</si>
  <si>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347994317</t>
  </si>
  <si>
    <t>Ventilační hlavice z polypropylenu (PP) DN 110</t>
  </si>
  <si>
    <t>29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</si>
  <si>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</si>
  <si>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</si>
  <si>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</si>
  <si>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</si>
  <si>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</si>
  <si>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</si>
  <si>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</si>
  <si>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</si>
  <si>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</si>
  <si>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</si>
  <si>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 xml:space="preserve">56,59"délku hromosvodu přeměřit 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</si>
  <si>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</si>
  <si>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</si>
  <si>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</si>
  <si>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</si>
  <si>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</si>
  <si>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</si>
  <si>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</si>
  <si>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</si>
  <si>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</si>
  <si>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</si>
  <si>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</si>
  <si>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</si>
  <si>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190338141</t>
  </si>
  <si>
    <t>0,4*40</t>
  </si>
  <si>
    <t>34</t>
  </si>
  <si>
    <t>998762103</t>
  </si>
  <si>
    <t>Přesun hmot tonážní pro kce tesařské v objektech v do 24 m</t>
  </si>
  <si>
    <t>-174832947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</si>
  <si>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</si>
  <si>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</si>
  <si>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</si>
  <si>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</si>
  <si>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</si>
  <si>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</si>
  <si>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1471929639</t>
  </si>
  <si>
    <t>Demontáž klempířských konstrukcí oplechování horních ploch zdí a nadezdívek do suti</t>
  </si>
  <si>
    <t>36</t>
  </si>
  <si>
    <t>764003801</t>
  </si>
  <si>
    <t>Demontáž lemování trub, konzol, držáků, ventilačních nástavců a jiných kusových prvků do suti</t>
  </si>
  <si>
    <t>984003278</t>
  </si>
  <si>
    <t>Demontáž klempířských konstrukcí lemování trub, konzol, držáků, ventilačních nástavců a ostatních kusových prvků do suti</t>
  </si>
  <si>
    <t>37</t>
  </si>
  <si>
    <t>76421460R</t>
  </si>
  <si>
    <t>Oplechování horních ploch a atik bez rohů z Pz s povrch úpravou mechanicky kotvené rš 550 mm</t>
  </si>
  <si>
    <t>-1688975637</t>
  </si>
  <si>
    <t>Oplechování horních ploch zdí a nadezdívek (atik) z pozinkovaného plechu s povrchovou úpravou mechanicky kotvené rš 550 mm</t>
  </si>
  <si>
    <t>1K</t>
  </si>
  <si>
    <t>40</t>
  </si>
  <si>
    <t>38</t>
  </si>
  <si>
    <t>764316602</t>
  </si>
  <si>
    <t>Lemování ventilačních nástavců z Pz s povrch úpravou na prejzové nebo vlnité krytině D do 100 mm</t>
  </si>
  <si>
    <t>817421076</t>
  </si>
  <si>
    <t>Lemování ventilačních nástavců z pozinkovaného plechu s povrchovou úpravou výšky do 1000 mm, se stříškou střech s krytinou prejzovou nebo vlnitou, průměru přes 75 do 100 mm</t>
  </si>
  <si>
    <t>2K</t>
  </si>
  <si>
    <t>39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</si>
  <si>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</si>
  <si>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</si>
  <si>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</si>
  <si>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</si>
  <si>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</si>
  <si>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</si>
  <si>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22.</t>
  </si>
  <si>
    <t>Použití figury:</t>
  </si>
  <si>
    <t>OBVOD_1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</si>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</sst>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'22. - Pavilon 3 - 1'!J30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'22. - Pavilon 3 - 1'!P91</f>
        <v>0</v>
      </c>
      <c r="AV55" s="122">
        <f>'22. - Pavilon 3 - 1'!J33</f>
        <v>0</v>
      </c>
      <c r="AW55" s="122">
        <f>'22. - Pavilon 3 - 1'!J34</f>
        <v>0</v>
      </c>
      <c r="AX55" s="122">
        <f>'22. - Pavilon 3 - 1'!J35</f>
        <v>0</v>
      </c>
      <c r="AY55" s="122">
        <f>'22. - Pavilon 3 - 1'!J36</f>
        <v>0</v>
      </c>
      <c r="AZ55" s="122">
        <f>'22. - Pavilon 3 - 1'!F33</f>
        <v>0</v>
      </c>
      <c r="BA55" s="122">
        <f>'22. - Pavilon 3 - 1'!F34</f>
        <v>0</v>
      </c>
      <c r="BB55" s="122">
        <f>'22. - Pavilon 3 - 1'!F35</f>
        <v>0</v>
      </c>
      <c r="BC55" s="122">
        <f>'22. - Pavilon 3 - 1'!F36</f>
        <v>0</v>
      </c>
      <c r="BD55" s="124">
        <f>'22. - Pavilon 3 - 1'!F37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/Ys/m2VoK3R3szi3Iub3Ay8PEpeOIAalxkv3FVEbos4wUmKAgqrXB1Y7EzE7lQTxomemWCF9S286p3Jb9pBNXw==" hashValue="yeDxwFqQDeCbzWKg30Ke2ai4dV7qgJJJmnRi4r5kRI14vmMKpbUCegodPVVuOPHCHreimQJ2cEd0utvSm1zFi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2. - Pavilon 3 - 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ROUND(J91,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ROUND((SUM(BE91:BE218)),  2)</f>
        <v>0</v>
      </c>
      <c r="G33" s="40"/>
      <c r="H33" s="40"/>
      <c r="I33" s="147">
        <v>0.20999999999999999</v>
      </c>
      <c r="J33" s="146">
        <f>ROUND(((SUM(BE91:BE218))*I33),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ROUND((SUM(BF91:BF218)),  2)</f>
        <v>0</v>
      </c>
      <c r="G34" s="40"/>
      <c r="H34" s="40"/>
      <c r="I34" s="147">
        <v>0.14999999999999999</v>
      </c>
      <c r="J34" s="146">
        <f>ROUND(((SUM(BF91:BF218))*I34),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ROUND((SUM(BG91:BG218)),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ROUND((SUM(BH91:BH218)),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ROUND((SUM(BI91:BI218)),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22. - Pavilon 3 - 1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J173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J188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J196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J202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3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3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108</v>
      </c>
      <c r="D78" s="42"/>
      <c r="E78" s="42"/>
      <c r="F78" s="42"/>
      <c r="G78" s="42"/>
      <c r="H78" s="42"/>
      <c r="I78" s="42"/>
      <c r="J78" s="42"/>
      <c r="K78" s="42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59" t="str">
        <f>E7</f>
        <v>SPŠ dopravní Plzeň – výměna střešní krytiny</v>
      </c>
      <c r="F81" s="34"/>
      <c r="G81" s="34"/>
      <c r="H81" s="34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22. - Pavilon 3 - 1</v>
      </c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Karlovarská 99, Plzeň</v>
      </c>
      <c r="G85" s="42"/>
      <c r="H85" s="42"/>
      <c r="I85" s="34" t="s">
        <v>23</v>
      </c>
      <c r="J85" s="74" t="str">
        <f>IF(J12="","",J12)</f>
        <v>20. 1. 2021</v>
      </c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Střední průmyslová škola dopravní, Plzeň</v>
      </c>
      <c r="G87" s="42"/>
      <c r="H87" s="42"/>
      <c r="I87" s="34" t="s">
        <v>31</v>
      </c>
      <c r="J87" s="38" t="str">
        <f>E21</f>
        <v>PLANSTAV a.s.</v>
      </c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Michal Jirka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6"/>
      <c r="B90" s="177"/>
      <c r="C90" s="178" t="s">
        <v>109</v>
      </c>
      <c r="D90" s="179" t="s">
        <v>57</v>
      </c>
      <c r="E90" s="179" t="s">
        <v>53</v>
      </c>
      <c r="F90" s="179" t="s">
        <v>54</v>
      </c>
      <c r="G90" s="179" t="s">
        <v>110</v>
      </c>
      <c r="H90" s="179" t="s">
        <v>111</v>
      </c>
      <c r="I90" s="179" t="s">
        <v>112</v>
      </c>
      <c r="J90" s="179" t="s">
        <v>94</v>
      </c>
      <c r="K90" s="180" t="s">
        <v>113</v>
      </c>
      <c r="L90" s="181"/>
      <c r="M90" s="94" t="s">
        <v>19</v>
      </c>
      <c r="N90" s="95" t="s">
        <v>42</v>
      </c>
      <c r="O90" s="95" t="s">
        <v>114</v>
      </c>
      <c r="P90" s="95" t="s">
        <v>115</v>
      </c>
      <c r="Q90" s="95" t="s">
        <v>116</v>
      </c>
      <c r="R90" s="95" t="s">
        <v>117</v>
      </c>
      <c r="S90" s="95" t="s">
        <v>118</v>
      </c>
      <c r="T90" s="96" t="s">
        <v>119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40"/>
      <c r="B91" s="41"/>
      <c r="C91" s="101" t="s">
        <v>120</v>
      </c>
      <c r="D91" s="42"/>
      <c r="E91" s="42"/>
      <c r="F91" s="42"/>
      <c r="G91" s="42"/>
      <c r="H91" s="42"/>
      <c r="I91" s="42"/>
      <c r="J91" s="182">
        <f>BK91</f>
        <v>0</v>
      </c>
      <c r="K91" s="42"/>
      <c r="L91" s="46"/>
      <c r="M91" s="97"/>
      <c r="N91" s="183"/>
      <c r="O91" s="98"/>
      <c r="P91" s="184">
        <f>P92+P113</f>
        <v>0</v>
      </c>
      <c r="Q91" s="98"/>
      <c r="R91" s="184">
        <f>R92+R113</f>
        <v>3.4459808000000001</v>
      </c>
      <c r="S91" s="98"/>
      <c r="T91" s="185">
        <f>T92+T113</f>
        <v>0.38309000000000004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95</v>
      </c>
      <c r="BK91" s="186">
        <f>BK92+BK113</f>
        <v>0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121</v>
      </c>
      <c r="F92" s="190" t="s">
        <v>122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P93+P100+P110</f>
        <v>0</v>
      </c>
      <c r="Q92" s="195"/>
      <c r="R92" s="196">
        <f>R93+R100+R110</f>
        <v>0.00044000000000000002</v>
      </c>
      <c r="S92" s="195"/>
      <c r="T92" s="197">
        <f>T93+T100+T110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72</v>
      </c>
      <c r="AY92" s="198" t="s">
        <v>123</v>
      </c>
      <c r="BK92" s="200">
        <f>BK93+BK100+BK110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124</v>
      </c>
      <c r="F93" s="201" t="s">
        <v>125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P94</f>
        <v>0</v>
      </c>
      <c r="Q93" s="195"/>
      <c r="R93" s="196">
        <f>R94</f>
        <v>0.00044000000000000002</v>
      </c>
      <c r="S93" s="195"/>
      <c r="T93" s="19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123</v>
      </c>
      <c r="BK93" s="200">
        <f>BK94</f>
        <v>0</v>
      </c>
    </row>
    <row r="94" s="12" customFormat="1" ht="20.88" customHeight="1">
      <c r="A94" s="12"/>
      <c r="B94" s="187"/>
      <c r="C94" s="188"/>
      <c r="D94" s="189" t="s">
        <v>71</v>
      </c>
      <c r="E94" s="201" t="s">
        <v>126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SUM(P95:P99)</f>
        <v>0</v>
      </c>
      <c r="Q94" s="195"/>
      <c r="R94" s="196">
        <f>SUM(R95:R99)</f>
        <v>0.00044000000000000002</v>
      </c>
      <c r="S94" s="195"/>
      <c r="T94" s="197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82</v>
      </c>
      <c r="AY94" s="198" t="s">
        <v>123</v>
      </c>
      <c r="BK94" s="200">
        <f>SUM(BK95:BK99)</f>
        <v>0</v>
      </c>
    </row>
    <row r="95" s="2" customFormat="1" ht="16.5" customHeight="1">
      <c r="A95" s="40"/>
      <c r="B95" s="41"/>
      <c r="C95" s="203" t="s">
        <v>80</v>
      </c>
      <c r="D95" s="203" t="s">
        <v>128</v>
      </c>
      <c r="E95" s="204" t="s">
        <v>129</v>
      </c>
      <c r="F95" s="205" t="s">
        <v>130</v>
      </c>
      <c r="G95" s="206" t="s">
        <v>131</v>
      </c>
      <c r="H95" s="207">
        <v>4</v>
      </c>
      <c r="I95" s="208"/>
      <c r="J95" s="209">
        <f>ROUND(I95*H95,2)</f>
        <v>0</v>
      </c>
      <c r="K95" s="205" t="s">
        <v>132</v>
      </c>
      <c r="L95" s="46"/>
      <c r="M95" s="210" t="s">
        <v>19</v>
      </c>
      <c r="N95" s="211" t="s">
        <v>43</v>
      </c>
      <c r="O95" s="86"/>
      <c r="P95" s="212">
        <f>O95*H95</f>
        <v>0</v>
      </c>
      <c r="Q95" s="212">
        <v>1.0000000000000001E-05</v>
      </c>
      <c r="R95" s="212">
        <f>Q95*H95</f>
        <v>4.0000000000000003E-05</v>
      </c>
      <c r="S95" s="212">
        <v>0</v>
      </c>
      <c r="T95" s="21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4" t="s">
        <v>133</v>
      </c>
      <c r="AT95" s="214" t="s">
        <v>128</v>
      </c>
      <c r="AU95" s="214" t="s">
        <v>134</v>
      </c>
      <c r="AY95" s="19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9" t="s">
        <v>80</v>
      </c>
      <c r="BK95" s="215">
        <f>ROUND(I95*H95,2)</f>
        <v>0</v>
      </c>
      <c r="BL95" s="19" t="s">
        <v>133</v>
      </c>
      <c r="BM95" s="214" t="s">
        <v>135</v>
      </c>
    </row>
    <row r="96" s="2" customFormat="1">
      <c r="A96" s="40"/>
      <c r="B96" s="41"/>
      <c r="C96" s="42"/>
      <c r="D96" s="216" t="s">
        <v>136</v>
      </c>
      <c r="E96" s="42"/>
      <c r="F96" s="217" t="s">
        <v>137</v>
      </c>
      <c r="G96" s="42"/>
      <c r="H96" s="42"/>
      <c r="I96" s="218"/>
      <c r="J96" s="42"/>
      <c r="K96" s="42"/>
      <c r="L96" s="46"/>
      <c r="M96" s="219"/>
      <c r="N96" s="220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134</v>
      </c>
    </row>
    <row r="97" s="13" customFormat="1">
      <c r="A97" s="13"/>
      <c r="B97" s="221"/>
      <c r="C97" s="222"/>
      <c r="D97" s="216" t="s">
        <v>138</v>
      </c>
      <c r="E97" s="223" t="s">
        <v>19</v>
      </c>
      <c r="F97" s="224" t="s">
        <v>139</v>
      </c>
      <c r="G97" s="222"/>
      <c r="H97" s="225">
        <v>4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138</v>
      </c>
      <c r="AU97" s="231" t="s">
        <v>134</v>
      </c>
      <c r="AV97" s="13" t="s">
        <v>82</v>
      </c>
      <c r="AW97" s="13" t="s">
        <v>33</v>
      </c>
      <c r="AX97" s="13" t="s">
        <v>80</v>
      </c>
      <c r="AY97" s="231" t="s">
        <v>123</v>
      </c>
    </row>
    <row r="98" s="2" customFormat="1" ht="16.5" customHeight="1">
      <c r="A98" s="40"/>
      <c r="B98" s="41"/>
      <c r="C98" s="203" t="s">
        <v>82</v>
      </c>
      <c r="D98" s="203" t="s">
        <v>128</v>
      </c>
      <c r="E98" s="204" t="s">
        <v>140</v>
      </c>
      <c r="F98" s="205" t="s">
        <v>141</v>
      </c>
      <c r="G98" s="206" t="s">
        <v>131</v>
      </c>
      <c r="H98" s="207">
        <v>4</v>
      </c>
      <c r="I98" s="208"/>
      <c r="J98" s="209">
        <f>ROUND(I98*H98,2)</f>
        <v>0</v>
      </c>
      <c r="K98" s="205" t="s">
        <v>132</v>
      </c>
      <c r="L98" s="46"/>
      <c r="M98" s="210" t="s">
        <v>19</v>
      </c>
      <c r="N98" s="211" t="s">
        <v>43</v>
      </c>
      <c r="O98" s="86"/>
      <c r="P98" s="212">
        <f>O98*H98</f>
        <v>0</v>
      </c>
      <c r="Q98" s="212">
        <v>0.00010000000000000001</v>
      </c>
      <c r="R98" s="212">
        <f>Q98*H98</f>
        <v>0.00040000000000000002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133</v>
      </c>
      <c r="AT98" s="214" t="s">
        <v>128</v>
      </c>
      <c r="AU98" s="214" t="s">
        <v>134</v>
      </c>
      <c r="AY98" s="19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80</v>
      </c>
      <c r="BK98" s="215">
        <f>ROUND(I98*H98,2)</f>
        <v>0</v>
      </c>
      <c r="BL98" s="19" t="s">
        <v>133</v>
      </c>
      <c r="BM98" s="214" t="s">
        <v>142</v>
      </c>
    </row>
    <row r="99" s="2" customFormat="1">
      <c r="A99" s="40"/>
      <c r="B99" s="41"/>
      <c r="C99" s="42"/>
      <c r="D99" s="216" t="s">
        <v>136</v>
      </c>
      <c r="E99" s="42"/>
      <c r="F99" s="217" t="s">
        <v>143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136</v>
      </c>
      <c r="AU99" s="19" t="s">
        <v>134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144</v>
      </c>
      <c r="F100" s="201" t="s">
        <v>145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SUM(P101:P109)</f>
        <v>0</v>
      </c>
      <c r="Q100" s="195"/>
      <c r="R100" s="196">
        <f>SUM(R101:R109)</f>
        <v>0</v>
      </c>
      <c r="S100" s="195"/>
      <c r="T100" s="19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80</v>
      </c>
      <c r="AT100" s="199" t="s">
        <v>71</v>
      </c>
      <c r="AU100" s="199" t="s">
        <v>80</v>
      </c>
      <c r="AY100" s="198" t="s">
        <v>123</v>
      </c>
      <c r="BK100" s="200">
        <f>SUM(BK101:BK109)</f>
        <v>0</v>
      </c>
    </row>
    <row r="101" s="2" customFormat="1" ht="21.75" customHeight="1">
      <c r="A101" s="40"/>
      <c r="B101" s="41"/>
      <c r="C101" s="203" t="s">
        <v>134</v>
      </c>
      <c r="D101" s="203" t="s">
        <v>128</v>
      </c>
      <c r="E101" s="204" t="s">
        <v>146</v>
      </c>
      <c r="F101" s="205" t="s">
        <v>147</v>
      </c>
      <c r="G101" s="206" t="s">
        <v>148</v>
      </c>
      <c r="H101" s="207">
        <v>0.38300000000000001</v>
      </c>
      <c r="I101" s="208"/>
      <c r="J101" s="209">
        <f>ROUND(I101*H101,2)</f>
        <v>0</v>
      </c>
      <c r="K101" s="205" t="s">
        <v>132</v>
      </c>
      <c r="L101" s="46"/>
      <c r="M101" s="210" t="s">
        <v>19</v>
      </c>
      <c r="N101" s="211" t="s">
        <v>43</v>
      </c>
      <c r="O101" s="8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133</v>
      </c>
      <c r="AT101" s="214" t="s">
        <v>128</v>
      </c>
      <c r="AU101" s="214" t="s">
        <v>82</v>
      </c>
      <c r="AY101" s="19" t="s">
        <v>123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133</v>
      </c>
      <c r="BM101" s="214" t="s">
        <v>149</v>
      </c>
    </row>
    <row r="102" s="2" customFormat="1">
      <c r="A102" s="40"/>
      <c r="B102" s="41"/>
      <c r="C102" s="42"/>
      <c r="D102" s="216" t="s">
        <v>136</v>
      </c>
      <c r="E102" s="42"/>
      <c r="F102" s="217" t="s">
        <v>150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136</v>
      </c>
      <c r="AU102" s="19" t="s">
        <v>82</v>
      </c>
    </row>
    <row r="103" s="2" customFormat="1" ht="16.5" customHeight="1">
      <c r="A103" s="40"/>
      <c r="B103" s="41"/>
      <c r="C103" s="203" t="s">
        <v>133</v>
      </c>
      <c r="D103" s="203" t="s">
        <v>128</v>
      </c>
      <c r="E103" s="204" t="s">
        <v>151</v>
      </c>
      <c r="F103" s="205" t="s">
        <v>152</v>
      </c>
      <c r="G103" s="206" t="s">
        <v>148</v>
      </c>
      <c r="H103" s="207">
        <v>0.38300000000000001</v>
      </c>
      <c r="I103" s="208"/>
      <c r="J103" s="209">
        <f>ROUND(I103*H103,2)</f>
        <v>0</v>
      </c>
      <c r="K103" s="205" t="s">
        <v>132</v>
      </c>
      <c r="L103" s="46"/>
      <c r="M103" s="210" t="s">
        <v>19</v>
      </c>
      <c r="N103" s="211" t="s">
        <v>43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133</v>
      </c>
      <c r="AT103" s="214" t="s">
        <v>128</v>
      </c>
      <c r="AU103" s="214" t="s">
        <v>82</v>
      </c>
      <c r="AY103" s="19" t="s">
        <v>123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80</v>
      </c>
      <c r="BK103" s="215">
        <f>ROUND(I103*H103,2)</f>
        <v>0</v>
      </c>
      <c r="BL103" s="19" t="s">
        <v>133</v>
      </c>
      <c r="BM103" s="214" t="s">
        <v>153</v>
      </c>
    </row>
    <row r="104" s="2" customFormat="1">
      <c r="A104" s="40"/>
      <c r="B104" s="41"/>
      <c r="C104" s="42"/>
      <c r="D104" s="216" t="s">
        <v>136</v>
      </c>
      <c r="E104" s="42"/>
      <c r="F104" s="217" t="s">
        <v>154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2" customFormat="1" ht="16.5" customHeight="1">
      <c r="A105" s="40"/>
      <c r="B105" s="41"/>
      <c r="C105" s="203" t="s">
        <v>155</v>
      </c>
      <c r="D105" s="203" t="s">
        <v>128</v>
      </c>
      <c r="E105" s="204" t="s">
        <v>156</v>
      </c>
      <c r="F105" s="205" t="s">
        <v>157</v>
      </c>
      <c r="G105" s="206" t="s">
        <v>148</v>
      </c>
      <c r="H105" s="207">
        <v>7.2770000000000001</v>
      </c>
      <c r="I105" s="208"/>
      <c r="J105" s="209">
        <f>ROUND(I105*H105,2)</f>
        <v>0</v>
      </c>
      <c r="K105" s="205" t="s">
        <v>132</v>
      </c>
      <c r="L105" s="46"/>
      <c r="M105" s="210" t="s">
        <v>19</v>
      </c>
      <c r="N105" s="211" t="s">
        <v>43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133</v>
      </c>
      <c r="AT105" s="214" t="s">
        <v>128</v>
      </c>
      <c r="AU105" s="214" t="s">
        <v>82</v>
      </c>
      <c r="AY105" s="19" t="s">
        <v>123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80</v>
      </c>
      <c r="BK105" s="215">
        <f>ROUND(I105*H105,2)</f>
        <v>0</v>
      </c>
      <c r="BL105" s="19" t="s">
        <v>133</v>
      </c>
      <c r="BM105" s="214" t="s">
        <v>158</v>
      </c>
    </row>
    <row r="106" s="2" customFormat="1">
      <c r="A106" s="40"/>
      <c r="B106" s="41"/>
      <c r="C106" s="42"/>
      <c r="D106" s="216" t="s">
        <v>136</v>
      </c>
      <c r="E106" s="42"/>
      <c r="F106" s="217" t="s">
        <v>159</v>
      </c>
      <c r="G106" s="42"/>
      <c r="H106" s="42"/>
      <c r="I106" s="218"/>
      <c r="J106" s="42"/>
      <c r="K106" s="42"/>
      <c r="L106" s="46"/>
      <c r="M106" s="219"/>
      <c r="N106" s="220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136</v>
      </c>
      <c r="AU106" s="19" t="s">
        <v>82</v>
      </c>
    </row>
    <row r="107" s="13" customFormat="1">
      <c r="A107" s="13"/>
      <c r="B107" s="221"/>
      <c r="C107" s="222"/>
      <c r="D107" s="216" t="s">
        <v>138</v>
      </c>
      <c r="E107" s="222"/>
      <c r="F107" s="224" t="s">
        <v>160</v>
      </c>
      <c r="G107" s="222"/>
      <c r="H107" s="225">
        <v>7.2770000000000001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138</v>
      </c>
      <c r="AU107" s="231" t="s">
        <v>82</v>
      </c>
      <c r="AV107" s="13" t="s">
        <v>82</v>
      </c>
      <c r="AW107" s="13" t="s">
        <v>4</v>
      </c>
      <c r="AX107" s="13" t="s">
        <v>80</v>
      </c>
      <c r="AY107" s="231" t="s">
        <v>123</v>
      </c>
    </row>
    <row r="108" s="2" customFormat="1" ht="21.75" customHeight="1">
      <c r="A108" s="40"/>
      <c r="B108" s="41"/>
      <c r="C108" s="203" t="s">
        <v>161</v>
      </c>
      <c r="D108" s="203" t="s">
        <v>128</v>
      </c>
      <c r="E108" s="204" t="s">
        <v>162</v>
      </c>
      <c r="F108" s="205" t="s">
        <v>163</v>
      </c>
      <c r="G108" s="206" t="s">
        <v>148</v>
      </c>
      <c r="H108" s="207">
        <v>0.38300000000000001</v>
      </c>
      <c r="I108" s="208"/>
      <c r="J108" s="209">
        <f>ROUND(I108*H108,2)</f>
        <v>0</v>
      </c>
      <c r="K108" s="205" t="s">
        <v>132</v>
      </c>
      <c r="L108" s="46"/>
      <c r="M108" s="210" t="s">
        <v>19</v>
      </c>
      <c r="N108" s="211" t="s">
        <v>43</v>
      </c>
      <c r="O108" s="8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133</v>
      </c>
      <c r="AT108" s="214" t="s">
        <v>128</v>
      </c>
      <c r="AU108" s="214" t="s">
        <v>82</v>
      </c>
      <c r="AY108" s="19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80</v>
      </c>
      <c r="BK108" s="215">
        <f>ROUND(I108*H108,2)</f>
        <v>0</v>
      </c>
      <c r="BL108" s="19" t="s">
        <v>133</v>
      </c>
      <c r="BM108" s="214" t="s">
        <v>164</v>
      </c>
    </row>
    <row r="109" s="2" customFormat="1">
      <c r="A109" s="40"/>
      <c r="B109" s="41"/>
      <c r="C109" s="42"/>
      <c r="D109" s="216" t="s">
        <v>136</v>
      </c>
      <c r="E109" s="42"/>
      <c r="F109" s="217" t="s">
        <v>165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82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166</v>
      </c>
      <c r="F110" s="201" t="s">
        <v>167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SUM(P111:P112)</f>
        <v>0</v>
      </c>
      <c r="Q110" s="195"/>
      <c r="R110" s="196">
        <f>SUM(R111:R112)</f>
        <v>0</v>
      </c>
      <c r="S110" s="195"/>
      <c r="T110" s="197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123</v>
      </c>
      <c r="BK110" s="200">
        <f>SUM(BK111:BK112)</f>
        <v>0</v>
      </c>
    </row>
    <row r="111" s="2" customFormat="1" ht="16.5" customHeight="1">
      <c r="A111" s="40"/>
      <c r="B111" s="41"/>
      <c r="C111" s="203" t="s">
        <v>168</v>
      </c>
      <c r="D111" s="203" t="s">
        <v>128</v>
      </c>
      <c r="E111" s="204" t="s">
        <v>169</v>
      </c>
      <c r="F111" s="205" t="s">
        <v>170</v>
      </c>
      <c r="G111" s="206" t="s">
        <v>148</v>
      </c>
      <c r="H111" s="207">
        <v>0.001</v>
      </c>
      <c r="I111" s="208"/>
      <c r="J111" s="209">
        <f>ROUND(I111*H111,2)</f>
        <v>0</v>
      </c>
      <c r="K111" s="205" t="s">
        <v>132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133</v>
      </c>
      <c r="AT111" s="214" t="s">
        <v>128</v>
      </c>
      <c r="AU111" s="214" t="s">
        <v>82</v>
      </c>
      <c r="AY111" s="19" t="s">
        <v>123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133</v>
      </c>
      <c r="BM111" s="214" t="s">
        <v>171</v>
      </c>
    </row>
    <row r="112" s="2" customFormat="1">
      <c r="A112" s="40"/>
      <c r="B112" s="41"/>
      <c r="C112" s="42"/>
      <c r="D112" s="216" t="s">
        <v>136</v>
      </c>
      <c r="E112" s="42"/>
      <c r="F112" s="217" t="s">
        <v>172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82</v>
      </c>
    </row>
    <row r="113" s="12" customFormat="1" ht="25.92" customHeight="1">
      <c r="A113" s="12"/>
      <c r="B113" s="187"/>
      <c r="C113" s="188"/>
      <c r="D113" s="189" t="s">
        <v>71</v>
      </c>
      <c r="E113" s="190" t="s">
        <v>173</v>
      </c>
      <c r="F113" s="190" t="s">
        <v>174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P114+P144+P173+P188+P196+P202</f>
        <v>0</v>
      </c>
      <c r="Q113" s="195"/>
      <c r="R113" s="196">
        <f>R114+R144+R173+R188+R196+R202</f>
        <v>3.4455407999999998</v>
      </c>
      <c r="S113" s="195"/>
      <c r="T113" s="197">
        <f>T114+T144+T173+T188+T196+T202</f>
        <v>0.38309000000000004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72</v>
      </c>
      <c r="AY113" s="198" t="s">
        <v>123</v>
      </c>
      <c r="BK113" s="200">
        <f>BK114+BK144+BK173+BK188+BK196+BK202</f>
        <v>0</v>
      </c>
    </row>
    <row r="114" s="12" customFormat="1" ht="22.8" customHeight="1">
      <c r="A114" s="12"/>
      <c r="B114" s="187"/>
      <c r="C114" s="188"/>
      <c r="D114" s="189" t="s">
        <v>71</v>
      </c>
      <c r="E114" s="201" t="s">
        <v>175</v>
      </c>
      <c r="F114" s="201" t="s">
        <v>176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SUM(P115:P143)</f>
        <v>0</v>
      </c>
      <c r="Q114" s="195"/>
      <c r="R114" s="196">
        <f>SUM(R115:R143)</f>
        <v>2.0002423</v>
      </c>
      <c r="S114" s="195"/>
      <c r="T114" s="197">
        <f>SUM(T115:T143)</f>
        <v>0.28282000000000002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80</v>
      </c>
      <c r="AY114" s="198" t="s">
        <v>123</v>
      </c>
      <c r="BK114" s="200">
        <f>SUM(BK115:BK143)</f>
        <v>0</v>
      </c>
    </row>
    <row r="115" s="2" customFormat="1" ht="16.5" customHeight="1">
      <c r="A115" s="40"/>
      <c r="B115" s="41"/>
      <c r="C115" s="203" t="s">
        <v>177</v>
      </c>
      <c r="D115" s="203" t="s">
        <v>128</v>
      </c>
      <c r="E115" s="204" t="s">
        <v>178</v>
      </c>
      <c r="F115" s="205" t="s">
        <v>179</v>
      </c>
      <c r="G115" s="206" t="s">
        <v>180</v>
      </c>
      <c r="H115" s="207">
        <v>141.11000000000001</v>
      </c>
      <c r="I115" s="208"/>
      <c r="J115" s="209">
        <f>ROUND(I115*H115,2)</f>
        <v>0</v>
      </c>
      <c r="K115" s="205" t="s">
        <v>132</v>
      </c>
      <c r="L115" s="46"/>
      <c r="M115" s="210" t="s">
        <v>19</v>
      </c>
      <c r="N115" s="211" t="s">
        <v>43</v>
      </c>
      <c r="O115" s="86"/>
      <c r="P115" s="212">
        <f>O115*H115</f>
        <v>0</v>
      </c>
      <c r="Q115" s="212">
        <v>0</v>
      </c>
      <c r="R115" s="212">
        <f>Q115*H115</f>
        <v>0</v>
      </c>
      <c r="S115" s="212">
        <v>0.002</v>
      </c>
      <c r="T115" s="213">
        <f>S115*H115</f>
        <v>0.28222000000000003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181</v>
      </c>
      <c r="AT115" s="214" t="s">
        <v>128</v>
      </c>
      <c r="AU115" s="214" t="s">
        <v>82</v>
      </c>
      <c r="AY115" s="19" t="s">
        <v>123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80</v>
      </c>
      <c r="BK115" s="215">
        <f>ROUND(I115*H115,2)</f>
        <v>0</v>
      </c>
      <c r="BL115" s="19" t="s">
        <v>181</v>
      </c>
      <c r="BM115" s="214" t="s">
        <v>182</v>
      </c>
    </row>
    <row r="116" s="2" customFormat="1">
      <c r="A116" s="40"/>
      <c r="B116" s="41"/>
      <c r="C116" s="42"/>
      <c r="D116" s="216" t="s">
        <v>136</v>
      </c>
      <c r="E116" s="42"/>
      <c r="F116" s="217" t="s">
        <v>183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136</v>
      </c>
      <c r="AU116" s="19" t="s">
        <v>82</v>
      </c>
    </row>
    <row r="117" s="13" customFormat="1">
      <c r="A117" s="13"/>
      <c r="B117" s="221"/>
      <c r="C117" s="222"/>
      <c r="D117" s="216" t="s">
        <v>138</v>
      </c>
      <c r="E117" s="223" t="s">
        <v>19</v>
      </c>
      <c r="F117" s="224" t="s">
        <v>83</v>
      </c>
      <c r="G117" s="222"/>
      <c r="H117" s="225">
        <v>141.11000000000001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82</v>
      </c>
      <c r="AV117" s="13" t="s">
        <v>82</v>
      </c>
      <c r="AW117" s="13" t="s">
        <v>33</v>
      </c>
      <c r="AX117" s="13" t="s">
        <v>80</v>
      </c>
      <c r="AY117" s="231" t="s">
        <v>123</v>
      </c>
    </row>
    <row r="118" s="2" customFormat="1" ht="16.5" customHeight="1">
      <c r="A118" s="40"/>
      <c r="B118" s="41"/>
      <c r="C118" s="203" t="s">
        <v>124</v>
      </c>
      <c r="D118" s="203" t="s">
        <v>128</v>
      </c>
      <c r="E118" s="204" t="s">
        <v>184</v>
      </c>
      <c r="F118" s="205" t="s">
        <v>185</v>
      </c>
      <c r="G118" s="206" t="s">
        <v>131</v>
      </c>
      <c r="H118" s="207">
        <v>2</v>
      </c>
      <c r="I118" s="208"/>
      <c r="J118" s="209">
        <f>ROUND(I118*H118,2)</f>
        <v>0</v>
      </c>
      <c r="K118" s="205" t="s">
        <v>132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0.00029999999999999997</v>
      </c>
      <c r="T118" s="213">
        <f>S118*H118</f>
        <v>0.00059999999999999995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181</v>
      </c>
      <c r="AT118" s="214" t="s">
        <v>128</v>
      </c>
      <c r="AU118" s="214" t="s">
        <v>82</v>
      </c>
      <c r="AY118" s="19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181</v>
      </c>
      <c r="BM118" s="214" t="s">
        <v>186</v>
      </c>
    </row>
    <row r="119" s="2" customFormat="1">
      <c r="A119" s="40"/>
      <c r="B119" s="41"/>
      <c r="C119" s="42"/>
      <c r="D119" s="216" t="s">
        <v>136</v>
      </c>
      <c r="E119" s="42"/>
      <c r="F119" s="217" t="s">
        <v>187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82</v>
      </c>
    </row>
    <row r="120" s="2" customFormat="1" ht="16.5" customHeight="1">
      <c r="A120" s="40"/>
      <c r="B120" s="41"/>
      <c r="C120" s="203" t="s">
        <v>188</v>
      </c>
      <c r="D120" s="203" t="s">
        <v>128</v>
      </c>
      <c r="E120" s="204" t="s">
        <v>189</v>
      </c>
      <c r="F120" s="205" t="s">
        <v>190</v>
      </c>
      <c r="G120" s="206" t="s">
        <v>180</v>
      </c>
      <c r="H120" s="207">
        <v>141.11000000000001</v>
      </c>
      <c r="I120" s="208"/>
      <c r="J120" s="209">
        <f>ROUND(I120*H120,2)</f>
        <v>0</v>
      </c>
      <c r="K120" s="205" t="s">
        <v>132</v>
      </c>
      <c r="L120" s="46"/>
      <c r="M120" s="210" t="s">
        <v>19</v>
      </c>
      <c r="N120" s="211" t="s">
        <v>43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181</v>
      </c>
      <c r="AT120" s="214" t="s">
        <v>128</v>
      </c>
      <c r="AU120" s="214" t="s">
        <v>82</v>
      </c>
      <c r="AY120" s="19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80</v>
      </c>
      <c r="BK120" s="215">
        <f>ROUND(I120*H120,2)</f>
        <v>0</v>
      </c>
      <c r="BL120" s="19" t="s">
        <v>181</v>
      </c>
      <c r="BM120" s="214" t="s">
        <v>191</v>
      </c>
    </row>
    <row r="121" s="2" customFormat="1">
      <c r="A121" s="40"/>
      <c r="B121" s="41"/>
      <c r="C121" s="42"/>
      <c r="D121" s="216" t="s">
        <v>136</v>
      </c>
      <c r="E121" s="42"/>
      <c r="F121" s="217" t="s">
        <v>192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82</v>
      </c>
    </row>
    <row r="122" s="13" customFormat="1">
      <c r="A122" s="13"/>
      <c r="B122" s="221"/>
      <c r="C122" s="222"/>
      <c r="D122" s="216" t="s">
        <v>138</v>
      </c>
      <c r="E122" s="223" t="s">
        <v>83</v>
      </c>
      <c r="F122" s="224" t="s">
        <v>193</v>
      </c>
      <c r="G122" s="222"/>
      <c r="H122" s="225">
        <v>141.11000000000001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138</v>
      </c>
      <c r="AU122" s="231" t="s">
        <v>82</v>
      </c>
      <c r="AV122" s="13" t="s">
        <v>82</v>
      </c>
      <c r="AW122" s="13" t="s">
        <v>33</v>
      </c>
      <c r="AX122" s="13" t="s">
        <v>80</v>
      </c>
      <c r="AY122" s="231" t="s">
        <v>123</v>
      </c>
    </row>
    <row r="123" s="2" customFormat="1">
      <c r="A123" s="40"/>
      <c r="B123" s="41"/>
      <c r="C123" s="232" t="s">
        <v>194</v>
      </c>
      <c r="D123" s="232" t="s">
        <v>87</v>
      </c>
      <c r="E123" s="233" t="s">
        <v>195</v>
      </c>
      <c r="F123" s="234" t="s">
        <v>196</v>
      </c>
      <c r="G123" s="235" t="s">
        <v>180</v>
      </c>
      <c r="H123" s="236">
        <v>200.74000000000001</v>
      </c>
      <c r="I123" s="237"/>
      <c r="J123" s="238">
        <f>ROUND(I123*H123,2)</f>
        <v>0</v>
      </c>
      <c r="K123" s="234" t="s">
        <v>132</v>
      </c>
      <c r="L123" s="239"/>
      <c r="M123" s="240" t="s">
        <v>19</v>
      </c>
      <c r="N123" s="241" t="s">
        <v>43</v>
      </c>
      <c r="O123" s="86"/>
      <c r="P123" s="212">
        <f>O123*H123</f>
        <v>0</v>
      </c>
      <c r="Q123" s="212">
        <v>0.0040000000000000001</v>
      </c>
      <c r="R123" s="212">
        <f>Q123*H123</f>
        <v>0.80296000000000001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197</v>
      </c>
      <c r="AT123" s="214" t="s">
        <v>87</v>
      </c>
      <c r="AU123" s="214" t="s">
        <v>82</v>
      </c>
      <c r="AY123" s="19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80</v>
      </c>
      <c r="BK123" s="215">
        <f>ROUND(I123*H123,2)</f>
        <v>0</v>
      </c>
      <c r="BL123" s="19" t="s">
        <v>181</v>
      </c>
      <c r="BM123" s="214" t="s">
        <v>198</v>
      </c>
    </row>
    <row r="124" s="2" customFormat="1">
      <c r="A124" s="40"/>
      <c r="B124" s="41"/>
      <c r="C124" s="42"/>
      <c r="D124" s="216" t="s">
        <v>136</v>
      </c>
      <c r="E124" s="42"/>
      <c r="F124" s="217" t="s">
        <v>196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82</v>
      </c>
    </row>
    <row r="125" s="13" customFormat="1">
      <c r="A125" s="13"/>
      <c r="B125" s="221"/>
      <c r="C125" s="222"/>
      <c r="D125" s="216" t="s">
        <v>138</v>
      </c>
      <c r="E125" s="223" t="s">
        <v>19</v>
      </c>
      <c r="F125" s="224" t="s">
        <v>199</v>
      </c>
      <c r="G125" s="222"/>
      <c r="H125" s="225">
        <v>172.23500000000001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138</v>
      </c>
      <c r="AU125" s="231" t="s">
        <v>82</v>
      </c>
      <c r="AV125" s="13" t="s">
        <v>82</v>
      </c>
      <c r="AW125" s="13" t="s">
        <v>33</v>
      </c>
      <c r="AX125" s="13" t="s">
        <v>80</v>
      </c>
      <c r="AY125" s="231" t="s">
        <v>123</v>
      </c>
    </row>
    <row r="126" s="13" customFormat="1">
      <c r="A126" s="13"/>
      <c r="B126" s="221"/>
      <c r="C126" s="222"/>
      <c r="D126" s="216" t="s">
        <v>138</v>
      </c>
      <c r="E126" s="222"/>
      <c r="F126" s="224" t="s">
        <v>200</v>
      </c>
      <c r="G126" s="222"/>
      <c r="H126" s="225">
        <v>200.74000000000001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138</v>
      </c>
      <c r="AU126" s="231" t="s">
        <v>82</v>
      </c>
      <c r="AV126" s="13" t="s">
        <v>82</v>
      </c>
      <c r="AW126" s="13" t="s">
        <v>4</v>
      </c>
      <c r="AX126" s="13" t="s">
        <v>80</v>
      </c>
      <c r="AY126" s="231" t="s">
        <v>123</v>
      </c>
    </row>
    <row r="127" s="2" customFormat="1" ht="16.5" customHeight="1">
      <c r="A127" s="40"/>
      <c r="B127" s="41"/>
      <c r="C127" s="203" t="s">
        <v>201</v>
      </c>
      <c r="D127" s="203" t="s">
        <v>128</v>
      </c>
      <c r="E127" s="204" t="s">
        <v>202</v>
      </c>
      <c r="F127" s="205" t="s">
        <v>203</v>
      </c>
      <c r="G127" s="206" t="s">
        <v>180</v>
      </c>
      <c r="H127" s="207">
        <v>141.11000000000001</v>
      </c>
      <c r="I127" s="208"/>
      <c r="J127" s="209">
        <f>ROUND(I127*H127,2)</f>
        <v>0</v>
      </c>
      <c r="K127" s="205" t="s">
        <v>132</v>
      </c>
      <c r="L127" s="46"/>
      <c r="M127" s="210" t="s">
        <v>19</v>
      </c>
      <c r="N127" s="211" t="s">
        <v>43</v>
      </c>
      <c r="O127" s="86"/>
      <c r="P127" s="212">
        <f>O127*H127</f>
        <v>0</v>
      </c>
      <c r="Q127" s="212">
        <v>0.00088000000000000003</v>
      </c>
      <c r="R127" s="212">
        <f>Q127*H127</f>
        <v>0.12417680000000002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181</v>
      </c>
      <c r="AT127" s="214" t="s">
        <v>128</v>
      </c>
      <c r="AU127" s="214" t="s">
        <v>82</v>
      </c>
      <c r="AY127" s="19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80</v>
      </c>
      <c r="BK127" s="215">
        <f>ROUND(I127*H127,2)</f>
        <v>0</v>
      </c>
      <c r="BL127" s="19" t="s">
        <v>181</v>
      </c>
      <c r="BM127" s="214" t="s">
        <v>204</v>
      </c>
    </row>
    <row r="128" s="2" customFormat="1">
      <c r="A128" s="40"/>
      <c r="B128" s="41"/>
      <c r="C128" s="42"/>
      <c r="D128" s="216" t="s">
        <v>136</v>
      </c>
      <c r="E128" s="42"/>
      <c r="F128" s="217" t="s">
        <v>205</v>
      </c>
      <c r="G128" s="42"/>
      <c r="H128" s="42"/>
      <c r="I128" s="218"/>
      <c r="J128" s="42"/>
      <c r="K128" s="42"/>
      <c r="L128" s="46"/>
      <c r="M128" s="219"/>
      <c r="N128" s="220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82</v>
      </c>
    </row>
    <row r="129" s="13" customFormat="1">
      <c r="A129" s="13"/>
      <c r="B129" s="221"/>
      <c r="C129" s="222"/>
      <c r="D129" s="216" t="s">
        <v>138</v>
      </c>
      <c r="E129" s="223" t="s">
        <v>19</v>
      </c>
      <c r="F129" s="224" t="s">
        <v>83</v>
      </c>
      <c r="G129" s="222"/>
      <c r="H129" s="225">
        <v>141.11000000000001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138</v>
      </c>
      <c r="AU129" s="231" t="s">
        <v>82</v>
      </c>
      <c r="AV129" s="13" t="s">
        <v>82</v>
      </c>
      <c r="AW129" s="13" t="s">
        <v>33</v>
      </c>
      <c r="AX129" s="13" t="s">
        <v>80</v>
      </c>
      <c r="AY129" s="231" t="s">
        <v>123</v>
      </c>
    </row>
    <row r="130" s="2" customFormat="1">
      <c r="A130" s="40"/>
      <c r="B130" s="41"/>
      <c r="C130" s="232" t="s">
        <v>206</v>
      </c>
      <c r="D130" s="232" t="s">
        <v>87</v>
      </c>
      <c r="E130" s="233" t="s">
        <v>207</v>
      </c>
      <c r="F130" s="234" t="s">
        <v>208</v>
      </c>
      <c r="G130" s="235" t="s">
        <v>180</v>
      </c>
      <c r="H130" s="236">
        <v>200.74000000000001</v>
      </c>
      <c r="I130" s="237"/>
      <c r="J130" s="238">
        <f>ROUND(I130*H130,2)</f>
        <v>0</v>
      </c>
      <c r="K130" s="234" t="s">
        <v>132</v>
      </c>
      <c r="L130" s="239"/>
      <c r="M130" s="240" t="s">
        <v>19</v>
      </c>
      <c r="N130" s="241" t="s">
        <v>43</v>
      </c>
      <c r="O130" s="86"/>
      <c r="P130" s="212">
        <f>O130*H130</f>
        <v>0</v>
      </c>
      <c r="Q130" s="212">
        <v>0.0051999999999999998</v>
      </c>
      <c r="R130" s="212">
        <f>Q130*H130</f>
        <v>1.0438480000000001</v>
      </c>
      <c r="S130" s="212">
        <v>0</v>
      </c>
      <c r="T130" s="21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4" t="s">
        <v>197</v>
      </c>
      <c r="AT130" s="214" t="s">
        <v>87</v>
      </c>
      <c r="AU130" s="214" t="s">
        <v>82</v>
      </c>
      <c r="AY130" s="19" t="s">
        <v>123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9" t="s">
        <v>80</v>
      </c>
      <c r="BK130" s="215">
        <f>ROUND(I130*H130,2)</f>
        <v>0</v>
      </c>
      <c r="BL130" s="19" t="s">
        <v>181</v>
      </c>
      <c r="BM130" s="214" t="s">
        <v>209</v>
      </c>
    </row>
    <row r="131" s="2" customFormat="1">
      <c r="A131" s="40"/>
      <c r="B131" s="41"/>
      <c r="C131" s="42"/>
      <c r="D131" s="216" t="s">
        <v>136</v>
      </c>
      <c r="E131" s="42"/>
      <c r="F131" s="217" t="s">
        <v>208</v>
      </c>
      <c r="G131" s="42"/>
      <c r="H131" s="42"/>
      <c r="I131" s="218"/>
      <c r="J131" s="42"/>
      <c r="K131" s="42"/>
      <c r="L131" s="46"/>
      <c r="M131" s="219"/>
      <c r="N131" s="220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136</v>
      </c>
      <c r="AU131" s="19" t="s">
        <v>82</v>
      </c>
    </row>
    <row r="132" s="13" customFormat="1">
      <c r="A132" s="13"/>
      <c r="B132" s="221"/>
      <c r="C132" s="222"/>
      <c r="D132" s="216" t="s">
        <v>138</v>
      </c>
      <c r="E132" s="223" t="s">
        <v>19</v>
      </c>
      <c r="F132" s="224" t="s">
        <v>210</v>
      </c>
      <c r="G132" s="222"/>
      <c r="H132" s="225">
        <v>172.23500000000001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138</v>
      </c>
      <c r="AU132" s="231" t="s">
        <v>82</v>
      </c>
      <c r="AV132" s="13" t="s">
        <v>82</v>
      </c>
      <c r="AW132" s="13" t="s">
        <v>33</v>
      </c>
      <c r="AX132" s="13" t="s">
        <v>80</v>
      </c>
      <c r="AY132" s="231" t="s">
        <v>123</v>
      </c>
    </row>
    <row r="133" s="13" customFormat="1">
      <c r="A133" s="13"/>
      <c r="B133" s="221"/>
      <c r="C133" s="222"/>
      <c r="D133" s="216" t="s">
        <v>138</v>
      </c>
      <c r="E133" s="222"/>
      <c r="F133" s="224" t="s">
        <v>200</v>
      </c>
      <c r="G133" s="222"/>
      <c r="H133" s="225">
        <v>200.74000000000001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138</v>
      </c>
      <c r="AU133" s="231" t="s">
        <v>82</v>
      </c>
      <c r="AV133" s="13" t="s">
        <v>82</v>
      </c>
      <c r="AW133" s="13" t="s">
        <v>4</v>
      </c>
      <c r="AX133" s="13" t="s">
        <v>80</v>
      </c>
      <c r="AY133" s="231" t="s">
        <v>123</v>
      </c>
    </row>
    <row r="134" s="2" customFormat="1" ht="16.5" customHeight="1">
      <c r="A134" s="40"/>
      <c r="B134" s="41"/>
      <c r="C134" s="203" t="s">
        <v>211</v>
      </c>
      <c r="D134" s="203" t="s">
        <v>128</v>
      </c>
      <c r="E134" s="204" t="s">
        <v>212</v>
      </c>
      <c r="F134" s="205" t="s">
        <v>213</v>
      </c>
      <c r="G134" s="206" t="s">
        <v>180</v>
      </c>
      <c r="H134" s="207">
        <v>31.125</v>
      </c>
      <c r="I134" s="208"/>
      <c r="J134" s="209">
        <f>ROUND(I134*H134,2)</f>
        <v>0</v>
      </c>
      <c r="K134" s="205" t="s">
        <v>214</v>
      </c>
      <c r="L134" s="46"/>
      <c r="M134" s="210" t="s">
        <v>19</v>
      </c>
      <c r="N134" s="211" t="s">
        <v>43</v>
      </c>
      <c r="O134" s="86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4" t="s">
        <v>181</v>
      </c>
      <c r="AT134" s="214" t="s">
        <v>128</v>
      </c>
      <c r="AU134" s="214" t="s">
        <v>82</v>
      </c>
      <c r="AY134" s="19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9" t="s">
        <v>80</v>
      </c>
      <c r="BK134" s="215">
        <f>ROUND(I134*H134,2)</f>
        <v>0</v>
      </c>
      <c r="BL134" s="19" t="s">
        <v>181</v>
      </c>
      <c r="BM134" s="214" t="s">
        <v>215</v>
      </c>
    </row>
    <row r="135" s="2" customFormat="1">
      <c r="A135" s="40"/>
      <c r="B135" s="41"/>
      <c r="C135" s="42"/>
      <c r="D135" s="216" t="s">
        <v>136</v>
      </c>
      <c r="E135" s="42"/>
      <c r="F135" s="217" t="s">
        <v>216</v>
      </c>
      <c r="G135" s="42"/>
      <c r="H135" s="42"/>
      <c r="I135" s="218"/>
      <c r="J135" s="42"/>
      <c r="K135" s="42"/>
      <c r="L135" s="46"/>
      <c r="M135" s="219"/>
      <c r="N135" s="220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82</v>
      </c>
    </row>
    <row r="136" s="13" customFormat="1">
      <c r="A136" s="13"/>
      <c r="B136" s="221"/>
      <c r="C136" s="222"/>
      <c r="D136" s="216" t="s">
        <v>138</v>
      </c>
      <c r="E136" s="223" t="s">
        <v>19</v>
      </c>
      <c r="F136" s="224" t="s">
        <v>217</v>
      </c>
      <c r="G136" s="222"/>
      <c r="H136" s="225">
        <v>31.125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138</v>
      </c>
      <c r="AU136" s="231" t="s">
        <v>82</v>
      </c>
      <c r="AV136" s="13" t="s">
        <v>82</v>
      </c>
      <c r="AW136" s="13" t="s">
        <v>33</v>
      </c>
      <c r="AX136" s="13" t="s">
        <v>80</v>
      </c>
      <c r="AY136" s="231" t="s">
        <v>123</v>
      </c>
    </row>
    <row r="137" s="2" customFormat="1" ht="16.5" customHeight="1">
      <c r="A137" s="40"/>
      <c r="B137" s="41"/>
      <c r="C137" s="203" t="s">
        <v>8</v>
      </c>
      <c r="D137" s="203" t="s">
        <v>128</v>
      </c>
      <c r="E137" s="204" t="s">
        <v>218</v>
      </c>
      <c r="F137" s="205" t="s">
        <v>219</v>
      </c>
      <c r="G137" s="206" t="s">
        <v>180</v>
      </c>
      <c r="H137" s="207">
        <v>31.125</v>
      </c>
      <c r="I137" s="208"/>
      <c r="J137" s="209">
        <f>ROUND(I137*H137,2)</f>
        <v>0</v>
      </c>
      <c r="K137" s="205" t="s">
        <v>132</v>
      </c>
      <c r="L137" s="46"/>
      <c r="M137" s="210" t="s">
        <v>19</v>
      </c>
      <c r="N137" s="211" t="s">
        <v>43</v>
      </c>
      <c r="O137" s="86"/>
      <c r="P137" s="212">
        <f>O137*H137</f>
        <v>0</v>
      </c>
      <c r="Q137" s="212">
        <v>0.00093999999999999997</v>
      </c>
      <c r="R137" s="212">
        <f>Q137*H137</f>
        <v>0.029257499999999999</v>
      </c>
      <c r="S137" s="212">
        <v>0</v>
      </c>
      <c r="T137" s="21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4" t="s">
        <v>181</v>
      </c>
      <c r="AT137" s="214" t="s">
        <v>128</v>
      </c>
      <c r="AU137" s="214" t="s">
        <v>82</v>
      </c>
      <c r="AY137" s="19" t="s">
        <v>123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9" t="s">
        <v>80</v>
      </c>
      <c r="BK137" s="215">
        <f>ROUND(I137*H137,2)</f>
        <v>0</v>
      </c>
      <c r="BL137" s="19" t="s">
        <v>181</v>
      </c>
      <c r="BM137" s="214" t="s">
        <v>220</v>
      </c>
    </row>
    <row r="138" s="2" customFormat="1">
      <c r="A138" s="40"/>
      <c r="B138" s="41"/>
      <c r="C138" s="42"/>
      <c r="D138" s="216" t="s">
        <v>136</v>
      </c>
      <c r="E138" s="42"/>
      <c r="F138" s="217" t="s">
        <v>221</v>
      </c>
      <c r="G138" s="42"/>
      <c r="H138" s="42"/>
      <c r="I138" s="218"/>
      <c r="J138" s="42"/>
      <c r="K138" s="42"/>
      <c r="L138" s="46"/>
      <c r="M138" s="219"/>
      <c r="N138" s="220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136</v>
      </c>
      <c r="AU138" s="19" t="s">
        <v>82</v>
      </c>
    </row>
    <row r="139" s="13" customFormat="1">
      <c r="A139" s="13"/>
      <c r="B139" s="221"/>
      <c r="C139" s="222"/>
      <c r="D139" s="216" t="s">
        <v>138</v>
      </c>
      <c r="E139" s="223" t="s">
        <v>86</v>
      </c>
      <c r="F139" s="224" t="s">
        <v>222</v>
      </c>
      <c r="G139" s="222"/>
      <c r="H139" s="225">
        <v>56.590000000000003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138</v>
      </c>
      <c r="AU139" s="231" t="s">
        <v>82</v>
      </c>
      <c r="AV139" s="13" t="s">
        <v>82</v>
      </c>
      <c r="AW139" s="13" t="s">
        <v>33</v>
      </c>
      <c r="AX139" s="13" t="s">
        <v>72</v>
      </c>
      <c r="AY139" s="231" t="s">
        <v>123</v>
      </c>
    </row>
    <row r="140" s="14" customFormat="1">
      <c r="A140" s="14"/>
      <c r="B140" s="242"/>
      <c r="C140" s="243"/>
      <c r="D140" s="216" t="s">
        <v>138</v>
      </c>
      <c r="E140" s="244" t="s">
        <v>19</v>
      </c>
      <c r="F140" s="245" t="s">
        <v>223</v>
      </c>
      <c r="G140" s="243"/>
      <c r="H140" s="246">
        <v>56.590000000000003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138</v>
      </c>
      <c r="AU140" s="252" t="s">
        <v>82</v>
      </c>
      <c r="AV140" s="14" t="s">
        <v>134</v>
      </c>
      <c r="AW140" s="14" t="s">
        <v>33</v>
      </c>
      <c r="AX140" s="14" t="s">
        <v>72</v>
      </c>
      <c r="AY140" s="252" t="s">
        <v>123</v>
      </c>
    </row>
    <row r="141" s="13" customFormat="1">
      <c r="A141" s="13"/>
      <c r="B141" s="221"/>
      <c r="C141" s="222"/>
      <c r="D141" s="216" t="s">
        <v>138</v>
      </c>
      <c r="E141" s="223" t="s">
        <v>19</v>
      </c>
      <c r="F141" s="224" t="s">
        <v>217</v>
      </c>
      <c r="G141" s="222"/>
      <c r="H141" s="225">
        <v>31.125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138</v>
      </c>
      <c r="AU141" s="231" t="s">
        <v>82</v>
      </c>
      <c r="AV141" s="13" t="s">
        <v>82</v>
      </c>
      <c r="AW141" s="13" t="s">
        <v>33</v>
      </c>
      <c r="AX141" s="13" t="s">
        <v>80</v>
      </c>
      <c r="AY141" s="231" t="s">
        <v>123</v>
      </c>
    </row>
    <row r="142" s="2" customFormat="1" ht="16.5" customHeight="1">
      <c r="A142" s="40"/>
      <c r="B142" s="41"/>
      <c r="C142" s="203" t="s">
        <v>181</v>
      </c>
      <c r="D142" s="203" t="s">
        <v>128</v>
      </c>
      <c r="E142" s="204" t="s">
        <v>224</v>
      </c>
      <c r="F142" s="205" t="s">
        <v>225</v>
      </c>
      <c r="G142" s="206" t="s">
        <v>148</v>
      </c>
      <c r="H142" s="207">
        <v>2</v>
      </c>
      <c r="I142" s="208"/>
      <c r="J142" s="209">
        <f>ROUND(I142*H142,2)</f>
        <v>0</v>
      </c>
      <c r="K142" s="205" t="s">
        <v>132</v>
      </c>
      <c r="L142" s="46"/>
      <c r="M142" s="210" t="s">
        <v>19</v>
      </c>
      <c r="N142" s="211" t="s">
        <v>43</v>
      </c>
      <c r="O142" s="86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4" t="s">
        <v>181</v>
      </c>
      <c r="AT142" s="214" t="s">
        <v>128</v>
      </c>
      <c r="AU142" s="214" t="s">
        <v>82</v>
      </c>
      <c r="AY142" s="19" t="s">
        <v>123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9" t="s">
        <v>80</v>
      </c>
      <c r="BK142" s="215">
        <f>ROUND(I142*H142,2)</f>
        <v>0</v>
      </c>
      <c r="BL142" s="19" t="s">
        <v>181</v>
      </c>
      <c r="BM142" s="214" t="s">
        <v>226</v>
      </c>
    </row>
    <row r="143" s="2" customFormat="1">
      <c r="A143" s="40"/>
      <c r="B143" s="41"/>
      <c r="C143" s="42"/>
      <c r="D143" s="216" t="s">
        <v>136</v>
      </c>
      <c r="E143" s="42"/>
      <c r="F143" s="217" t="s">
        <v>227</v>
      </c>
      <c r="G143" s="42"/>
      <c r="H143" s="42"/>
      <c r="I143" s="218"/>
      <c r="J143" s="42"/>
      <c r="K143" s="42"/>
      <c r="L143" s="46"/>
      <c r="M143" s="219"/>
      <c r="N143" s="220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136</v>
      </c>
      <c r="AU143" s="19" t="s">
        <v>82</v>
      </c>
    </row>
    <row r="144" s="12" customFormat="1" ht="22.8" customHeight="1">
      <c r="A144" s="12"/>
      <c r="B144" s="187"/>
      <c r="C144" s="188"/>
      <c r="D144" s="189" t="s">
        <v>71</v>
      </c>
      <c r="E144" s="201" t="s">
        <v>228</v>
      </c>
      <c r="F144" s="201" t="s">
        <v>229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SUM(P145:P172)</f>
        <v>0</v>
      </c>
      <c r="Q144" s="195"/>
      <c r="R144" s="196">
        <f>SUM(R145:R172)</f>
        <v>0.91877149999999996</v>
      </c>
      <c r="S144" s="195"/>
      <c r="T144" s="197">
        <f>SUM(T145:T172)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82</v>
      </c>
      <c r="AT144" s="199" t="s">
        <v>71</v>
      </c>
      <c r="AU144" s="199" t="s">
        <v>80</v>
      </c>
      <c r="AY144" s="198" t="s">
        <v>123</v>
      </c>
      <c r="BK144" s="200">
        <f>SUM(BK145:BK172)</f>
        <v>0</v>
      </c>
    </row>
    <row r="145" s="2" customFormat="1" ht="21.75" customHeight="1">
      <c r="A145" s="40"/>
      <c r="B145" s="41"/>
      <c r="C145" s="203" t="s">
        <v>230</v>
      </c>
      <c r="D145" s="203" t="s">
        <v>128</v>
      </c>
      <c r="E145" s="204" t="s">
        <v>231</v>
      </c>
      <c r="F145" s="205" t="s">
        <v>232</v>
      </c>
      <c r="G145" s="206" t="s">
        <v>180</v>
      </c>
      <c r="H145" s="207">
        <v>141.11000000000001</v>
      </c>
      <c r="I145" s="208"/>
      <c r="J145" s="209">
        <f>ROUND(I145*H145,2)</f>
        <v>0</v>
      </c>
      <c r="K145" s="205" t="s">
        <v>132</v>
      </c>
      <c r="L145" s="46"/>
      <c r="M145" s="210" t="s">
        <v>19</v>
      </c>
      <c r="N145" s="211" t="s">
        <v>43</v>
      </c>
      <c r="O145" s="86"/>
      <c r="P145" s="212">
        <f>O145*H145</f>
        <v>0</v>
      </c>
      <c r="Q145" s="212">
        <v>0.00058</v>
      </c>
      <c r="R145" s="212">
        <f>Q145*H145</f>
        <v>0.081843800000000008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181</v>
      </c>
      <c r="AT145" s="214" t="s">
        <v>128</v>
      </c>
      <c r="AU145" s="214" t="s">
        <v>82</v>
      </c>
      <c r="AY145" s="19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80</v>
      </c>
      <c r="BK145" s="215">
        <f>ROUND(I145*H145,2)</f>
        <v>0</v>
      </c>
      <c r="BL145" s="19" t="s">
        <v>181</v>
      </c>
      <c r="BM145" s="214" t="s">
        <v>233</v>
      </c>
    </row>
    <row r="146" s="2" customFormat="1">
      <c r="A146" s="40"/>
      <c r="B146" s="41"/>
      <c r="C146" s="42"/>
      <c r="D146" s="216" t="s">
        <v>136</v>
      </c>
      <c r="E146" s="42"/>
      <c r="F146" s="217" t="s">
        <v>234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136</v>
      </c>
      <c r="AU146" s="19" t="s">
        <v>82</v>
      </c>
    </row>
    <row r="147" s="13" customFormat="1">
      <c r="A147" s="13"/>
      <c r="B147" s="221"/>
      <c r="C147" s="222"/>
      <c r="D147" s="216" t="s">
        <v>138</v>
      </c>
      <c r="E147" s="223" t="s">
        <v>19</v>
      </c>
      <c r="F147" s="224" t="s">
        <v>83</v>
      </c>
      <c r="G147" s="222"/>
      <c r="H147" s="225">
        <v>141.11000000000001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138</v>
      </c>
      <c r="AU147" s="231" t="s">
        <v>82</v>
      </c>
      <c r="AV147" s="13" t="s">
        <v>82</v>
      </c>
      <c r="AW147" s="13" t="s">
        <v>33</v>
      </c>
      <c r="AX147" s="13" t="s">
        <v>80</v>
      </c>
      <c r="AY147" s="231" t="s">
        <v>123</v>
      </c>
    </row>
    <row r="148" s="2" customFormat="1" ht="16.5" customHeight="1">
      <c r="A148" s="40"/>
      <c r="B148" s="41"/>
      <c r="C148" s="232" t="s">
        <v>235</v>
      </c>
      <c r="D148" s="232" t="s">
        <v>87</v>
      </c>
      <c r="E148" s="233" t="s">
        <v>236</v>
      </c>
      <c r="F148" s="234" t="s">
        <v>237</v>
      </c>
      <c r="G148" s="235" t="s">
        <v>180</v>
      </c>
      <c r="H148" s="236">
        <v>148.166</v>
      </c>
      <c r="I148" s="237"/>
      <c r="J148" s="238">
        <f>ROUND(I148*H148,2)</f>
        <v>0</v>
      </c>
      <c r="K148" s="234" t="s">
        <v>132</v>
      </c>
      <c r="L148" s="239"/>
      <c r="M148" s="240" t="s">
        <v>19</v>
      </c>
      <c r="N148" s="241" t="s">
        <v>43</v>
      </c>
      <c r="O148" s="86"/>
      <c r="P148" s="212">
        <f>O148*H148</f>
        <v>0</v>
      </c>
      <c r="Q148" s="212">
        <v>0.0050000000000000001</v>
      </c>
      <c r="R148" s="212">
        <f>Q148*H148</f>
        <v>0.74082999999999999</v>
      </c>
      <c r="S148" s="212">
        <v>0</v>
      </c>
      <c r="T148" s="21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4" t="s">
        <v>197</v>
      </c>
      <c r="AT148" s="214" t="s">
        <v>87</v>
      </c>
      <c r="AU148" s="214" t="s">
        <v>82</v>
      </c>
      <c r="AY148" s="19" t="s">
        <v>123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9" t="s">
        <v>80</v>
      </c>
      <c r="BK148" s="215">
        <f>ROUND(I148*H148,2)</f>
        <v>0</v>
      </c>
      <c r="BL148" s="19" t="s">
        <v>181</v>
      </c>
      <c r="BM148" s="214" t="s">
        <v>238</v>
      </c>
    </row>
    <row r="149" s="2" customFormat="1">
      <c r="A149" s="40"/>
      <c r="B149" s="41"/>
      <c r="C149" s="42"/>
      <c r="D149" s="216" t="s">
        <v>136</v>
      </c>
      <c r="E149" s="42"/>
      <c r="F149" s="217" t="s">
        <v>237</v>
      </c>
      <c r="G149" s="42"/>
      <c r="H149" s="42"/>
      <c r="I149" s="218"/>
      <c r="J149" s="42"/>
      <c r="K149" s="42"/>
      <c r="L149" s="46"/>
      <c r="M149" s="219"/>
      <c r="N149" s="220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82</v>
      </c>
    </row>
    <row r="150" s="13" customFormat="1">
      <c r="A150" s="13"/>
      <c r="B150" s="221"/>
      <c r="C150" s="222"/>
      <c r="D150" s="216" t="s">
        <v>138</v>
      </c>
      <c r="E150" s="223" t="s">
        <v>19</v>
      </c>
      <c r="F150" s="224" t="s">
        <v>83</v>
      </c>
      <c r="G150" s="222"/>
      <c r="H150" s="225">
        <v>141.11000000000001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138</v>
      </c>
      <c r="AU150" s="231" t="s">
        <v>82</v>
      </c>
      <c r="AV150" s="13" t="s">
        <v>82</v>
      </c>
      <c r="AW150" s="13" t="s">
        <v>33</v>
      </c>
      <c r="AX150" s="13" t="s">
        <v>80</v>
      </c>
      <c r="AY150" s="231" t="s">
        <v>123</v>
      </c>
    </row>
    <row r="151" s="13" customFormat="1">
      <c r="A151" s="13"/>
      <c r="B151" s="221"/>
      <c r="C151" s="222"/>
      <c r="D151" s="216" t="s">
        <v>138</v>
      </c>
      <c r="E151" s="222"/>
      <c r="F151" s="224" t="s">
        <v>239</v>
      </c>
      <c r="G151" s="222"/>
      <c r="H151" s="225">
        <v>148.166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138</v>
      </c>
      <c r="AU151" s="231" t="s">
        <v>82</v>
      </c>
      <c r="AV151" s="13" t="s">
        <v>82</v>
      </c>
      <c r="AW151" s="13" t="s">
        <v>4</v>
      </c>
      <c r="AX151" s="13" t="s">
        <v>80</v>
      </c>
      <c r="AY151" s="231" t="s">
        <v>123</v>
      </c>
    </row>
    <row r="152" s="2" customFormat="1" ht="16.5" customHeight="1">
      <c r="A152" s="40"/>
      <c r="B152" s="41"/>
      <c r="C152" s="203" t="s">
        <v>240</v>
      </c>
      <c r="D152" s="203" t="s">
        <v>128</v>
      </c>
      <c r="E152" s="204" t="s">
        <v>241</v>
      </c>
      <c r="F152" s="205" t="s">
        <v>242</v>
      </c>
      <c r="G152" s="206" t="s">
        <v>180</v>
      </c>
      <c r="H152" s="207">
        <v>141.11000000000001</v>
      </c>
      <c r="I152" s="208"/>
      <c r="J152" s="209">
        <f>ROUND(I152*H152,2)</f>
        <v>0</v>
      </c>
      <c r="K152" s="205" t="s">
        <v>132</v>
      </c>
      <c r="L152" s="46"/>
      <c r="M152" s="210" t="s">
        <v>19</v>
      </c>
      <c r="N152" s="211" t="s">
        <v>43</v>
      </c>
      <c r="O152" s="86"/>
      <c r="P152" s="212">
        <f>O152*H152</f>
        <v>0</v>
      </c>
      <c r="Q152" s="212">
        <v>6.9999999999999994E-05</v>
      </c>
      <c r="R152" s="212">
        <f>Q152*H152</f>
        <v>0.0098776999999999997</v>
      </c>
      <c r="S152" s="212">
        <v>0</v>
      </c>
      <c r="T152" s="21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4" t="s">
        <v>181</v>
      </c>
      <c r="AT152" s="214" t="s">
        <v>128</v>
      </c>
      <c r="AU152" s="214" t="s">
        <v>82</v>
      </c>
      <c r="AY152" s="19" t="s">
        <v>123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9" t="s">
        <v>80</v>
      </c>
      <c r="BK152" s="215">
        <f>ROUND(I152*H152,2)</f>
        <v>0</v>
      </c>
      <c r="BL152" s="19" t="s">
        <v>181</v>
      </c>
      <c r="BM152" s="214" t="s">
        <v>243</v>
      </c>
    </row>
    <row r="153" s="2" customFormat="1">
      <c r="A153" s="40"/>
      <c r="B153" s="41"/>
      <c r="C153" s="42"/>
      <c r="D153" s="216" t="s">
        <v>136</v>
      </c>
      <c r="E153" s="42"/>
      <c r="F153" s="217" t="s">
        <v>244</v>
      </c>
      <c r="G153" s="42"/>
      <c r="H153" s="42"/>
      <c r="I153" s="218"/>
      <c r="J153" s="42"/>
      <c r="K153" s="42"/>
      <c r="L153" s="46"/>
      <c r="M153" s="219"/>
      <c r="N153" s="220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136</v>
      </c>
      <c r="AU153" s="19" t="s">
        <v>82</v>
      </c>
    </row>
    <row r="154" s="13" customFormat="1">
      <c r="A154" s="13"/>
      <c r="B154" s="221"/>
      <c r="C154" s="222"/>
      <c r="D154" s="216" t="s">
        <v>138</v>
      </c>
      <c r="E154" s="223" t="s">
        <v>19</v>
      </c>
      <c r="F154" s="224" t="s">
        <v>83</v>
      </c>
      <c r="G154" s="222"/>
      <c r="H154" s="225">
        <v>141.11000000000001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138</v>
      </c>
      <c r="AU154" s="231" t="s">
        <v>82</v>
      </c>
      <c r="AV154" s="13" t="s">
        <v>82</v>
      </c>
      <c r="AW154" s="13" t="s">
        <v>33</v>
      </c>
      <c r="AX154" s="13" t="s">
        <v>80</v>
      </c>
      <c r="AY154" s="231" t="s">
        <v>123</v>
      </c>
    </row>
    <row r="155" s="2" customFormat="1" ht="21.75" customHeight="1">
      <c r="A155" s="40"/>
      <c r="B155" s="41"/>
      <c r="C155" s="203" t="s">
        <v>245</v>
      </c>
      <c r="D155" s="203" t="s">
        <v>128</v>
      </c>
      <c r="E155" s="204" t="s">
        <v>246</v>
      </c>
      <c r="F155" s="205" t="s">
        <v>247</v>
      </c>
      <c r="G155" s="206" t="s">
        <v>180</v>
      </c>
      <c r="H155" s="207">
        <v>38</v>
      </c>
      <c r="I155" s="208"/>
      <c r="J155" s="209">
        <f>ROUND(I155*H155,2)</f>
        <v>0</v>
      </c>
      <c r="K155" s="205" t="s">
        <v>132</v>
      </c>
      <c r="L155" s="46"/>
      <c r="M155" s="210" t="s">
        <v>19</v>
      </c>
      <c r="N155" s="211" t="s">
        <v>43</v>
      </c>
      <c r="O155" s="86"/>
      <c r="P155" s="212">
        <f>O155*H155</f>
        <v>0</v>
      </c>
      <c r="Q155" s="212">
        <v>0.00019000000000000001</v>
      </c>
      <c r="R155" s="212">
        <f>Q155*H155</f>
        <v>0.0072200000000000007</v>
      </c>
      <c r="S155" s="212">
        <v>0</v>
      </c>
      <c r="T155" s="21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4" t="s">
        <v>181</v>
      </c>
      <c r="AT155" s="214" t="s">
        <v>128</v>
      </c>
      <c r="AU155" s="214" t="s">
        <v>82</v>
      </c>
      <c r="AY155" s="19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9" t="s">
        <v>80</v>
      </c>
      <c r="BK155" s="215">
        <f>ROUND(I155*H155,2)</f>
        <v>0</v>
      </c>
      <c r="BL155" s="19" t="s">
        <v>181</v>
      </c>
      <c r="BM155" s="214" t="s">
        <v>248</v>
      </c>
    </row>
    <row r="156" s="2" customFormat="1">
      <c r="A156" s="40"/>
      <c r="B156" s="41"/>
      <c r="C156" s="42"/>
      <c r="D156" s="216" t="s">
        <v>136</v>
      </c>
      <c r="E156" s="42"/>
      <c r="F156" s="217" t="s">
        <v>249</v>
      </c>
      <c r="G156" s="42"/>
      <c r="H156" s="42"/>
      <c r="I156" s="218"/>
      <c r="J156" s="42"/>
      <c r="K156" s="42"/>
      <c r="L156" s="46"/>
      <c r="M156" s="219"/>
      <c r="N156" s="220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136</v>
      </c>
      <c r="AU156" s="19" t="s">
        <v>82</v>
      </c>
    </row>
    <row r="157" s="15" customFormat="1">
      <c r="A157" s="15"/>
      <c r="B157" s="253"/>
      <c r="C157" s="254"/>
      <c r="D157" s="216" t="s">
        <v>138</v>
      </c>
      <c r="E157" s="255" t="s">
        <v>19</v>
      </c>
      <c r="F157" s="256" t="s">
        <v>250</v>
      </c>
      <c r="G157" s="254"/>
      <c r="H157" s="255" t="s">
        <v>19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138</v>
      </c>
      <c r="AU157" s="262" t="s">
        <v>82</v>
      </c>
      <c r="AV157" s="15" t="s">
        <v>80</v>
      </c>
      <c r="AW157" s="15" t="s">
        <v>33</v>
      </c>
      <c r="AX157" s="15" t="s">
        <v>72</v>
      </c>
      <c r="AY157" s="262" t="s">
        <v>123</v>
      </c>
    </row>
    <row r="158" s="13" customFormat="1">
      <c r="A158" s="13"/>
      <c r="B158" s="221"/>
      <c r="C158" s="222"/>
      <c r="D158" s="216" t="s">
        <v>138</v>
      </c>
      <c r="E158" s="223" t="s">
        <v>19</v>
      </c>
      <c r="F158" s="224" t="s">
        <v>251</v>
      </c>
      <c r="G158" s="222"/>
      <c r="H158" s="225">
        <v>22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138</v>
      </c>
      <c r="AU158" s="231" t="s">
        <v>82</v>
      </c>
      <c r="AV158" s="13" t="s">
        <v>82</v>
      </c>
      <c r="AW158" s="13" t="s">
        <v>33</v>
      </c>
      <c r="AX158" s="13" t="s">
        <v>72</v>
      </c>
      <c r="AY158" s="231" t="s">
        <v>123</v>
      </c>
    </row>
    <row r="159" s="13" customFormat="1">
      <c r="A159" s="13"/>
      <c r="B159" s="221"/>
      <c r="C159" s="222"/>
      <c r="D159" s="216" t="s">
        <v>138</v>
      </c>
      <c r="E159" s="223" t="s">
        <v>19</v>
      </c>
      <c r="F159" s="224" t="s">
        <v>252</v>
      </c>
      <c r="G159" s="222"/>
      <c r="H159" s="225">
        <v>16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138</v>
      </c>
      <c r="AU159" s="231" t="s">
        <v>82</v>
      </c>
      <c r="AV159" s="13" t="s">
        <v>82</v>
      </c>
      <c r="AW159" s="13" t="s">
        <v>33</v>
      </c>
      <c r="AX159" s="13" t="s">
        <v>72</v>
      </c>
      <c r="AY159" s="231" t="s">
        <v>123</v>
      </c>
    </row>
    <row r="160" s="16" customFormat="1">
      <c r="A160" s="16"/>
      <c r="B160" s="263"/>
      <c r="C160" s="264"/>
      <c r="D160" s="216" t="s">
        <v>138</v>
      </c>
      <c r="E160" s="265" t="s">
        <v>19</v>
      </c>
      <c r="F160" s="266" t="s">
        <v>253</v>
      </c>
      <c r="G160" s="264"/>
      <c r="H160" s="267">
        <v>38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3" t="s">
        <v>138</v>
      </c>
      <c r="AU160" s="273" t="s">
        <v>82</v>
      </c>
      <c r="AV160" s="16" t="s">
        <v>133</v>
      </c>
      <c r="AW160" s="16" t="s">
        <v>33</v>
      </c>
      <c r="AX160" s="16" t="s">
        <v>80</v>
      </c>
      <c r="AY160" s="273" t="s">
        <v>123</v>
      </c>
    </row>
    <row r="161" s="2" customFormat="1" ht="16.5" customHeight="1">
      <c r="A161" s="40"/>
      <c r="B161" s="41"/>
      <c r="C161" s="232" t="s">
        <v>7</v>
      </c>
      <c r="D161" s="232" t="s">
        <v>87</v>
      </c>
      <c r="E161" s="233" t="s">
        <v>254</v>
      </c>
      <c r="F161" s="234" t="s">
        <v>255</v>
      </c>
      <c r="G161" s="235" t="s">
        <v>180</v>
      </c>
      <c r="H161" s="236">
        <v>22</v>
      </c>
      <c r="I161" s="237"/>
      <c r="J161" s="238">
        <f>ROUND(I161*H161,2)</f>
        <v>0</v>
      </c>
      <c r="K161" s="234" t="s">
        <v>132</v>
      </c>
      <c r="L161" s="239"/>
      <c r="M161" s="240" t="s">
        <v>19</v>
      </c>
      <c r="N161" s="241" t="s">
        <v>43</v>
      </c>
      <c r="O161" s="86"/>
      <c r="P161" s="212">
        <f>O161*H161</f>
        <v>0</v>
      </c>
      <c r="Q161" s="212">
        <v>0.0025000000000000001</v>
      </c>
      <c r="R161" s="212">
        <f>Q161*H161</f>
        <v>0.055</v>
      </c>
      <c r="S161" s="212">
        <v>0</v>
      </c>
      <c r="T161" s="21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4" t="s">
        <v>197</v>
      </c>
      <c r="AT161" s="214" t="s">
        <v>87</v>
      </c>
      <c r="AU161" s="214" t="s">
        <v>82</v>
      </c>
      <c r="AY161" s="19" t="s">
        <v>123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9" t="s">
        <v>80</v>
      </c>
      <c r="BK161" s="215">
        <f>ROUND(I161*H161,2)</f>
        <v>0</v>
      </c>
      <c r="BL161" s="19" t="s">
        <v>181</v>
      </c>
      <c r="BM161" s="214" t="s">
        <v>256</v>
      </c>
    </row>
    <row r="162" s="2" customFormat="1">
      <c r="A162" s="40"/>
      <c r="B162" s="41"/>
      <c r="C162" s="42"/>
      <c r="D162" s="216" t="s">
        <v>136</v>
      </c>
      <c r="E162" s="42"/>
      <c r="F162" s="217" t="s">
        <v>255</v>
      </c>
      <c r="G162" s="42"/>
      <c r="H162" s="42"/>
      <c r="I162" s="218"/>
      <c r="J162" s="42"/>
      <c r="K162" s="42"/>
      <c r="L162" s="46"/>
      <c r="M162" s="219"/>
      <c r="N162" s="220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136</v>
      </c>
      <c r="AU162" s="19" t="s">
        <v>82</v>
      </c>
    </row>
    <row r="163" s="15" customFormat="1">
      <c r="A163" s="15"/>
      <c r="B163" s="253"/>
      <c r="C163" s="254"/>
      <c r="D163" s="216" t="s">
        <v>138</v>
      </c>
      <c r="E163" s="255" t="s">
        <v>19</v>
      </c>
      <c r="F163" s="256" t="s">
        <v>250</v>
      </c>
      <c r="G163" s="254"/>
      <c r="H163" s="255" t="s">
        <v>19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2" t="s">
        <v>138</v>
      </c>
      <c r="AU163" s="262" t="s">
        <v>82</v>
      </c>
      <c r="AV163" s="15" t="s">
        <v>80</v>
      </c>
      <c r="AW163" s="15" t="s">
        <v>33</v>
      </c>
      <c r="AX163" s="15" t="s">
        <v>72</v>
      </c>
      <c r="AY163" s="262" t="s">
        <v>123</v>
      </c>
    </row>
    <row r="164" s="13" customFormat="1">
      <c r="A164" s="13"/>
      <c r="B164" s="221"/>
      <c r="C164" s="222"/>
      <c r="D164" s="216" t="s">
        <v>138</v>
      </c>
      <c r="E164" s="223" t="s">
        <v>19</v>
      </c>
      <c r="F164" s="224" t="s">
        <v>251</v>
      </c>
      <c r="G164" s="222"/>
      <c r="H164" s="225">
        <v>22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138</v>
      </c>
      <c r="AU164" s="231" t="s">
        <v>82</v>
      </c>
      <c r="AV164" s="13" t="s">
        <v>82</v>
      </c>
      <c r="AW164" s="13" t="s">
        <v>33</v>
      </c>
      <c r="AX164" s="13" t="s">
        <v>72</v>
      </c>
      <c r="AY164" s="231" t="s">
        <v>123</v>
      </c>
    </row>
    <row r="165" s="16" customFormat="1">
      <c r="A165" s="16"/>
      <c r="B165" s="263"/>
      <c r="C165" s="264"/>
      <c r="D165" s="216" t="s">
        <v>138</v>
      </c>
      <c r="E165" s="265" t="s">
        <v>19</v>
      </c>
      <c r="F165" s="266" t="s">
        <v>253</v>
      </c>
      <c r="G165" s="264"/>
      <c r="H165" s="267">
        <v>22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3" t="s">
        <v>138</v>
      </c>
      <c r="AU165" s="273" t="s">
        <v>82</v>
      </c>
      <c r="AV165" s="16" t="s">
        <v>133</v>
      </c>
      <c r="AW165" s="16" t="s">
        <v>33</v>
      </c>
      <c r="AX165" s="16" t="s">
        <v>80</v>
      </c>
      <c r="AY165" s="273" t="s">
        <v>123</v>
      </c>
    </row>
    <row r="166" s="2" customFormat="1" ht="16.5" customHeight="1">
      <c r="A166" s="40"/>
      <c r="B166" s="41"/>
      <c r="C166" s="232" t="s">
        <v>257</v>
      </c>
      <c r="D166" s="232" t="s">
        <v>87</v>
      </c>
      <c r="E166" s="233" t="s">
        <v>258</v>
      </c>
      <c r="F166" s="234" t="s">
        <v>259</v>
      </c>
      <c r="G166" s="235" t="s">
        <v>260</v>
      </c>
      <c r="H166" s="236">
        <v>0.80000000000000004</v>
      </c>
      <c r="I166" s="237"/>
      <c r="J166" s="238">
        <f>ROUND(I166*H166,2)</f>
        <v>0</v>
      </c>
      <c r="K166" s="234" t="s">
        <v>132</v>
      </c>
      <c r="L166" s="239"/>
      <c r="M166" s="240" t="s">
        <v>19</v>
      </c>
      <c r="N166" s="241" t="s">
        <v>43</v>
      </c>
      <c r="O166" s="86"/>
      <c r="P166" s="212">
        <f>O166*H166</f>
        <v>0</v>
      </c>
      <c r="Q166" s="212">
        <v>0.029999999999999999</v>
      </c>
      <c r="R166" s="212">
        <f>Q166*H166</f>
        <v>0.024</v>
      </c>
      <c r="S166" s="212">
        <v>0</v>
      </c>
      <c r="T166" s="21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4" t="s">
        <v>197</v>
      </c>
      <c r="AT166" s="214" t="s">
        <v>87</v>
      </c>
      <c r="AU166" s="214" t="s">
        <v>82</v>
      </c>
      <c r="AY166" s="19" t="s">
        <v>123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9" t="s">
        <v>80</v>
      </c>
      <c r="BK166" s="215">
        <f>ROUND(I166*H166,2)</f>
        <v>0</v>
      </c>
      <c r="BL166" s="19" t="s">
        <v>181</v>
      </c>
      <c r="BM166" s="214" t="s">
        <v>261</v>
      </c>
    </row>
    <row r="167" s="2" customFormat="1">
      <c r="A167" s="40"/>
      <c r="B167" s="41"/>
      <c r="C167" s="42"/>
      <c r="D167" s="216" t="s">
        <v>136</v>
      </c>
      <c r="E167" s="42"/>
      <c r="F167" s="217" t="s">
        <v>259</v>
      </c>
      <c r="G167" s="42"/>
      <c r="H167" s="42"/>
      <c r="I167" s="218"/>
      <c r="J167" s="42"/>
      <c r="K167" s="42"/>
      <c r="L167" s="46"/>
      <c r="M167" s="219"/>
      <c r="N167" s="220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136</v>
      </c>
      <c r="AU167" s="19" t="s">
        <v>82</v>
      </c>
    </row>
    <row r="168" s="15" customFormat="1">
      <c r="A168" s="15"/>
      <c r="B168" s="253"/>
      <c r="C168" s="254"/>
      <c r="D168" s="216" t="s">
        <v>138</v>
      </c>
      <c r="E168" s="255" t="s">
        <v>19</v>
      </c>
      <c r="F168" s="256" t="s">
        <v>250</v>
      </c>
      <c r="G168" s="254"/>
      <c r="H168" s="255" t="s">
        <v>19</v>
      </c>
      <c r="I168" s="257"/>
      <c r="J168" s="254"/>
      <c r="K168" s="254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138</v>
      </c>
      <c r="AU168" s="262" t="s">
        <v>82</v>
      </c>
      <c r="AV168" s="15" t="s">
        <v>80</v>
      </c>
      <c r="AW168" s="15" t="s">
        <v>33</v>
      </c>
      <c r="AX168" s="15" t="s">
        <v>72</v>
      </c>
      <c r="AY168" s="262" t="s">
        <v>123</v>
      </c>
    </row>
    <row r="169" s="13" customFormat="1">
      <c r="A169" s="13"/>
      <c r="B169" s="221"/>
      <c r="C169" s="222"/>
      <c r="D169" s="216" t="s">
        <v>138</v>
      </c>
      <c r="E169" s="223" t="s">
        <v>19</v>
      </c>
      <c r="F169" s="224" t="s">
        <v>262</v>
      </c>
      <c r="G169" s="222"/>
      <c r="H169" s="225">
        <v>0.80000000000000004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138</v>
      </c>
      <c r="AU169" s="231" t="s">
        <v>82</v>
      </c>
      <c r="AV169" s="13" t="s">
        <v>82</v>
      </c>
      <c r="AW169" s="13" t="s">
        <v>33</v>
      </c>
      <c r="AX169" s="13" t="s">
        <v>72</v>
      </c>
      <c r="AY169" s="231" t="s">
        <v>123</v>
      </c>
    </row>
    <row r="170" s="16" customFormat="1">
      <c r="A170" s="16"/>
      <c r="B170" s="263"/>
      <c r="C170" s="264"/>
      <c r="D170" s="216" t="s">
        <v>138</v>
      </c>
      <c r="E170" s="265" t="s">
        <v>19</v>
      </c>
      <c r="F170" s="266" t="s">
        <v>253</v>
      </c>
      <c r="G170" s="264"/>
      <c r="H170" s="267">
        <v>0.80000000000000004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3" t="s">
        <v>138</v>
      </c>
      <c r="AU170" s="273" t="s">
        <v>82</v>
      </c>
      <c r="AV170" s="16" t="s">
        <v>133</v>
      </c>
      <c r="AW170" s="16" t="s">
        <v>33</v>
      </c>
      <c r="AX170" s="16" t="s">
        <v>80</v>
      </c>
      <c r="AY170" s="273" t="s">
        <v>123</v>
      </c>
    </row>
    <row r="171" s="2" customFormat="1" ht="16.5" customHeight="1">
      <c r="A171" s="40"/>
      <c r="B171" s="41"/>
      <c r="C171" s="203" t="s">
        <v>263</v>
      </c>
      <c r="D171" s="203" t="s">
        <v>128</v>
      </c>
      <c r="E171" s="204" t="s">
        <v>264</v>
      </c>
      <c r="F171" s="205" t="s">
        <v>265</v>
      </c>
      <c r="G171" s="206" t="s">
        <v>148</v>
      </c>
      <c r="H171" s="207">
        <v>2</v>
      </c>
      <c r="I171" s="208"/>
      <c r="J171" s="209">
        <f>ROUND(I171*H171,2)</f>
        <v>0</v>
      </c>
      <c r="K171" s="205" t="s">
        <v>132</v>
      </c>
      <c r="L171" s="46"/>
      <c r="M171" s="210" t="s">
        <v>19</v>
      </c>
      <c r="N171" s="211" t="s">
        <v>43</v>
      </c>
      <c r="O171" s="86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4" t="s">
        <v>181</v>
      </c>
      <c r="AT171" s="214" t="s">
        <v>128</v>
      </c>
      <c r="AU171" s="214" t="s">
        <v>82</v>
      </c>
      <c r="AY171" s="19" t="s">
        <v>123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9" t="s">
        <v>80</v>
      </c>
      <c r="BK171" s="215">
        <f>ROUND(I171*H171,2)</f>
        <v>0</v>
      </c>
      <c r="BL171" s="19" t="s">
        <v>181</v>
      </c>
      <c r="BM171" s="214" t="s">
        <v>266</v>
      </c>
    </row>
    <row r="172" s="2" customFormat="1">
      <c r="A172" s="40"/>
      <c r="B172" s="41"/>
      <c r="C172" s="42"/>
      <c r="D172" s="216" t="s">
        <v>136</v>
      </c>
      <c r="E172" s="42"/>
      <c r="F172" s="217" t="s">
        <v>267</v>
      </c>
      <c r="G172" s="42"/>
      <c r="H172" s="42"/>
      <c r="I172" s="218"/>
      <c r="J172" s="42"/>
      <c r="K172" s="42"/>
      <c r="L172" s="46"/>
      <c r="M172" s="219"/>
      <c r="N172" s="220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136</v>
      </c>
      <c r="AU172" s="19" t="s">
        <v>82</v>
      </c>
    </row>
    <row r="173" s="12" customFormat="1" ht="22.8" customHeight="1">
      <c r="A173" s="12"/>
      <c r="B173" s="187"/>
      <c r="C173" s="188"/>
      <c r="D173" s="189" t="s">
        <v>71</v>
      </c>
      <c r="E173" s="201" t="s">
        <v>268</v>
      </c>
      <c r="F173" s="201" t="s">
        <v>269</v>
      </c>
      <c r="G173" s="188"/>
      <c r="H173" s="188"/>
      <c r="I173" s="191"/>
      <c r="J173" s="202">
        <f>BK173</f>
        <v>0</v>
      </c>
      <c r="K173" s="188"/>
      <c r="L173" s="193"/>
      <c r="M173" s="194"/>
      <c r="N173" s="195"/>
      <c r="O173" s="195"/>
      <c r="P173" s="196">
        <f>SUM(P174:P187)</f>
        <v>0</v>
      </c>
      <c r="Q173" s="195"/>
      <c r="R173" s="196">
        <f>SUM(R174:R187)</f>
        <v>0.006195</v>
      </c>
      <c r="S173" s="195"/>
      <c r="T173" s="197">
        <f>SUM(T174:T187)</f>
        <v>0.020109999999999999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8" t="s">
        <v>82</v>
      </c>
      <c r="AT173" s="199" t="s">
        <v>71</v>
      </c>
      <c r="AU173" s="199" t="s">
        <v>80</v>
      </c>
      <c r="AY173" s="198" t="s">
        <v>123</v>
      </c>
      <c r="BK173" s="200">
        <f>SUM(BK174:BK187)</f>
        <v>0</v>
      </c>
    </row>
    <row r="174" s="2" customFormat="1" ht="16.5" customHeight="1">
      <c r="A174" s="40"/>
      <c r="B174" s="41"/>
      <c r="C174" s="203" t="s">
        <v>270</v>
      </c>
      <c r="D174" s="203" t="s">
        <v>128</v>
      </c>
      <c r="E174" s="204" t="s">
        <v>271</v>
      </c>
      <c r="F174" s="205" t="s">
        <v>272</v>
      </c>
      <c r="G174" s="206" t="s">
        <v>273</v>
      </c>
      <c r="H174" s="207">
        <v>0.5</v>
      </c>
      <c r="I174" s="208"/>
      <c r="J174" s="209">
        <f>ROUND(I174*H174,2)</f>
        <v>0</v>
      </c>
      <c r="K174" s="205" t="s">
        <v>132</v>
      </c>
      <c r="L174" s="46"/>
      <c r="M174" s="210" t="s">
        <v>19</v>
      </c>
      <c r="N174" s="211" t="s">
        <v>43</v>
      </c>
      <c r="O174" s="86"/>
      <c r="P174" s="212">
        <f>O174*H174</f>
        <v>0</v>
      </c>
      <c r="Q174" s="212">
        <v>0.00157</v>
      </c>
      <c r="R174" s="212">
        <f>Q174*H174</f>
        <v>0.000785</v>
      </c>
      <c r="S174" s="212">
        <v>0</v>
      </c>
      <c r="T174" s="21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4" t="s">
        <v>181</v>
      </c>
      <c r="AT174" s="214" t="s">
        <v>128</v>
      </c>
      <c r="AU174" s="214" t="s">
        <v>82</v>
      </c>
      <c r="AY174" s="19" t="s">
        <v>123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9" t="s">
        <v>80</v>
      </c>
      <c r="BK174" s="215">
        <f>ROUND(I174*H174,2)</f>
        <v>0</v>
      </c>
      <c r="BL174" s="19" t="s">
        <v>181</v>
      </c>
      <c r="BM174" s="214" t="s">
        <v>274</v>
      </c>
    </row>
    <row r="175" s="2" customFormat="1">
      <c r="A175" s="40"/>
      <c r="B175" s="41"/>
      <c r="C175" s="42"/>
      <c r="D175" s="216" t="s">
        <v>136</v>
      </c>
      <c r="E175" s="42"/>
      <c r="F175" s="217" t="s">
        <v>275</v>
      </c>
      <c r="G175" s="42"/>
      <c r="H175" s="42"/>
      <c r="I175" s="218"/>
      <c r="J175" s="42"/>
      <c r="K175" s="42"/>
      <c r="L175" s="46"/>
      <c r="M175" s="219"/>
      <c r="N175" s="220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136</v>
      </c>
      <c r="AU175" s="19" t="s">
        <v>82</v>
      </c>
    </row>
    <row r="176" s="13" customFormat="1">
      <c r="A176" s="13"/>
      <c r="B176" s="221"/>
      <c r="C176" s="222"/>
      <c r="D176" s="216" t="s">
        <v>138</v>
      </c>
      <c r="E176" s="223" t="s">
        <v>19</v>
      </c>
      <c r="F176" s="224" t="s">
        <v>276</v>
      </c>
      <c r="G176" s="222"/>
      <c r="H176" s="225">
        <v>0.5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138</v>
      </c>
      <c r="AU176" s="231" t="s">
        <v>82</v>
      </c>
      <c r="AV176" s="13" t="s">
        <v>82</v>
      </c>
      <c r="AW176" s="13" t="s">
        <v>33</v>
      </c>
      <c r="AX176" s="13" t="s">
        <v>80</v>
      </c>
      <c r="AY176" s="231" t="s">
        <v>123</v>
      </c>
    </row>
    <row r="177" s="2" customFormat="1" ht="16.5" customHeight="1">
      <c r="A177" s="40"/>
      <c r="B177" s="41"/>
      <c r="C177" s="203" t="s">
        <v>277</v>
      </c>
      <c r="D177" s="203" t="s">
        <v>128</v>
      </c>
      <c r="E177" s="204" t="s">
        <v>278</v>
      </c>
      <c r="F177" s="205" t="s">
        <v>279</v>
      </c>
      <c r="G177" s="206" t="s">
        <v>273</v>
      </c>
      <c r="H177" s="207">
        <v>1.6000000000000001</v>
      </c>
      <c r="I177" s="208"/>
      <c r="J177" s="209">
        <f>ROUND(I177*H177,2)</f>
        <v>0</v>
      </c>
      <c r="K177" s="205" t="s">
        <v>132</v>
      </c>
      <c r="L177" s="46"/>
      <c r="M177" s="210" t="s">
        <v>19</v>
      </c>
      <c r="N177" s="211" t="s">
        <v>43</v>
      </c>
      <c r="O177" s="86"/>
      <c r="P177" s="212">
        <f>O177*H177</f>
        <v>0</v>
      </c>
      <c r="Q177" s="212">
        <v>0.0015</v>
      </c>
      <c r="R177" s="212">
        <f>Q177*H177</f>
        <v>0.0024000000000000002</v>
      </c>
      <c r="S177" s="212">
        <v>0</v>
      </c>
      <c r="T177" s="21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4" t="s">
        <v>181</v>
      </c>
      <c r="AT177" s="214" t="s">
        <v>128</v>
      </c>
      <c r="AU177" s="214" t="s">
        <v>82</v>
      </c>
      <c r="AY177" s="19" t="s">
        <v>123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9" t="s">
        <v>80</v>
      </c>
      <c r="BK177" s="215">
        <f>ROUND(I177*H177,2)</f>
        <v>0</v>
      </c>
      <c r="BL177" s="19" t="s">
        <v>181</v>
      </c>
      <c r="BM177" s="214" t="s">
        <v>280</v>
      </c>
    </row>
    <row r="178" s="2" customFormat="1">
      <c r="A178" s="40"/>
      <c r="B178" s="41"/>
      <c r="C178" s="42"/>
      <c r="D178" s="216" t="s">
        <v>136</v>
      </c>
      <c r="E178" s="42"/>
      <c r="F178" s="217" t="s">
        <v>281</v>
      </c>
      <c r="G178" s="42"/>
      <c r="H178" s="42"/>
      <c r="I178" s="218"/>
      <c r="J178" s="42"/>
      <c r="K178" s="42"/>
      <c r="L178" s="46"/>
      <c r="M178" s="219"/>
      <c r="N178" s="220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136</v>
      </c>
      <c r="AU178" s="19" t="s">
        <v>82</v>
      </c>
    </row>
    <row r="179" s="13" customFormat="1">
      <c r="A179" s="13"/>
      <c r="B179" s="221"/>
      <c r="C179" s="222"/>
      <c r="D179" s="216" t="s">
        <v>138</v>
      </c>
      <c r="E179" s="223" t="s">
        <v>19</v>
      </c>
      <c r="F179" s="224" t="s">
        <v>282</v>
      </c>
      <c r="G179" s="222"/>
      <c r="H179" s="225">
        <v>1.6000000000000001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138</v>
      </c>
      <c r="AU179" s="231" t="s">
        <v>82</v>
      </c>
      <c r="AV179" s="13" t="s">
        <v>82</v>
      </c>
      <c r="AW179" s="13" t="s">
        <v>33</v>
      </c>
      <c r="AX179" s="13" t="s">
        <v>80</v>
      </c>
      <c r="AY179" s="231" t="s">
        <v>123</v>
      </c>
    </row>
    <row r="180" s="2" customFormat="1" ht="16.5" customHeight="1">
      <c r="A180" s="40"/>
      <c r="B180" s="41"/>
      <c r="C180" s="203" t="s">
        <v>283</v>
      </c>
      <c r="D180" s="203" t="s">
        <v>128</v>
      </c>
      <c r="E180" s="204" t="s">
        <v>284</v>
      </c>
      <c r="F180" s="205" t="s">
        <v>285</v>
      </c>
      <c r="G180" s="206" t="s">
        <v>131</v>
      </c>
      <c r="H180" s="207">
        <v>1</v>
      </c>
      <c r="I180" s="208"/>
      <c r="J180" s="209">
        <f>ROUND(I180*H180,2)</f>
        <v>0</v>
      </c>
      <c r="K180" s="205" t="s">
        <v>132</v>
      </c>
      <c r="L180" s="46"/>
      <c r="M180" s="210" t="s">
        <v>19</v>
      </c>
      <c r="N180" s="211" t="s">
        <v>43</v>
      </c>
      <c r="O180" s="86"/>
      <c r="P180" s="212">
        <f>O180*H180</f>
        <v>0</v>
      </c>
      <c r="Q180" s="212">
        <v>0</v>
      </c>
      <c r="R180" s="212">
        <f>Q180*H180</f>
        <v>0</v>
      </c>
      <c r="S180" s="212">
        <v>0.020109999999999999</v>
      </c>
      <c r="T180" s="213">
        <f>S180*H180</f>
        <v>0.020109999999999999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4" t="s">
        <v>181</v>
      </c>
      <c r="AT180" s="214" t="s">
        <v>128</v>
      </c>
      <c r="AU180" s="214" t="s">
        <v>82</v>
      </c>
      <c r="AY180" s="19" t="s">
        <v>123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9" t="s">
        <v>80</v>
      </c>
      <c r="BK180" s="215">
        <f>ROUND(I180*H180,2)</f>
        <v>0</v>
      </c>
      <c r="BL180" s="19" t="s">
        <v>181</v>
      </c>
      <c r="BM180" s="214" t="s">
        <v>286</v>
      </c>
    </row>
    <row r="181" s="2" customFormat="1">
      <c r="A181" s="40"/>
      <c r="B181" s="41"/>
      <c r="C181" s="42"/>
      <c r="D181" s="216" t="s">
        <v>136</v>
      </c>
      <c r="E181" s="42"/>
      <c r="F181" s="217" t="s">
        <v>287</v>
      </c>
      <c r="G181" s="42"/>
      <c r="H181" s="42"/>
      <c r="I181" s="218"/>
      <c r="J181" s="42"/>
      <c r="K181" s="42"/>
      <c r="L181" s="46"/>
      <c r="M181" s="219"/>
      <c r="N181" s="220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136</v>
      </c>
      <c r="AU181" s="19" t="s">
        <v>82</v>
      </c>
    </row>
    <row r="182" s="2" customFormat="1" ht="16.5" customHeight="1">
      <c r="A182" s="40"/>
      <c r="B182" s="41"/>
      <c r="C182" s="203" t="s">
        <v>288</v>
      </c>
      <c r="D182" s="203" t="s">
        <v>128</v>
      </c>
      <c r="E182" s="204" t="s">
        <v>289</v>
      </c>
      <c r="F182" s="205" t="s">
        <v>290</v>
      </c>
      <c r="G182" s="206" t="s">
        <v>131</v>
      </c>
      <c r="H182" s="207">
        <v>1</v>
      </c>
      <c r="I182" s="208"/>
      <c r="J182" s="209">
        <f>ROUND(I182*H182,2)</f>
        <v>0</v>
      </c>
      <c r="K182" s="205" t="s">
        <v>132</v>
      </c>
      <c r="L182" s="46"/>
      <c r="M182" s="210" t="s">
        <v>19</v>
      </c>
      <c r="N182" s="211" t="s">
        <v>43</v>
      </c>
      <c r="O182" s="86"/>
      <c r="P182" s="212">
        <f>O182*H182</f>
        <v>0</v>
      </c>
      <c r="Q182" s="212">
        <v>0.0024299999999999999</v>
      </c>
      <c r="R182" s="212">
        <f>Q182*H182</f>
        <v>0.0024299999999999999</v>
      </c>
      <c r="S182" s="212">
        <v>0</v>
      </c>
      <c r="T182" s="21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4" t="s">
        <v>181</v>
      </c>
      <c r="AT182" s="214" t="s">
        <v>128</v>
      </c>
      <c r="AU182" s="214" t="s">
        <v>82</v>
      </c>
      <c r="AY182" s="19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9" t="s">
        <v>80</v>
      </c>
      <c r="BK182" s="215">
        <f>ROUND(I182*H182,2)</f>
        <v>0</v>
      </c>
      <c r="BL182" s="19" t="s">
        <v>181</v>
      </c>
      <c r="BM182" s="214" t="s">
        <v>291</v>
      </c>
    </row>
    <row r="183" s="2" customFormat="1">
      <c r="A183" s="40"/>
      <c r="B183" s="41"/>
      <c r="C183" s="42"/>
      <c r="D183" s="216" t="s">
        <v>136</v>
      </c>
      <c r="E183" s="42"/>
      <c r="F183" s="217" t="s">
        <v>292</v>
      </c>
      <c r="G183" s="42"/>
      <c r="H183" s="42"/>
      <c r="I183" s="218"/>
      <c r="J183" s="42"/>
      <c r="K183" s="42"/>
      <c r="L183" s="46"/>
      <c r="M183" s="219"/>
      <c r="N183" s="220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136</v>
      </c>
      <c r="AU183" s="19" t="s">
        <v>82</v>
      </c>
    </row>
    <row r="184" s="2" customFormat="1" ht="16.5" customHeight="1">
      <c r="A184" s="40"/>
      <c r="B184" s="41"/>
      <c r="C184" s="203" t="s">
        <v>293</v>
      </c>
      <c r="D184" s="203" t="s">
        <v>128</v>
      </c>
      <c r="E184" s="204" t="s">
        <v>294</v>
      </c>
      <c r="F184" s="205" t="s">
        <v>295</v>
      </c>
      <c r="G184" s="206" t="s">
        <v>131</v>
      </c>
      <c r="H184" s="207">
        <v>2</v>
      </c>
      <c r="I184" s="208"/>
      <c r="J184" s="209">
        <f>ROUND(I184*H184,2)</f>
        <v>0</v>
      </c>
      <c r="K184" s="205" t="s">
        <v>132</v>
      </c>
      <c r="L184" s="46"/>
      <c r="M184" s="210" t="s">
        <v>19</v>
      </c>
      <c r="N184" s="211" t="s">
        <v>43</v>
      </c>
      <c r="O184" s="86"/>
      <c r="P184" s="212">
        <f>O184*H184</f>
        <v>0</v>
      </c>
      <c r="Q184" s="212">
        <v>0.00029</v>
      </c>
      <c r="R184" s="212">
        <f>Q184*H184</f>
        <v>0.00058</v>
      </c>
      <c r="S184" s="212">
        <v>0</v>
      </c>
      <c r="T184" s="21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4" t="s">
        <v>181</v>
      </c>
      <c r="AT184" s="214" t="s">
        <v>128</v>
      </c>
      <c r="AU184" s="214" t="s">
        <v>82</v>
      </c>
      <c r="AY184" s="19" t="s">
        <v>123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9" t="s">
        <v>80</v>
      </c>
      <c r="BK184" s="215">
        <f>ROUND(I184*H184,2)</f>
        <v>0</v>
      </c>
      <c r="BL184" s="19" t="s">
        <v>181</v>
      </c>
      <c r="BM184" s="214" t="s">
        <v>296</v>
      </c>
    </row>
    <row r="185" s="2" customFormat="1">
      <c r="A185" s="40"/>
      <c r="B185" s="41"/>
      <c r="C185" s="42"/>
      <c r="D185" s="216" t="s">
        <v>136</v>
      </c>
      <c r="E185" s="42"/>
      <c r="F185" s="217" t="s">
        <v>297</v>
      </c>
      <c r="G185" s="42"/>
      <c r="H185" s="42"/>
      <c r="I185" s="218"/>
      <c r="J185" s="42"/>
      <c r="K185" s="42"/>
      <c r="L185" s="46"/>
      <c r="M185" s="219"/>
      <c r="N185" s="220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136</v>
      </c>
      <c r="AU185" s="19" t="s">
        <v>82</v>
      </c>
    </row>
    <row r="186" s="2" customFormat="1" ht="16.5" customHeight="1">
      <c r="A186" s="40"/>
      <c r="B186" s="41"/>
      <c r="C186" s="203" t="s">
        <v>298</v>
      </c>
      <c r="D186" s="203" t="s">
        <v>128</v>
      </c>
      <c r="E186" s="204" t="s">
        <v>299</v>
      </c>
      <c r="F186" s="205" t="s">
        <v>300</v>
      </c>
      <c r="G186" s="206" t="s">
        <v>148</v>
      </c>
      <c r="H186" s="207">
        <v>0.0060000000000000001</v>
      </c>
      <c r="I186" s="208"/>
      <c r="J186" s="209">
        <f>ROUND(I186*H186,2)</f>
        <v>0</v>
      </c>
      <c r="K186" s="205" t="s">
        <v>132</v>
      </c>
      <c r="L186" s="46"/>
      <c r="M186" s="210" t="s">
        <v>19</v>
      </c>
      <c r="N186" s="211" t="s">
        <v>43</v>
      </c>
      <c r="O186" s="86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181</v>
      </c>
      <c r="AT186" s="214" t="s">
        <v>128</v>
      </c>
      <c r="AU186" s="214" t="s">
        <v>82</v>
      </c>
      <c r="AY186" s="19" t="s">
        <v>123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80</v>
      </c>
      <c r="BK186" s="215">
        <f>ROUND(I186*H186,2)</f>
        <v>0</v>
      </c>
      <c r="BL186" s="19" t="s">
        <v>181</v>
      </c>
      <c r="BM186" s="214" t="s">
        <v>301</v>
      </c>
    </row>
    <row r="187" s="2" customFormat="1">
      <c r="A187" s="40"/>
      <c r="B187" s="41"/>
      <c r="C187" s="42"/>
      <c r="D187" s="216" t="s">
        <v>136</v>
      </c>
      <c r="E187" s="42"/>
      <c r="F187" s="217" t="s">
        <v>302</v>
      </c>
      <c r="G187" s="42"/>
      <c r="H187" s="42"/>
      <c r="I187" s="218"/>
      <c r="J187" s="42"/>
      <c r="K187" s="42"/>
      <c r="L187" s="46"/>
      <c r="M187" s="219"/>
      <c r="N187" s="220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82</v>
      </c>
    </row>
    <row r="188" s="12" customFormat="1" ht="22.8" customHeight="1">
      <c r="A188" s="12"/>
      <c r="B188" s="187"/>
      <c r="C188" s="188"/>
      <c r="D188" s="189" t="s">
        <v>71</v>
      </c>
      <c r="E188" s="201" t="s">
        <v>303</v>
      </c>
      <c r="F188" s="201" t="s">
        <v>304</v>
      </c>
      <c r="G188" s="188"/>
      <c r="H188" s="188"/>
      <c r="I188" s="191"/>
      <c r="J188" s="202">
        <f>BK188</f>
        <v>0</v>
      </c>
      <c r="K188" s="188"/>
      <c r="L188" s="193"/>
      <c r="M188" s="194"/>
      <c r="N188" s="195"/>
      <c r="O188" s="195"/>
      <c r="P188" s="196">
        <f>SUM(P189:P195)</f>
        <v>0</v>
      </c>
      <c r="Q188" s="195"/>
      <c r="R188" s="196">
        <f>SUM(R189:R195)</f>
        <v>0</v>
      </c>
      <c r="S188" s="195"/>
      <c r="T188" s="197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8" t="s">
        <v>82</v>
      </c>
      <c r="AT188" s="199" t="s">
        <v>71</v>
      </c>
      <c r="AU188" s="199" t="s">
        <v>80</v>
      </c>
      <c r="AY188" s="198" t="s">
        <v>123</v>
      </c>
      <c r="BK188" s="200">
        <f>SUM(BK189:BK195)</f>
        <v>0</v>
      </c>
    </row>
    <row r="189" s="2" customFormat="1" ht="16.5" customHeight="1">
      <c r="A189" s="40"/>
      <c r="B189" s="41"/>
      <c r="C189" s="203" t="s">
        <v>305</v>
      </c>
      <c r="D189" s="203" t="s">
        <v>128</v>
      </c>
      <c r="E189" s="204" t="s">
        <v>306</v>
      </c>
      <c r="F189" s="205" t="s">
        <v>307</v>
      </c>
      <c r="G189" s="206" t="s">
        <v>273</v>
      </c>
      <c r="H189" s="207">
        <v>56.590000000000003</v>
      </c>
      <c r="I189" s="208"/>
      <c r="J189" s="209">
        <f>ROUND(I189*H189,2)</f>
        <v>0</v>
      </c>
      <c r="K189" s="205" t="s">
        <v>214</v>
      </c>
      <c r="L189" s="46"/>
      <c r="M189" s="210" t="s">
        <v>19</v>
      </c>
      <c r="N189" s="211" t="s">
        <v>43</v>
      </c>
      <c r="O189" s="86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4" t="s">
        <v>181</v>
      </c>
      <c r="AT189" s="214" t="s">
        <v>128</v>
      </c>
      <c r="AU189" s="214" t="s">
        <v>82</v>
      </c>
      <c r="AY189" s="19" t="s">
        <v>123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9" t="s">
        <v>80</v>
      </c>
      <c r="BK189" s="215">
        <f>ROUND(I189*H189,2)</f>
        <v>0</v>
      </c>
      <c r="BL189" s="19" t="s">
        <v>181</v>
      </c>
      <c r="BM189" s="214" t="s">
        <v>308</v>
      </c>
    </row>
    <row r="190" s="2" customFormat="1">
      <c r="A190" s="40"/>
      <c r="B190" s="41"/>
      <c r="C190" s="42"/>
      <c r="D190" s="216" t="s">
        <v>136</v>
      </c>
      <c r="E190" s="42"/>
      <c r="F190" s="217" t="s">
        <v>307</v>
      </c>
      <c r="G190" s="42"/>
      <c r="H190" s="42"/>
      <c r="I190" s="218"/>
      <c r="J190" s="42"/>
      <c r="K190" s="42"/>
      <c r="L190" s="46"/>
      <c r="M190" s="219"/>
      <c r="N190" s="220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136</v>
      </c>
      <c r="AU190" s="19" t="s">
        <v>82</v>
      </c>
    </row>
    <row r="191" s="13" customFormat="1">
      <c r="A191" s="13"/>
      <c r="B191" s="221"/>
      <c r="C191" s="222"/>
      <c r="D191" s="216" t="s">
        <v>138</v>
      </c>
      <c r="E191" s="223" t="s">
        <v>19</v>
      </c>
      <c r="F191" s="224" t="s">
        <v>309</v>
      </c>
      <c r="G191" s="222"/>
      <c r="H191" s="225">
        <v>56.590000000000003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138</v>
      </c>
      <c r="AU191" s="231" t="s">
        <v>82</v>
      </c>
      <c r="AV191" s="13" t="s">
        <v>82</v>
      </c>
      <c r="AW191" s="13" t="s">
        <v>33</v>
      </c>
      <c r="AX191" s="13" t="s">
        <v>80</v>
      </c>
      <c r="AY191" s="231" t="s">
        <v>123</v>
      </c>
    </row>
    <row r="192" s="2" customFormat="1" ht="16.5" customHeight="1">
      <c r="A192" s="40"/>
      <c r="B192" s="41"/>
      <c r="C192" s="203" t="s">
        <v>310</v>
      </c>
      <c r="D192" s="203" t="s">
        <v>128</v>
      </c>
      <c r="E192" s="204" t="s">
        <v>311</v>
      </c>
      <c r="F192" s="205" t="s">
        <v>312</v>
      </c>
      <c r="G192" s="206" t="s">
        <v>273</v>
      </c>
      <c r="H192" s="207">
        <v>56.590000000000003</v>
      </c>
      <c r="I192" s="208"/>
      <c r="J192" s="209">
        <f>ROUND(I192*H192,2)</f>
        <v>0</v>
      </c>
      <c r="K192" s="205" t="s">
        <v>214</v>
      </c>
      <c r="L192" s="46"/>
      <c r="M192" s="210" t="s">
        <v>19</v>
      </c>
      <c r="N192" s="211" t="s">
        <v>43</v>
      </c>
      <c r="O192" s="86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4" t="s">
        <v>181</v>
      </c>
      <c r="AT192" s="214" t="s">
        <v>128</v>
      </c>
      <c r="AU192" s="214" t="s">
        <v>82</v>
      </c>
      <c r="AY192" s="19" t="s">
        <v>123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9" t="s">
        <v>80</v>
      </c>
      <c r="BK192" s="215">
        <f>ROUND(I192*H192,2)</f>
        <v>0</v>
      </c>
      <c r="BL192" s="19" t="s">
        <v>181</v>
      </c>
      <c r="BM192" s="214" t="s">
        <v>313</v>
      </c>
    </row>
    <row r="193" s="2" customFormat="1">
      <c r="A193" s="40"/>
      <c r="B193" s="41"/>
      <c r="C193" s="42"/>
      <c r="D193" s="216" t="s">
        <v>136</v>
      </c>
      <c r="E193" s="42"/>
      <c r="F193" s="217" t="s">
        <v>312</v>
      </c>
      <c r="G193" s="42"/>
      <c r="H193" s="42"/>
      <c r="I193" s="218"/>
      <c r="J193" s="42"/>
      <c r="K193" s="42"/>
      <c r="L193" s="46"/>
      <c r="M193" s="219"/>
      <c r="N193" s="220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136</v>
      </c>
      <c r="AU193" s="19" t="s">
        <v>82</v>
      </c>
    </row>
    <row r="194" s="2" customFormat="1" ht="16.5" customHeight="1">
      <c r="A194" s="40"/>
      <c r="B194" s="41"/>
      <c r="C194" s="203" t="s">
        <v>197</v>
      </c>
      <c r="D194" s="203" t="s">
        <v>128</v>
      </c>
      <c r="E194" s="204" t="s">
        <v>314</v>
      </c>
      <c r="F194" s="205" t="s">
        <v>315</v>
      </c>
      <c r="G194" s="206" t="s">
        <v>131</v>
      </c>
      <c r="H194" s="207">
        <v>1</v>
      </c>
      <c r="I194" s="208"/>
      <c r="J194" s="209">
        <f>ROUND(I194*H194,2)</f>
        <v>0</v>
      </c>
      <c r="K194" s="205" t="s">
        <v>214</v>
      </c>
      <c r="L194" s="46"/>
      <c r="M194" s="210" t="s">
        <v>19</v>
      </c>
      <c r="N194" s="211" t="s">
        <v>43</v>
      </c>
      <c r="O194" s="86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4" t="s">
        <v>181</v>
      </c>
      <c r="AT194" s="214" t="s">
        <v>128</v>
      </c>
      <c r="AU194" s="214" t="s">
        <v>82</v>
      </c>
      <c r="AY194" s="19" t="s">
        <v>123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9" t="s">
        <v>80</v>
      </c>
      <c r="BK194" s="215">
        <f>ROUND(I194*H194,2)</f>
        <v>0</v>
      </c>
      <c r="BL194" s="19" t="s">
        <v>181</v>
      </c>
      <c r="BM194" s="214" t="s">
        <v>316</v>
      </c>
    </row>
    <row r="195" s="2" customFormat="1">
      <c r="A195" s="40"/>
      <c r="B195" s="41"/>
      <c r="C195" s="42"/>
      <c r="D195" s="216" t="s">
        <v>136</v>
      </c>
      <c r="E195" s="42"/>
      <c r="F195" s="217" t="s">
        <v>315</v>
      </c>
      <c r="G195" s="42"/>
      <c r="H195" s="42"/>
      <c r="I195" s="218"/>
      <c r="J195" s="42"/>
      <c r="K195" s="42"/>
      <c r="L195" s="46"/>
      <c r="M195" s="219"/>
      <c r="N195" s="220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136</v>
      </c>
      <c r="AU195" s="19" t="s">
        <v>82</v>
      </c>
    </row>
    <row r="196" s="12" customFormat="1" ht="22.8" customHeight="1">
      <c r="A196" s="12"/>
      <c r="B196" s="187"/>
      <c r="C196" s="188"/>
      <c r="D196" s="189" t="s">
        <v>71</v>
      </c>
      <c r="E196" s="201" t="s">
        <v>317</v>
      </c>
      <c r="F196" s="201" t="s">
        <v>318</v>
      </c>
      <c r="G196" s="188"/>
      <c r="H196" s="188"/>
      <c r="I196" s="191"/>
      <c r="J196" s="202">
        <f>BK196</f>
        <v>0</v>
      </c>
      <c r="K196" s="188"/>
      <c r="L196" s="193"/>
      <c r="M196" s="194"/>
      <c r="N196" s="195"/>
      <c r="O196" s="195"/>
      <c r="P196" s="196">
        <f>SUM(P197:P201)</f>
        <v>0</v>
      </c>
      <c r="Q196" s="195"/>
      <c r="R196" s="196">
        <f>SUM(R197:R201)</f>
        <v>0.27427200000000002</v>
      </c>
      <c r="S196" s="195"/>
      <c r="T196" s="197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8" t="s">
        <v>82</v>
      </c>
      <c r="AT196" s="199" t="s">
        <v>71</v>
      </c>
      <c r="AU196" s="199" t="s">
        <v>80</v>
      </c>
      <c r="AY196" s="198" t="s">
        <v>123</v>
      </c>
      <c r="BK196" s="200">
        <f>SUM(BK197:BK201)</f>
        <v>0</v>
      </c>
    </row>
    <row r="197" s="2" customFormat="1">
      <c r="A197" s="40"/>
      <c r="B197" s="41"/>
      <c r="C197" s="203" t="s">
        <v>319</v>
      </c>
      <c r="D197" s="203" t="s">
        <v>128</v>
      </c>
      <c r="E197" s="204" t="s">
        <v>320</v>
      </c>
      <c r="F197" s="205" t="s">
        <v>321</v>
      </c>
      <c r="G197" s="206" t="s">
        <v>180</v>
      </c>
      <c r="H197" s="207">
        <v>16</v>
      </c>
      <c r="I197" s="208"/>
      <c r="J197" s="209">
        <f>ROUND(I197*H197,2)</f>
        <v>0</v>
      </c>
      <c r="K197" s="205" t="s">
        <v>214</v>
      </c>
      <c r="L197" s="46"/>
      <c r="M197" s="210" t="s">
        <v>19</v>
      </c>
      <c r="N197" s="211" t="s">
        <v>43</v>
      </c>
      <c r="O197" s="86"/>
      <c r="P197" s="212">
        <f>O197*H197</f>
        <v>0</v>
      </c>
      <c r="Q197" s="212">
        <v>0.017142000000000001</v>
      </c>
      <c r="R197" s="212">
        <f>Q197*H197</f>
        <v>0.27427200000000002</v>
      </c>
      <c r="S197" s="212">
        <v>0</v>
      </c>
      <c r="T197" s="21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4" t="s">
        <v>181</v>
      </c>
      <c r="AT197" s="214" t="s">
        <v>128</v>
      </c>
      <c r="AU197" s="214" t="s">
        <v>82</v>
      </c>
      <c r="AY197" s="19" t="s">
        <v>123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9" t="s">
        <v>80</v>
      </c>
      <c r="BK197" s="215">
        <f>ROUND(I197*H197,2)</f>
        <v>0</v>
      </c>
      <c r="BL197" s="19" t="s">
        <v>181</v>
      </c>
      <c r="BM197" s="214" t="s">
        <v>322</v>
      </c>
    </row>
    <row r="198" s="2" customFormat="1">
      <c r="A198" s="40"/>
      <c r="B198" s="41"/>
      <c r="C198" s="42"/>
      <c r="D198" s="216" t="s">
        <v>136</v>
      </c>
      <c r="E198" s="42"/>
      <c r="F198" s="217" t="s">
        <v>321</v>
      </c>
      <c r="G198" s="42"/>
      <c r="H198" s="42"/>
      <c r="I198" s="218"/>
      <c r="J198" s="42"/>
      <c r="K198" s="42"/>
      <c r="L198" s="46"/>
      <c r="M198" s="219"/>
      <c r="N198" s="220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136</v>
      </c>
      <c r="AU198" s="19" t="s">
        <v>82</v>
      </c>
    </row>
    <row r="199" s="13" customFormat="1">
      <c r="A199" s="13"/>
      <c r="B199" s="221"/>
      <c r="C199" s="222"/>
      <c r="D199" s="216" t="s">
        <v>138</v>
      </c>
      <c r="E199" s="223" t="s">
        <v>19</v>
      </c>
      <c r="F199" s="224" t="s">
        <v>323</v>
      </c>
      <c r="G199" s="222"/>
      <c r="H199" s="225">
        <v>16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138</v>
      </c>
      <c r="AU199" s="231" t="s">
        <v>82</v>
      </c>
      <c r="AV199" s="13" t="s">
        <v>82</v>
      </c>
      <c r="AW199" s="13" t="s">
        <v>33</v>
      </c>
      <c r="AX199" s="13" t="s">
        <v>80</v>
      </c>
      <c r="AY199" s="231" t="s">
        <v>123</v>
      </c>
    </row>
    <row r="200" s="2" customFormat="1" ht="16.5" customHeight="1">
      <c r="A200" s="40"/>
      <c r="B200" s="41"/>
      <c r="C200" s="203" t="s">
        <v>324</v>
      </c>
      <c r="D200" s="203" t="s">
        <v>128</v>
      </c>
      <c r="E200" s="204" t="s">
        <v>325</v>
      </c>
      <c r="F200" s="205" t="s">
        <v>326</v>
      </c>
      <c r="G200" s="206" t="s">
        <v>148</v>
      </c>
      <c r="H200" s="207">
        <v>0.27400000000000002</v>
      </c>
      <c r="I200" s="208"/>
      <c r="J200" s="209">
        <f>ROUND(I200*H200,2)</f>
        <v>0</v>
      </c>
      <c r="K200" s="205" t="s">
        <v>132</v>
      </c>
      <c r="L200" s="46"/>
      <c r="M200" s="210" t="s">
        <v>19</v>
      </c>
      <c r="N200" s="211" t="s">
        <v>43</v>
      </c>
      <c r="O200" s="86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4" t="s">
        <v>181</v>
      </c>
      <c r="AT200" s="214" t="s">
        <v>128</v>
      </c>
      <c r="AU200" s="214" t="s">
        <v>82</v>
      </c>
      <c r="AY200" s="19" t="s">
        <v>123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9" t="s">
        <v>80</v>
      </c>
      <c r="BK200" s="215">
        <f>ROUND(I200*H200,2)</f>
        <v>0</v>
      </c>
      <c r="BL200" s="19" t="s">
        <v>181</v>
      </c>
      <c r="BM200" s="214" t="s">
        <v>327</v>
      </c>
    </row>
    <row r="201" s="2" customFormat="1">
      <c r="A201" s="40"/>
      <c r="B201" s="41"/>
      <c r="C201" s="42"/>
      <c r="D201" s="216" t="s">
        <v>136</v>
      </c>
      <c r="E201" s="42"/>
      <c r="F201" s="217" t="s">
        <v>328</v>
      </c>
      <c r="G201" s="42"/>
      <c r="H201" s="42"/>
      <c r="I201" s="218"/>
      <c r="J201" s="42"/>
      <c r="K201" s="42"/>
      <c r="L201" s="46"/>
      <c r="M201" s="219"/>
      <c r="N201" s="220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136</v>
      </c>
      <c r="AU201" s="19" t="s">
        <v>82</v>
      </c>
    </row>
    <row r="202" s="12" customFormat="1" ht="22.8" customHeight="1">
      <c r="A202" s="12"/>
      <c r="B202" s="187"/>
      <c r="C202" s="188"/>
      <c r="D202" s="189" t="s">
        <v>71</v>
      </c>
      <c r="E202" s="201" t="s">
        <v>329</v>
      </c>
      <c r="F202" s="201" t="s">
        <v>330</v>
      </c>
      <c r="G202" s="188"/>
      <c r="H202" s="188"/>
      <c r="I202" s="191"/>
      <c r="J202" s="202">
        <f>BK202</f>
        <v>0</v>
      </c>
      <c r="K202" s="188"/>
      <c r="L202" s="193"/>
      <c r="M202" s="194"/>
      <c r="N202" s="195"/>
      <c r="O202" s="195"/>
      <c r="P202" s="196">
        <f>SUM(P203:P218)</f>
        <v>0</v>
      </c>
      <c r="Q202" s="195"/>
      <c r="R202" s="196">
        <f>SUM(R203:R218)</f>
        <v>0.24605999999999997</v>
      </c>
      <c r="S202" s="195"/>
      <c r="T202" s="197">
        <f>SUM(T203:T218)</f>
        <v>0.080159999999999995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8" t="s">
        <v>82</v>
      </c>
      <c r="AT202" s="199" t="s">
        <v>71</v>
      </c>
      <c r="AU202" s="199" t="s">
        <v>80</v>
      </c>
      <c r="AY202" s="198" t="s">
        <v>123</v>
      </c>
      <c r="BK202" s="200">
        <f>SUM(BK203:BK218)</f>
        <v>0</v>
      </c>
    </row>
    <row r="203" s="2" customFormat="1" ht="16.5" customHeight="1">
      <c r="A203" s="40"/>
      <c r="B203" s="41"/>
      <c r="C203" s="203" t="s">
        <v>331</v>
      </c>
      <c r="D203" s="203" t="s">
        <v>128</v>
      </c>
      <c r="E203" s="204" t="s">
        <v>332</v>
      </c>
      <c r="F203" s="205" t="s">
        <v>333</v>
      </c>
      <c r="G203" s="206" t="s">
        <v>273</v>
      </c>
      <c r="H203" s="207">
        <v>40</v>
      </c>
      <c r="I203" s="208"/>
      <c r="J203" s="209">
        <f>ROUND(I203*H203,2)</f>
        <v>0</v>
      </c>
      <c r="K203" s="205" t="s">
        <v>132</v>
      </c>
      <c r="L203" s="46"/>
      <c r="M203" s="210" t="s">
        <v>19</v>
      </c>
      <c r="N203" s="211" t="s">
        <v>43</v>
      </c>
      <c r="O203" s="86"/>
      <c r="P203" s="212">
        <f>O203*H203</f>
        <v>0</v>
      </c>
      <c r="Q203" s="212">
        <v>0</v>
      </c>
      <c r="R203" s="212">
        <f>Q203*H203</f>
        <v>0</v>
      </c>
      <c r="S203" s="212">
        <v>0.00191</v>
      </c>
      <c r="T203" s="213">
        <f>S203*H203</f>
        <v>0.076399999999999996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4" t="s">
        <v>181</v>
      </c>
      <c r="AT203" s="214" t="s">
        <v>128</v>
      </c>
      <c r="AU203" s="214" t="s">
        <v>82</v>
      </c>
      <c r="AY203" s="19" t="s">
        <v>123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9" t="s">
        <v>80</v>
      </c>
      <c r="BK203" s="215">
        <f>ROUND(I203*H203,2)</f>
        <v>0</v>
      </c>
      <c r="BL203" s="19" t="s">
        <v>181</v>
      </c>
      <c r="BM203" s="214" t="s">
        <v>334</v>
      </c>
    </row>
    <row r="204" s="2" customFormat="1">
      <c r="A204" s="40"/>
      <c r="B204" s="41"/>
      <c r="C204" s="42"/>
      <c r="D204" s="216" t="s">
        <v>136</v>
      </c>
      <c r="E204" s="42"/>
      <c r="F204" s="217" t="s">
        <v>335</v>
      </c>
      <c r="G204" s="42"/>
      <c r="H204" s="42"/>
      <c r="I204" s="218"/>
      <c r="J204" s="42"/>
      <c r="K204" s="42"/>
      <c r="L204" s="46"/>
      <c r="M204" s="219"/>
      <c r="N204" s="220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136</v>
      </c>
      <c r="AU204" s="19" t="s">
        <v>82</v>
      </c>
    </row>
    <row r="205" s="2" customFormat="1" ht="16.5" customHeight="1">
      <c r="A205" s="40"/>
      <c r="B205" s="41"/>
      <c r="C205" s="203" t="s">
        <v>336</v>
      </c>
      <c r="D205" s="203" t="s">
        <v>128</v>
      </c>
      <c r="E205" s="204" t="s">
        <v>337</v>
      </c>
      <c r="F205" s="205" t="s">
        <v>338</v>
      </c>
      <c r="G205" s="206" t="s">
        <v>131</v>
      </c>
      <c r="H205" s="207">
        <v>2</v>
      </c>
      <c r="I205" s="208"/>
      <c r="J205" s="209">
        <f>ROUND(I205*H205,2)</f>
        <v>0</v>
      </c>
      <c r="K205" s="205" t="s">
        <v>132</v>
      </c>
      <c r="L205" s="46"/>
      <c r="M205" s="210" t="s">
        <v>19</v>
      </c>
      <c r="N205" s="211" t="s">
        <v>43</v>
      </c>
      <c r="O205" s="86"/>
      <c r="P205" s="212">
        <f>O205*H205</f>
        <v>0</v>
      </c>
      <c r="Q205" s="212">
        <v>0</v>
      </c>
      <c r="R205" s="212">
        <f>Q205*H205</f>
        <v>0</v>
      </c>
      <c r="S205" s="212">
        <v>0.0018799999999999999</v>
      </c>
      <c r="T205" s="213">
        <f>S205*H205</f>
        <v>0.0037599999999999999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4" t="s">
        <v>181</v>
      </c>
      <c r="AT205" s="214" t="s">
        <v>128</v>
      </c>
      <c r="AU205" s="214" t="s">
        <v>82</v>
      </c>
      <c r="AY205" s="19" t="s">
        <v>123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9" t="s">
        <v>80</v>
      </c>
      <c r="BK205" s="215">
        <f>ROUND(I205*H205,2)</f>
        <v>0</v>
      </c>
      <c r="BL205" s="19" t="s">
        <v>181</v>
      </c>
      <c r="BM205" s="214" t="s">
        <v>339</v>
      </c>
    </row>
    <row r="206" s="2" customFormat="1">
      <c r="A206" s="40"/>
      <c r="B206" s="41"/>
      <c r="C206" s="42"/>
      <c r="D206" s="216" t="s">
        <v>136</v>
      </c>
      <c r="E206" s="42"/>
      <c r="F206" s="217" t="s">
        <v>340</v>
      </c>
      <c r="G206" s="42"/>
      <c r="H206" s="42"/>
      <c r="I206" s="218"/>
      <c r="J206" s="42"/>
      <c r="K206" s="42"/>
      <c r="L206" s="46"/>
      <c r="M206" s="219"/>
      <c r="N206" s="220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136</v>
      </c>
      <c r="AU206" s="19" t="s">
        <v>82</v>
      </c>
    </row>
    <row r="207" s="2" customFormat="1" ht="21.75" customHeight="1">
      <c r="A207" s="40"/>
      <c r="B207" s="41"/>
      <c r="C207" s="203" t="s">
        <v>341</v>
      </c>
      <c r="D207" s="203" t="s">
        <v>128</v>
      </c>
      <c r="E207" s="204" t="s">
        <v>342</v>
      </c>
      <c r="F207" s="205" t="s">
        <v>343</v>
      </c>
      <c r="G207" s="206" t="s">
        <v>273</v>
      </c>
      <c r="H207" s="207">
        <v>40</v>
      </c>
      <c r="I207" s="208"/>
      <c r="J207" s="209">
        <f>ROUND(I207*H207,2)</f>
        <v>0</v>
      </c>
      <c r="K207" s="205" t="s">
        <v>214</v>
      </c>
      <c r="L207" s="46"/>
      <c r="M207" s="210" t="s">
        <v>19</v>
      </c>
      <c r="N207" s="211" t="s">
        <v>43</v>
      </c>
      <c r="O207" s="86"/>
      <c r="P207" s="212">
        <f>O207*H207</f>
        <v>0</v>
      </c>
      <c r="Q207" s="212">
        <v>0.0058399999999999997</v>
      </c>
      <c r="R207" s="212">
        <f>Q207*H207</f>
        <v>0.23359999999999997</v>
      </c>
      <c r="S207" s="212">
        <v>0</v>
      </c>
      <c r="T207" s="213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4" t="s">
        <v>181</v>
      </c>
      <c r="AT207" s="214" t="s">
        <v>128</v>
      </c>
      <c r="AU207" s="214" t="s">
        <v>82</v>
      </c>
      <c r="AY207" s="19" t="s">
        <v>123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9" t="s">
        <v>80</v>
      </c>
      <c r="BK207" s="215">
        <f>ROUND(I207*H207,2)</f>
        <v>0</v>
      </c>
      <c r="BL207" s="19" t="s">
        <v>181</v>
      </c>
      <c r="BM207" s="214" t="s">
        <v>344</v>
      </c>
    </row>
    <row r="208" s="2" customFormat="1">
      <c r="A208" s="40"/>
      <c r="B208" s="41"/>
      <c r="C208" s="42"/>
      <c r="D208" s="216" t="s">
        <v>136</v>
      </c>
      <c r="E208" s="42"/>
      <c r="F208" s="217" t="s">
        <v>345</v>
      </c>
      <c r="G208" s="42"/>
      <c r="H208" s="42"/>
      <c r="I208" s="218"/>
      <c r="J208" s="42"/>
      <c r="K208" s="42"/>
      <c r="L208" s="46"/>
      <c r="M208" s="219"/>
      <c r="N208" s="220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136</v>
      </c>
      <c r="AU208" s="19" t="s">
        <v>82</v>
      </c>
    </row>
    <row r="209" s="15" customFormat="1">
      <c r="A209" s="15"/>
      <c r="B209" s="253"/>
      <c r="C209" s="254"/>
      <c r="D209" s="216" t="s">
        <v>138</v>
      </c>
      <c r="E209" s="255" t="s">
        <v>19</v>
      </c>
      <c r="F209" s="256" t="s">
        <v>346</v>
      </c>
      <c r="G209" s="254"/>
      <c r="H209" s="255" t="s">
        <v>19</v>
      </c>
      <c r="I209" s="257"/>
      <c r="J209" s="254"/>
      <c r="K209" s="254"/>
      <c r="L209" s="258"/>
      <c r="M209" s="259"/>
      <c r="N209" s="260"/>
      <c r="O209" s="260"/>
      <c r="P209" s="260"/>
      <c r="Q209" s="260"/>
      <c r="R209" s="260"/>
      <c r="S209" s="260"/>
      <c r="T209" s="26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2" t="s">
        <v>138</v>
      </c>
      <c r="AU209" s="262" t="s">
        <v>82</v>
      </c>
      <c r="AV209" s="15" t="s">
        <v>80</v>
      </c>
      <c r="AW209" s="15" t="s">
        <v>33</v>
      </c>
      <c r="AX209" s="15" t="s">
        <v>72</v>
      </c>
      <c r="AY209" s="262" t="s">
        <v>123</v>
      </c>
    </row>
    <row r="210" s="13" customFormat="1">
      <c r="A210" s="13"/>
      <c r="B210" s="221"/>
      <c r="C210" s="222"/>
      <c r="D210" s="216" t="s">
        <v>138</v>
      </c>
      <c r="E210" s="223" t="s">
        <v>19</v>
      </c>
      <c r="F210" s="224" t="s">
        <v>347</v>
      </c>
      <c r="G210" s="222"/>
      <c r="H210" s="225">
        <v>40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1" t="s">
        <v>138</v>
      </c>
      <c r="AU210" s="231" t="s">
        <v>82</v>
      </c>
      <c r="AV210" s="13" t="s">
        <v>82</v>
      </c>
      <c r="AW210" s="13" t="s">
        <v>33</v>
      </c>
      <c r="AX210" s="13" t="s">
        <v>72</v>
      </c>
      <c r="AY210" s="231" t="s">
        <v>123</v>
      </c>
    </row>
    <row r="211" s="16" customFormat="1">
      <c r="A211" s="16"/>
      <c r="B211" s="263"/>
      <c r="C211" s="264"/>
      <c r="D211" s="216" t="s">
        <v>138</v>
      </c>
      <c r="E211" s="265" t="s">
        <v>19</v>
      </c>
      <c r="F211" s="266" t="s">
        <v>253</v>
      </c>
      <c r="G211" s="264"/>
      <c r="H211" s="267">
        <v>40</v>
      </c>
      <c r="I211" s="268"/>
      <c r="J211" s="264"/>
      <c r="K211" s="264"/>
      <c r="L211" s="269"/>
      <c r="M211" s="270"/>
      <c r="N211" s="271"/>
      <c r="O211" s="271"/>
      <c r="P211" s="271"/>
      <c r="Q211" s="271"/>
      <c r="R211" s="271"/>
      <c r="S211" s="271"/>
      <c r="T211" s="272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73" t="s">
        <v>138</v>
      </c>
      <c r="AU211" s="273" t="s">
        <v>82</v>
      </c>
      <c r="AV211" s="16" t="s">
        <v>133</v>
      </c>
      <c r="AW211" s="16" t="s">
        <v>33</v>
      </c>
      <c r="AX211" s="16" t="s">
        <v>80</v>
      </c>
      <c r="AY211" s="273" t="s">
        <v>123</v>
      </c>
    </row>
    <row r="212" s="2" customFormat="1" ht="21.75" customHeight="1">
      <c r="A212" s="40"/>
      <c r="B212" s="41"/>
      <c r="C212" s="203" t="s">
        <v>348</v>
      </c>
      <c r="D212" s="203" t="s">
        <v>128</v>
      </c>
      <c r="E212" s="204" t="s">
        <v>349</v>
      </c>
      <c r="F212" s="205" t="s">
        <v>350</v>
      </c>
      <c r="G212" s="206" t="s">
        <v>131</v>
      </c>
      <c r="H212" s="207">
        <v>2</v>
      </c>
      <c r="I212" s="208"/>
      <c r="J212" s="209">
        <f>ROUND(I212*H212,2)</f>
        <v>0</v>
      </c>
      <c r="K212" s="205" t="s">
        <v>132</v>
      </c>
      <c r="L212" s="46"/>
      <c r="M212" s="210" t="s">
        <v>19</v>
      </c>
      <c r="N212" s="211" t="s">
        <v>43</v>
      </c>
      <c r="O212" s="86"/>
      <c r="P212" s="212">
        <f>O212*H212</f>
        <v>0</v>
      </c>
      <c r="Q212" s="212">
        <v>0.0062300000000000003</v>
      </c>
      <c r="R212" s="212">
        <f>Q212*H212</f>
        <v>0.012460000000000001</v>
      </c>
      <c r="S212" s="212">
        <v>0</v>
      </c>
      <c r="T212" s="213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4" t="s">
        <v>181</v>
      </c>
      <c r="AT212" s="214" t="s">
        <v>128</v>
      </c>
      <c r="AU212" s="214" t="s">
        <v>82</v>
      </c>
      <c r="AY212" s="19" t="s">
        <v>123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9" t="s">
        <v>80</v>
      </c>
      <c r="BK212" s="215">
        <f>ROUND(I212*H212,2)</f>
        <v>0</v>
      </c>
      <c r="BL212" s="19" t="s">
        <v>181</v>
      </c>
      <c r="BM212" s="214" t="s">
        <v>351</v>
      </c>
    </row>
    <row r="213" s="2" customFormat="1">
      <c r="A213" s="40"/>
      <c r="B213" s="41"/>
      <c r="C213" s="42"/>
      <c r="D213" s="216" t="s">
        <v>136</v>
      </c>
      <c r="E213" s="42"/>
      <c r="F213" s="217" t="s">
        <v>352</v>
      </c>
      <c r="G213" s="42"/>
      <c r="H213" s="42"/>
      <c r="I213" s="218"/>
      <c r="J213" s="42"/>
      <c r="K213" s="42"/>
      <c r="L213" s="46"/>
      <c r="M213" s="219"/>
      <c r="N213" s="220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136</v>
      </c>
      <c r="AU213" s="19" t="s">
        <v>82</v>
      </c>
    </row>
    <row r="214" s="15" customFormat="1">
      <c r="A214" s="15"/>
      <c r="B214" s="253"/>
      <c r="C214" s="254"/>
      <c r="D214" s="216" t="s">
        <v>138</v>
      </c>
      <c r="E214" s="255" t="s">
        <v>19</v>
      </c>
      <c r="F214" s="256" t="s">
        <v>353</v>
      </c>
      <c r="G214" s="254"/>
      <c r="H214" s="255" t="s">
        <v>19</v>
      </c>
      <c r="I214" s="257"/>
      <c r="J214" s="254"/>
      <c r="K214" s="254"/>
      <c r="L214" s="258"/>
      <c r="M214" s="259"/>
      <c r="N214" s="260"/>
      <c r="O214" s="260"/>
      <c r="P214" s="260"/>
      <c r="Q214" s="260"/>
      <c r="R214" s="260"/>
      <c r="S214" s="260"/>
      <c r="T214" s="26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2" t="s">
        <v>138</v>
      </c>
      <c r="AU214" s="262" t="s">
        <v>82</v>
      </c>
      <c r="AV214" s="15" t="s">
        <v>80</v>
      </c>
      <c r="AW214" s="15" t="s">
        <v>33</v>
      </c>
      <c r="AX214" s="15" t="s">
        <v>72</v>
      </c>
      <c r="AY214" s="262" t="s">
        <v>123</v>
      </c>
    </row>
    <row r="215" s="13" customFormat="1">
      <c r="A215" s="13"/>
      <c r="B215" s="221"/>
      <c r="C215" s="222"/>
      <c r="D215" s="216" t="s">
        <v>138</v>
      </c>
      <c r="E215" s="223" t="s">
        <v>19</v>
      </c>
      <c r="F215" s="224" t="s">
        <v>82</v>
      </c>
      <c r="G215" s="222"/>
      <c r="H215" s="225">
        <v>2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138</v>
      </c>
      <c r="AU215" s="231" t="s">
        <v>82</v>
      </c>
      <c r="AV215" s="13" t="s">
        <v>82</v>
      </c>
      <c r="AW215" s="13" t="s">
        <v>33</v>
      </c>
      <c r="AX215" s="13" t="s">
        <v>72</v>
      </c>
      <c r="AY215" s="231" t="s">
        <v>123</v>
      </c>
    </row>
    <row r="216" s="16" customFormat="1">
      <c r="A216" s="16"/>
      <c r="B216" s="263"/>
      <c r="C216" s="264"/>
      <c r="D216" s="216" t="s">
        <v>138</v>
      </c>
      <c r="E216" s="265" t="s">
        <v>19</v>
      </c>
      <c r="F216" s="266" t="s">
        <v>253</v>
      </c>
      <c r="G216" s="264"/>
      <c r="H216" s="267">
        <v>2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3" t="s">
        <v>138</v>
      </c>
      <c r="AU216" s="273" t="s">
        <v>82</v>
      </c>
      <c r="AV216" s="16" t="s">
        <v>133</v>
      </c>
      <c r="AW216" s="16" t="s">
        <v>33</v>
      </c>
      <c r="AX216" s="16" t="s">
        <v>80</v>
      </c>
      <c r="AY216" s="273" t="s">
        <v>123</v>
      </c>
    </row>
    <row r="217" s="2" customFormat="1" ht="16.5" customHeight="1">
      <c r="A217" s="40"/>
      <c r="B217" s="41"/>
      <c r="C217" s="203" t="s">
        <v>354</v>
      </c>
      <c r="D217" s="203" t="s">
        <v>128</v>
      </c>
      <c r="E217" s="204" t="s">
        <v>355</v>
      </c>
      <c r="F217" s="205" t="s">
        <v>356</v>
      </c>
      <c r="G217" s="206" t="s">
        <v>148</v>
      </c>
      <c r="H217" s="207">
        <v>0.246</v>
      </c>
      <c r="I217" s="208"/>
      <c r="J217" s="209">
        <f>ROUND(I217*H217,2)</f>
        <v>0</v>
      </c>
      <c r="K217" s="205" t="s">
        <v>132</v>
      </c>
      <c r="L217" s="46"/>
      <c r="M217" s="210" t="s">
        <v>19</v>
      </c>
      <c r="N217" s="211" t="s">
        <v>43</v>
      </c>
      <c r="O217" s="86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4" t="s">
        <v>181</v>
      </c>
      <c r="AT217" s="214" t="s">
        <v>128</v>
      </c>
      <c r="AU217" s="214" t="s">
        <v>82</v>
      </c>
      <c r="AY217" s="19" t="s">
        <v>123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9" t="s">
        <v>80</v>
      </c>
      <c r="BK217" s="215">
        <f>ROUND(I217*H217,2)</f>
        <v>0</v>
      </c>
      <c r="BL217" s="19" t="s">
        <v>181</v>
      </c>
      <c r="BM217" s="214" t="s">
        <v>357</v>
      </c>
    </row>
    <row r="218" s="2" customFormat="1">
      <c r="A218" s="40"/>
      <c r="B218" s="41"/>
      <c r="C218" s="42"/>
      <c r="D218" s="216" t="s">
        <v>136</v>
      </c>
      <c r="E218" s="42"/>
      <c r="F218" s="217" t="s">
        <v>358</v>
      </c>
      <c r="G218" s="42"/>
      <c r="H218" s="42"/>
      <c r="I218" s="218"/>
      <c r="J218" s="42"/>
      <c r="K218" s="42"/>
      <c r="L218" s="46"/>
      <c r="M218" s="274"/>
      <c r="N218" s="275"/>
      <c r="O218" s="276"/>
      <c r="P218" s="276"/>
      <c r="Q218" s="276"/>
      <c r="R218" s="276"/>
      <c r="S218" s="276"/>
      <c r="T218" s="27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136</v>
      </c>
      <c r="AU218" s="19" t="s">
        <v>82</v>
      </c>
    </row>
    <row r="219" s="2" customFormat="1" ht="6.96" customHeight="1">
      <c r="A219" s="40"/>
      <c r="B219" s="61"/>
      <c r="C219" s="62"/>
      <c r="D219" s="62"/>
      <c r="E219" s="62"/>
      <c r="F219" s="62"/>
      <c r="G219" s="62"/>
      <c r="H219" s="62"/>
      <c r="I219" s="62"/>
      <c r="J219" s="62"/>
      <c r="K219" s="62"/>
      <c r="L219" s="46"/>
      <c r="M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</row>
  </sheetData>
  <sheetProtection sheet="1" autoFilter="0" formatColumns="0" formatRows="0" objects="1" scenarios="1" spinCount="100000" saltValue="DDK8pBB9kYeg9OWRYUgbDfqv4j5yloQkjNn1bq7H0+ORzAd0XsSjVf+lzqAyU7WjPdYpgHOZIjkmH/I+dB3fWg==" hashValue="FYBq2bLnQAQ4VJ/MGgWSW7citzXH79pqp/jptqZB2JGWm9DdZOiyhoNq0cz4J/Tg39GBd8YexaVGCpQMFdB0gg==" algorithmName="SHA-512" password="CC35"/>
  <autoFilter ref="C90:K21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359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110</v>
      </c>
      <c r="F9" s="284" t="s">
        <v>360</v>
      </c>
      <c r="G9" s="176"/>
      <c r="H9" s="281"/>
    </row>
    <row r="10" s="2" customFormat="1" ht="26.4" customHeight="1">
      <c r="A10" s="40"/>
      <c r="B10" s="46"/>
      <c r="C10" s="285" t="s">
        <v>361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56.590000000000003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222</v>
      </c>
      <c r="E12" s="19" t="s">
        <v>19</v>
      </c>
      <c r="F12" s="291">
        <v>56.590000000000003</v>
      </c>
      <c r="G12" s="40"/>
      <c r="H12" s="46"/>
    </row>
    <row r="13" s="2" customFormat="1" ht="16.8" customHeight="1">
      <c r="A13" s="40"/>
      <c r="B13" s="46"/>
      <c r="C13" s="292" t="s">
        <v>362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218</v>
      </c>
      <c r="D14" s="290" t="s">
        <v>219</v>
      </c>
      <c r="E14" s="19" t="s">
        <v>180</v>
      </c>
      <c r="F14" s="291">
        <v>31.125</v>
      </c>
      <c r="G14" s="40"/>
      <c r="H14" s="46"/>
    </row>
    <row r="15" s="2" customFormat="1" ht="16.8" customHeight="1">
      <c r="A15" s="40"/>
      <c r="B15" s="46"/>
      <c r="C15" s="290" t="s">
        <v>212</v>
      </c>
      <c r="D15" s="290" t="s">
        <v>213</v>
      </c>
      <c r="E15" s="19" t="s">
        <v>180</v>
      </c>
      <c r="F15" s="291">
        <v>31.125</v>
      </c>
      <c r="G15" s="40"/>
      <c r="H15" s="46"/>
    </row>
    <row r="16" s="2" customFormat="1" ht="16.8" customHeight="1">
      <c r="A16" s="40"/>
      <c r="B16" s="46"/>
      <c r="C16" s="290" t="s">
        <v>207</v>
      </c>
      <c r="D16" s="290" t="s">
        <v>208</v>
      </c>
      <c r="E16" s="19" t="s">
        <v>180</v>
      </c>
      <c r="F16" s="291">
        <v>200.74000000000001</v>
      </c>
      <c r="G16" s="40"/>
      <c r="H16" s="46"/>
    </row>
    <row r="17" s="2" customFormat="1">
      <c r="A17" s="40"/>
      <c r="B17" s="46"/>
      <c r="C17" s="290" t="s">
        <v>195</v>
      </c>
      <c r="D17" s="290" t="s">
        <v>196</v>
      </c>
      <c r="E17" s="19" t="s">
        <v>180</v>
      </c>
      <c r="F17" s="291">
        <v>200.74000000000001</v>
      </c>
      <c r="G17" s="40"/>
      <c r="H17" s="46"/>
    </row>
    <row r="18" s="2" customFormat="1" ht="16.8" customHeight="1">
      <c r="A18" s="40"/>
      <c r="B18" s="46"/>
      <c r="C18" s="286" t="s">
        <v>363</v>
      </c>
      <c r="D18" s="287" t="s">
        <v>19</v>
      </c>
      <c r="E18" s="288" t="s">
        <v>87</v>
      </c>
      <c r="F18" s="289">
        <v>102.7</v>
      </c>
      <c r="G18" s="40"/>
      <c r="H18" s="46"/>
    </row>
    <row r="19" s="2" customFormat="1" ht="16.8" customHeight="1">
      <c r="A19" s="40"/>
      <c r="B19" s="46"/>
      <c r="C19" s="286" t="s">
        <v>83</v>
      </c>
      <c r="D19" s="287" t="s">
        <v>19</v>
      </c>
      <c r="E19" s="288" t="s">
        <v>84</v>
      </c>
      <c r="F19" s="289">
        <v>141.11000000000001</v>
      </c>
      <c r="G19" s="40"/>
      <c r="H19" s="46"/>
    </row>
    <row r="20" s="2" customFormat="1" ht="16.8" customHeight="1">
      <c r="A20" s="40"/>
      <c r="B20" s="46"/>
      <c r="C20" s="290" t="s">
        <v>83</v>
      </c>
      <c r="D20" s="290" t="s">
        <v>193</v>
      </c>
      <c r="E20" s="19" t="s">
        <v>19</v>
      </c>
      <c r="F20" s="291">
        <v>141.11000000000001</v>
      </c>
      <c r="G20" s="40"/>
      <c r="H20" s="46"/>
    </row>
    <row r="21" s="2" customFormat="1" ht="16.8" customHeight="1">
      <c r="A21" s="40"/>
      <c r="B21" s="46"/>
      <c r="C21" s="292" t="s">
        <v>362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290" t="s">
        <v>189</v>
      </c>
      <c r="D22" s="290" t="s">
        <v>190</v>
      </c>
      <c r="E22" s="19" t="s">
        <v>180</v>
      </c>
      <c r="F22" s="291">
        <v>141.11000000000001</v>
      </c>
      <c r="G22" s="40"/>
      <c r="H22" s="46"/>
    </row>
    <row r="23" s="2" customFormat="1" ht="16.8" customHeight="1">
      <c r="A23" s="40"/>
      <c r="B23" s="46"/>
      <c r="C23" s="290" t="s">
        <v>178</v>
      </c>
      <c r="D23" s="290" t="s">
        <v>179</v>
      </c>
      <c r="E23" s="19" t="s">
        <v>180</v>
      </c>
      <c r="F23" s="291">
        <v>141.11000000000001</v>
      </c>
      <c r="G23" s="40"/>
      <c r="H23" s="46"/>
    </row>
    <row r="24" s="2" customFormat="1" ht="16.8" customHeight="1">
      <c r="A24" s="40"/>
      <c r="B24" s="46"/>
      <c r="C24" s="290" t="s">
        <v>202</v>
      </c>
      <c r="D24" s="290" t="s">
        <v>203</v>
      </c>
      <c r="E24" s="19" t="s">
        <v>180</v>
      </c>
      <c r="F24" s="291">
        <v>141.11000000000001</v>
      </c>
      <c r="G24" s="40"/>
      <c r="H24" s="46"/>
    </row>
    <row r="25" s="2" customFormat="1" ht="16.8" customHeight="1">
      <c r="A25" s="40"/>
      <c r="B25" s="46"/>
      <c r="C25" s="290" t="s">
        <v>231</v>
      </c>
      <c r="D25" s="290" t="s">
        <v>232</v>
      </c>
      <c r="E25" s="19" t="s">
        <v>180</v>
      </c>
      <c r="F25" s="291">
        <v>141.11000000000001</v>
      </c>
      <c r="G25" s="40"/>
      <c r="H25" s="46"/>
    </row>
    <row r="26" s="2" customFormat="1" ht="16.8" customHeight="1">
      <c r="A26" s="40"/>
      <c r="B26" s="46"/>
      <c r="C26" s="290" t="s">
        <v>241</v>
      </c>
      <c r="D26" s="290" t="s">
        <v>242</v>
      </c>
      <c r="E26" s="19" t="s">
        <v>180</v>
      </c>
      <c r="F26" s="291">
        <v>141.11000000000001</v>
      </c>
      <c r="G26" s="40"/>
      <c r="H26" s="46"/>
    </row>
    <row r="27" s="2" customFormat="1" ht="16.8" customHeight="1">
      <c r="A27" s="40"/>
      <c r="B27" s="46"/>
      <c r="C27" s="290" t="s">
        <v>236</v>
      </c>
      <c r="D27" s="290" t="s">
        <v>237</v>
      </c>
      <c r="E27" s="19" t="s">
        <v>180</v>
      </c>
      <c r="F27" s="291">
        <v>148.166</v>
      </c>
      <c r="G27" s="40"/>
      <c r="H27" s="46"/>
    </row>
    <row r="28" s="2" customFormat="1" ht="16.8" customHeight="1">
      <c r="A28" s="40"/>
      <c r="B28" s="46"/>
      <c r="C28" s="290" t="s">
        <v>207</v>
      </c>
      <c r="D28" s="290" t="s">
        <v>208</v>
      </c>
      <c r="E28" s="19" t="s">
        <v>180</v>
      </c>
      <c r="F28" s="291">
        <v>200.74000000000001</v>
      </c>
      <c r="G28" s="40"/>
      <c r="H28" s="46"/>
    </row>
    <row r="29" s="2" customFormat="1">
      <c r="A29" s="40"/>
      <c r="B29" s="46"/>
      <c r="C29" s="290" t="s">
        <v>195</v>
      </c>
      <c r="D29" s="290" t="s">
        <v>196</v>
      </c>
      <c r="E29" s="19" t="s">
        <v>180</v>
      </c>
      <c r="F29" s="291">
        <v>200.74000000000001</v>
      </c>
      <c r="G29" s="40"/>
      <c r="H29" s="46"/>
    </row>
    <row r="30" s="2" customFormat="1" ht="7.44" customHeight="1">
      <c r="A30" s="40"/>
      <c r="B30" s="155"/>
      <c r="C30" s="156"/>
      <c r="D30" s="156"/>
      <c r="E30" s="156"/>
      <c r="F30" s="156"/>
      <c r="G30" s="156"/>
      <c r="H30" s="46"/>
    </row>
    <row r="31" s="2" customFormat="1">
      <c r="A31" s="40"/>
      <c r="B31" s="40"/>
      <c r="C31" s="40"/>
      <c r="D31" s="40"/>
      <c r="E31" s="40"/>
      <c r="F31" s="40"/>
      <c r="G31" s="40"/>
      <c r="H31" s="40"/>
    </row>
  </sheetData>
  <sheetProtection sheet="1" formatColumns="0" formatRows="0" objects="1" scenarios="1" spinCount="100000" saltValue="nlCM65ThSTFQjEg+KVQaixNW1cnfZ6qvfwKyB1ldMujs8lcBKiVyX2y+Fm1U/+HXh5tCE2e4UWA9ptvxGuJ6Pw==" hashValue="OV5HUN0bNFr+Dk4IGUjDf0RRh0NJnsf/i/ZTLkr8BQPBVG0xGdExD89nlkfuF2y+jWb+EkeblKpkgiYPpi702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364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365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366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367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368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369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370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371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372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373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374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375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376</v>
      </c>
      <c r="F19" s="304" t="s">
        <v>377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378</v>
      </c>
      <c r="F20" s="304" t="s">
        <v>379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380</v>
      </c>
      <c r="F21" s="304" t="s">
        <v>381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382</v>
      </c>
      <c r="F22" s="304" t="s">
        <v>383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384</v>
      </c>
      <c r="F23" s="304" t="s">
        <v>385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386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387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388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389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390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391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392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393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394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109</v>
      </c>
      <c r="F36" s="304"/>
      <c r="G36" s="304" t="s">
        <v>395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396</v>
      </c>
      <c r="F37" s="304"/>
      <c r="G37" s="304" t="s">
        <v>397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398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399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110</v>
      </c>
      <c r="F40" s="304"/>
      <c r="G40" s="304" t="s">
        <v>400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111</v>
      </c>
      <c r="F41" s="304"/>
      <c r="G41" s="304" t="s">
        <v>401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402</v>
      </c>
      <c r="F42" s="304"/>
      <c r="G42" s="304" t="s">
        <v>403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404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405</v>
      </c>
      <c r="F44" s="304"/>
      <c r="G44" s="304" t="s">
        <v>406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113</v>
      </c>
      <c r="F45" s="304"/>
      <c r="G45" s="304" t="s">
        <v>407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408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409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410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411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412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413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414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415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416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417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418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419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420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421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422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423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424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425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426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427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428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429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430</v>
      </c>
      <c r="D76" s="322"/>
      <c r="E76" s="322"/>
      <c r="F76" s="322" t="s">
        <v>431</v>
      </c>
      <c r="G76" s="323"/>
      <c r="H76" s="322" t="s">
        <v>54</v>
      </c>
      <c r="I76" s="322" t="s">
        <v>57</v>
      </c>
      <c r="J76" s="322" t="s">
        <v>432</v>
      </c>
      <c r="K76" s="321"/>
    </row>
    <row r="77" s="1" customFormat="1" ht="17.25" customHeight="1">
      <c r="B77" s="319"/>
      <c r="C77" s="324" t="s">
        <v>433</v>
      </c>
      <c r="D77" s="324"/>
      <c r="E77" s="324"/>
      <c r="F77" s="325" t="s">
        <v>434</v>
      </c>
      <c r="G77" s="326"/>
      <c r="H77" s="324"/>
      <c r="I77" s="324"/>
      <c r="J77" s="324" t="s">
        <v>435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436</v>
      </c>
      <c r="G79" s="331"/>
      <c r="H79" s="307" t="s">
        <v>437</v>
      </c>
      <c r="I79" s="307" t="s">
        <v>438</v>
      </c>
      <c r="J79" s="307">
        <v>20</v>
      </c>
      <c r="K79" s="321"/>
    </row>
    <row r="80" s="1" customFormat="1" ht="15" customHeight="1">
      <c r="B80" s="319"/>
      <c r="C80" s="307" t="s">
        <v>439</v>
      </c>
      <c r="D80" s="307"/>
      <c r="E80" s="307"/>
      <c r="F80" s="330" t="s">
        <v>436</v>
      </c>
      <c r="G80" s="331"/>
      <c r="H80" s="307" t="s">
        <v>440</v>
      </c>
      <c r="I80" s="307" t="s">
        <v>438</v>
      </c>
      <c r="J80" s="307">
        <v>120</v>
      </c>
      <c r="K80" s="321"/>
    </row>
    <row r="81" s="1" customFormat="1" ht="15" customHeight="1">
      <c r="B81" s="332"/>
      <c r="C81" s="307" t="s">
        <v>441</v>
      </c>
      <c r="D81" s="307"/>
      <c r="E81" s="307"/>
      <c r="F81" s="330" t="s">
        <v>442</v>
      </c>
      <c r="G81" s="331"/>
      <c r="H81" s="307" t="s">
        <v>443</v>
      </c>
      <c r="I81" s="307" t="s">
        <v>438</v>
      </c>
      <c r="J81" s="307">
        <v>50</v>
      </c>
      <c r="K81" s="321"/>
    </row>
    <row r="82" s="1" customFormat="1" ht="15" customHeight="1">
      <c r="B82" s="332"/>
      <c r="C82" s="307" t="s">
        <v>444</v>
      </c>
      <c r="D82" s="307"/>
      <c r="E82" s="307"/>
      <c r="F82" s="330" t="s">
        <v>436</v>
      </c>
      <c r="G82" s="331"/>
      <c r="H82" s="307" t="s">
        <v>445</v>
      </c>
      <c r="I82" s="307" t="s">
        <v>446</v>
      </c>
      <c r="J82" s="307"/>
      <c r="K82" s="321"/>
    </row>
    <row r="83" s="1" customFormat="1" ht="15" customHeight="1">
      <c r="B83" s="332"/>
      <c r="C83" s="333" t="s">
        <v>447</v>
      </c>
      <c r="D83" s="333"/>
      <c r="E83" s="333"/>
      <c r="F83" s="334" t="s">
        <v>442</v>
      </c>
      <c r="G83" s="333"/>
      <c r="H83" s="333" t="s">
        <v>448</v>
      </c>
      <c r="I83" s="333" t="s">
        <v>438</v>
      </c>
      <c r="J83" s="333">
        <v>15</v>
      </c>
      <c r="K83" s="321"/>
    </row>
    <row r="84" s="1" customFormat="1" ht="15" customHeight="1">
      <c r="B84" s="332"/>
      <c r="C84" s="333" t="s">
        <v>449</v>
      </c>
      <c r="D84" s="333"/>
      <c r="E84" s="333"/>
      <c r="F84" s="334" t="s">
        <v>442</v>
      </c>
      <c r="G84" s="333"/>
      <c r="H84" s="333" t="s">
        <v>450</v>
      </c>
      <c r="I84" s="333" t="s">
        <v>438</v>
      </c>
      <c r="J84" s="333">
        <v>15</v>
      </c>
      <c r="K84" s="321"/>
    </row>
    <row r="85" s="1" customFormat="1" ht="15" customHeight="1">
      <c r="B85" s="332"/>
      <c r="C85" s="333" t="s">
        <v>451</v>
      </c>
      <c r="D85" s="333"/>
      <c r="E85" s="333"/>
      <c r="F85" s="334" t="s">
        <v>442</v>
      </c>
      <c r="G85" s="333"/>
      <c r="H85" s="333" t="s">
        <v>452</v>
      </c>
      <c r="I85" s="333" t="s">
        <v>438</v>
      </c>
      <c r="J85" s="333">
        <v>20</v>
      </c>
      <c r="K85" s="321"/>
    </row>
    <row r="86" s="1" customFormat="1" ht="15" customHeight="1">
      <c r="B86" s="332"/>
      <c r="C86" s="333" t="s">
        <v>453</v>
      </c>
      <c r="D86" s="333"/>
      <c r="E86" s="333"/>
      <c r="F86" s="334" t="s">
        <v>442</v>
      </c>
      <c r="G86" s="333"/>
      <c r="H86" s="333" t="s">
        <v>454</v>
      </c>
      <c r="I86" s="333" t="s">
        <v>438</v>
      </c>
      <c r="J86" s="333">
        <v>20</v>
      </c>
      <c r="K86" s="321"/>
    </row>
    <row r="87" s="1" customFormat="1" ht="15" customHeight="1">
      <c r="B87" s="332"/>
      <c r="C87" s="307" t="s">
        <v>455</v>
      </c>
      <c r="D87" s="307"/>
      <c r="E87" s="307"/>
      <c r="F87" s="330" t="s">
        <v>442</v>
      </c>
      <c r="G87" s="331"/>
      <c r="H87" s="307" t="s">
        <v>456</v>
      </c>
      <c r="I87" s="307" t="s">
        <v>438</v>
      </c>
      <c r="J87" s="307">
        <v>50</v>
      </c>
      <c r="K87" s="321"/>
    </row>
    <row r="88" s="1" customFormat="1" ht="15" customHeight="1">
      <c r="B88" s="332"/>
      <c r="C88" s="307" t="s">
        <v>457</v>
      </c>
      <c r="D88" s="307"/>
      <c r="E88" s="307"/>
      <c r="F88" s="330" t="s">
        <v>442</v>
      </c>
      <c r="G88" s="331"/>
      <c r="H88" s="307" t="s">
        <v>458</v>
      </c>
      <c r="I88" s="307" t="s">
        <v>438</v>
      </c>
      <c r="J88" s="307">
        <v>20</v>
      </c>
      <c r="K88" s="321"/>
    </row>
    <row r="89" s="1" customFormat="1" ht="15" customHeight="1">
      <c r="B89" s="332"/>
      <c r="C89" s="307" t="s">
        <v>459</v>
      </c>
      <c r="D89" s="307"/>
      <c r="E89" s="307"/>
      <c r="F89" s="330" t="s">
        <v>442</v>
      </c>
      <c r="G89" s="331"/>
      <c r="H89" s="307" t="s">
        <v>460</v>
      </c>
      <c r="I89" s="307" t="s">
        <v>438</v>
      </c>
      <c r="J89" s="307">
        <v>20</v>
      </c>
      <c r="K89" s="321"/>
    </row>
    <row r="90" s="1" customFormat="1" ht="15" customHeight="1">
      <c r="B90" s="332"/>
      <c r="C90" s="307" t="s">
        <v>461</v>
      </c>
      <c r="D90" s="307"/>
      <c r="E90" s="307"/>
      <c r="F90" s="330" t="s">
        <v>442</v>
      </c>
      <c r="G90" s="331"/>
      <c r="H90" s="307" t="s">
        <v>462</v>
      </c>
      <c r="I90" s="307" t="s">
        <v>438</v>
      </c>
      <c r="J90" s="307">
        <v>50</v>
      </c>
      <c r="K90" s="321"/>
    </row>
    <row r="91" s="1" customFormat="1" ht="15" customHeight="1">
      <c r="B91" s="332"/>
      <c r="C91" s="307" t="s">
        <v>463</v>
      </c>
      <c r="D91" s="307"/>
      <c r="E91" s="307"/>
      <c r="F91" s="330" t="s">
        <v>442</v>
      </c>
      <c r="G91" s="331"/>
      <c r="H91" s="307" t="s">
        <v>463</v>
      </c>
      <c r="I91" s="307" t="s">
        <v>438</v>
      </c>
      <c r="J91" s="307">
        <v>50</v>
      </c>
      <c r="K91" s="321"/>
    </row>
    <row r="92" s="1" customFormat="1" ht="15" customHeight="1">
      <c r="B92" s="332"/>
      <c r="C92" s="307" t="s">
        <v>464</v>
      </c>
      <c r="D92" s="307"/>
      <c r="E92" s="307"/>
      <c r="F92" s="330" t="s">
        <v>442</v>
      </c>
      <c r="G92" s="331"/>
      <c r="H92" s="307" t="s">
        <v>465</v>
      </c>
      <c r="I92" s="307" t="s">
        <v>438</v>
      </c>
      <c r="J92" s="307">
        <v>255</v>
      </c>
      <c r="K92" s="321"/>
    </row>
    <row r="93" s="1" customFormat="1" ht="15" customHeight="1">
      <c r="B93" s="332"/>
      <c r="C93" s="307" t="s">
        <v>466</v>
      </c>
      <c r="D93" s="307"/>
      <c r="E93" s="307"/>
      <c r="F93" s="330" t="s">
        <v>436</v>
      </c>
      <c r="G93" s="331"/>
      <c r="H93" s="307" t="s">
        <v>467</v>
      </c>
      <c r="I93" s="307" t="s">
        <v>468</v>
      </c>
      <c r="J93" s="307"/>
      <c r="K93" s="321"/>
    </row>
    <row r="94" s="1" customFormat="1" ht="15" customHeight="1">
      <c r="B94" s="332"/>
      <c r="C94" s="307" t="s">
        <v>469</v>
      </c>
      <c r="D94" s="307"/>
      <c r="E94" s="307"/>
      <c r="F94" s="330" t="s">
        <v>436</v>
      </c>
      <c r="G94" s="331"/>
      <c r="H94" s="307" t="s">
        <v>470</v>
      </c>
      <c r="I94" s="307" t="s">
        <v>471</v>
      </c>
      <c r="J94" s="307"/>
      <c r="K94" s="321"/>
    </row>
    <row r="95" s="1" customFormat="1" ht="15" customHeight="1">
      <c r="B95" s="332"/>
      <c r="C95" s="307" t="s">
        <v>472</v>
      </c>
      <c r="D95" s="307"/>
      <c r="E95" s="307"/>
      <c r="F95" s="330" t="s">
        <v>436</v>
      </c>
      <c r="G95" s="331"/>
      <c r="H95" s="307" t="s">
        <v>472</v>
      </c>
      <c r="I95" s="307" t="s">
        <v>471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436</v>
      </c>
      <c r="G96" s="331"/>
      <c r="H96" s="307" t="s">
        <v>473</v>
      </c>
      <c r="I96" s="307" t="s">
        <v>471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436</v>
      </c>
      <c r="G97" s="331"/>
      <c r="H97" s="307" t="s">
        <v>474</v>
      </c>
      <c r="I97" s="307" t="s">
        <v>471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475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430</v>
      </c>
      <c r="D103" s="322"/>
      <c r="E103" s="322"/>
      <c r="F103" s="322" t="s">
        <v>431</v>
      </c>
      <c r="G103" s="323"/>
      <c r="H103" s="322" t="s">
        <v>54</v>
      </c>
      <c r="I103" s="322" t="s">
        <v>57</v>
      </c>
      <c r="J103" s="322" t="s">
        <v>432</v>
      </c>
      <c r="K103" s="321"/>
    </row>
    <row r="104" s="1" customFormat="1" ht="17.25" customHeight="1">
      <c r="B104" s="319"/>
      <c r="C104" s="324" t="s">
        <v>433</v>
      </c>
      <c r="D104" s="324"/>
      <c r="E104" s="324"/>
      <c r="F104" s="325" t="s">
        <v>434</v>
      </c>
      <c r="G104" s="326"/>
      <c r="H104" s="324"/>
      <c r="I104" s="324"/>
      <c r="J104" s="324" t="s">
        <v>435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436</v>
      </c>
      <c r="G106" s="307"/>
      <c r="H106" s="307" t="s">
        <v>476</v>
      </c>
      <c r="I106" s="307" t="s">
        <v>438</v>
      </c>
      <c r="J106" s="307">
        <v>20</v>
      </c>
      <c r="K106" s="321"/>
    </row>
    <row r="107" s="1" customFormat="1" ht="15" customHeight="1">
      <c r="B107" s="319"/>
      <c r="C107" s="307" t="s">
        <v>439</v>
      </c>
      <c r="D107" s="307"/>
      <c r="E107" s="307"/>
      <c r="F107" s="330" t="s">
        <v>436</v>
      </c>
      <c r="G107" s="307"/>
      <c r="H107" s="307" t="s">
        <v>476</v>
      </c>
      <c r="I107" s="307" t="s">
        <v>438</v>
      </c>
      <c r="J107" s="307">
        <v>120</v>
      </c>
      <c r="K107" s="321"/>
    </row>
    <row r="108" s="1" customFormat="1" ht="15" customHeight="1">
      <c r="B108" s="332"/>
      <c r="C108" s="307" t="s">
        <v>441</v>
      </c>
      <c r="D108" s="307"/>
      <c r="E108" s="307"/>
      <c r="F108" s="330" t="s">
        <v>442</v>
      </c>
      <c r="G108" s="307"/>
      <c r="H108" s="307" t="s">
        <v>476</v>
      </c>
      <c r="I108" s="307" t="s">
        <v>438</v>
      </c>
      <c r="J108" s="307">
        <v>50</v>
      </c>
      <c r="K108" s="321"/>
    </row>
    <row r="109" s="1" customFormat="1" ht="15" customHeight="1">
      <c r="B109" s="332"/>
      <c r="C109" s="307" t="s">
        <v>444</v>
      </c>
      <c r="D109" s="307"/>
      <c r="E109" s="307"/>
      <c r="F109" s="330" t="s">
        <v>436</v>
      </c>
      <c r="G109" s="307"/>
      <c r="H109" s="307" t="s">
        <v>476</v>
      </c>
      <c r="I109" s="307" t="s">
        <v>446</v>
      </c>
      <c r="J109" s="307"/>
      <c r="K109" s="321"/>
    </row>
    <row r="110" s="1" customFormat="1" ht="15" customHeight="1">
      <c r="B110" s="332"/>
      <c r="C110" s="307" t="s">
        <v>455</v>
      </c>
      <c r="D110" s="307"/>
      <c r="E110" s="307"/>
      <c r="F110" s="330" t="s">
        <v>442</v>
      </c>
      <c r="G110" s="307"/>
      <c r="H110" s="307" t="s">
        <v>476</v>
      </c>
      <c r="I110" s="307" t="s">
        <v>438</v>
      </c>
      <c r="J110" s="307">
        <v>50</v>
      </c>
      <c r="K110" s="321"/>
    </row>
    <row r="111" s="1" customFormat="1" ht="15" customHeight="1">
      <c r="B111" s="332"/>
      <c r="C111" s="307" t="s">
        <v>463</v>
      </c>
      <c r="D111" s="307"/>
      <c r="E111" s="307"/>
      <c r="F111" s="330" t="s">
        <v>442</v>
      </c>
      <c r="G111" s="307"/>
      <c r="H111" s="307" t="s">
        <v>476</v>
      </c>
      <c r="I111" s="307" t="s">
        <v>438</v>
      </c>
      <c r="J111" s="307">
        <v>50</v>
      </c>
      <c r="K111" s="321"/>
    </row>
    <row r="112" s="1" customFormat="1" ht="15" customHeight="1">
      <c r="B112" s="332"/>
      <c r="C112" s="307" t="s">
        <v>461</v>
      </c>
      <c r="D112" s="307"/>
      <c r="E112" s="307"/>
      <c r="F112" s="330" t="s">
        <v>442</v>
      </c>
      <c r="G112" s="307"/>
      <c r="H112" s="307" t="s">
        <v>476</v>
      </c>
      <c r="I112" s="307" t="s">
        <v>438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436</v>
      </c>
      <c r="G113" s="307"/>
      <c r="H113" s="307" t="s">
        <v>477</v>
      </c>
      <c r="I113" s="307" t="s">
        <v>438</v>
      </c>
      <c r="J113" s="307">
        <v>20</v>
      </c>
      <c r="K113" s="321"/>
    </row>
    <row r="114" s="1" customFormat="1" ht="15" customHeight="1">
      <c r="B114" s="332"/>
      <c r="C114" s="307" t="s">
        <v>478</v>
      </c>
      <c r="D114" s="307"/>
      <c r="E114" s="307"/>
      <c r="F114" s="330" t="s">
        <v>436</v>
      </c>
      <c r="G114" s="307"/>
      <c r="H114" s="307" t="s">
        <v>479</v>
      </c>
      <c r="I114" s="307" t="s">
        <v>438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436</v>
      </c>
      <c r="G115" s="307"/>
      <c r="H115" s="307" t="s">
        <v>480</v>
      </c>
      <c r="I115" s="307" t="s">
        <v>471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436</v>
      </c>
      <c r="G116" s="307"/>
      <c r="H116" s="307" t="s">
        <v>481</v>
      </c>
      <c r="I116" s="307" t="s">
        <v>471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436</v>
      </c>
      <c r="G117" s="307"/>
      <c r="H117" s="307" t="s">
        <v>482</v>
      </c>
      <c r="I117" s="307" t="s">
        <v>483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484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430</v>
      </c>
      <c r="D123" s="322"/>
      <c r="E123" s="322"/>
      <c r="F123" s="322" t="s">
        <v>431</v>
      </c>
      <c r="G123" s="323"/>
      <c r="H123" s="322" t="s">
        <v>54</v>
      </c>
      <c r="I123" s="322" t="s">
        <v>57</v>
      </c>
      <c r="J123" s="322" t="s">
        <v>432</v>
      </c>
      <c r="K123" s="351"/>
    </row>
    <row r="124" s="1" customFormat="1" ht="17.25" customHeight="1">
      <c r="B124" s="350"/>
      <c r="C124" s="324" t="s">
        <v>433</v>
      </c>
      <c r="D124" s="324"/>
      <c r="E124" s="324"/>
      <c r="F124" s="325" t="s">
        <v>434</v>
      </c>
      <c r="G124" s="326"/>
      <c r="H124" s="324"/>
      <c r="I124" s="324"/>
      <c r="J124" s="324" t="s">
        <v>435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439</v>
      </c>
      <c r="D126" s="329"/>
      <c r="E126" s="329"/>
      <c r="F126" s="330" t="s">
        <v>436</v>
      </c>
      <c r="G126" s="307"/>
      <c r="H126" s="307" t="s">
        <v>476</v>
      </c>
      <c r="I126" s="307" t="s">
        <v>438</v>
      </c>
      <c r="J126" s="307">
        <v>120</v>
      </c>
      <c r="K126" s="355"/>
    </row>
    <row r="127" s="1" customFormat="1" ht="15" customHeight="1">
      <c r="B127" s="352"/>
      <c r="C127" s="307" t="s">
        <v>485</v>
      </c>
      <c r="D127" s="307"/>
      <c r="E127" s="307"/>
      <c r="F127" s="330" t="s">
        <v>436</v>
      </c>
      <c r="G127" s="307"/>
      <c r="H127" s="307" t="s">
        <v>486</v>
      </c>
      <c r="I127" s="307" t="s">
        <v>438</v>
      </c>
      <c r="J127" s="307" t="s">
        <v>487</v>
      </c>
      <c r="K127" s="355"/>
    </row>
    <row r="128" s="1" customFormat="1" ht="15" customHeight="1">
      <c r="B128" s="352"/>
      <c r="C128" s="307" t="s">
        <v>384</v>
      </c>
      <c r="D128" s="307"/>
      <c r="E128" s="307"/>
      <c r="F128" s="330" t="s">
        <v>436</v>
      </c>
      <c r="G128" s="307"/>
      <c r="H128" s="307" t="s">
        <v>488</v>
      </c>
      <c r="I128" s="307" t="s">
        <v>438</v>
      </c>
      <c r="J128" s="307" t="s">
        <v>487</v>
      </c>
      <c r="K128" s="355"/>
    </row>
    <row r="129" s="1" customFormat="1" ht="15" customHeight="1">
      <c r="B129" s="352"/>
      <c r="C129" s="307" t="s">
        <v>447</v>
      </c>
      <c r="D129" s="307"/>
      <c r="E129" s="307"/>
      <c r="F129" s="330" t="s">
        <v>442</v>
      </c>
      <c r="G129" s="307"/>
      <c r="H129" s="307" t="s">
        <v>448</v>
      </c>
      <c r="I129" s="307" t="s">
        <v>438</v>
      </c>
      <c r="J129" s="307">
        <v>15</v>
      </c>
      <c r="K129" s="355"/>
    </row>
    <row r="130" s="1" customFormat="1" ht="15" customHeight="1">
      <c r="B130" s="352"/>
      <c r="C130" s="333" t="s">
        <v>449</v>
      </c>
      <c r="D130" s="333"/>
      <c r="E130" s="333"/>
      <c r="F130" s="334" t="s">
        <v>442</v>
      </c>
      <c r="G130" s="333"/>
      <c r="H130" s="333" t="s">
        <v>450</v>
      </c>
      <c r="I130" s="333" t="s">
        <v>438</v>
      </c>
      <c r="J130" s="333">
        <v>15</v>
      </c>
      <c r="K130" s="355"/>
    </row>
    <row r="131" s="1" customFormat="1" ht="15" customHeight="1">
      <c r="B131" s="352"/>
      <c r="C131" s="333" t="s">
        <v>451</v>
      </c>
      <c r="D131" s="333"/>
      <c r="E131" s="333"/>
      <c r="F131" s="334" t="s">
        <v>442</v>
      </c>
      <c r="G131" s="333"/>
      <c r="H131" s="333" t="s">
        <v>452</v>
      </c>
      <c r="I131" s="333" t="s">
        <v>438</v>
      </c>
      <c r="J131" s="333">
        <v>20</v>
      </c>
      <c r="K131" s="355"/>
    </row>
    <row r="132" s="1" customFormat="1" ht="15" customHeight="1">
      <c r="B132" s="352"/>
      <c r="C132" s="333" t="s">
        <v>453</v>
      </c>
      <c r="D132" s="333"/>
      <c r="E132" s="333"/>
      <c r="F132" s="334" t="s">
        <v>442</v>
      </c>
      <c r="G132" s="333"/>
      <c r="H132" s="333" t="s">
        <v>454</v>
      </c>
      <c r="I132" s="333" t="s">
        <v>438</v>
      </c>
      <c r="J132" s="333">
        <v>20</v>
      </c>
      <c r="K132" s="355"/>
    </row>
    <row r="133" s="1" customFormat="1" ht="15" customHeight="1">
      <c r="B133" s="352"/>
      <c r="C133" s="307" t="s">
        <v>441</v>
      </c>
      <c r="D133" s="307"/>
      <c r="E133" s="307"/>
      <c r="F133" s="330" t="s">
        <v>442</v>
      </c>
      <c r="G133" s="307"/>
      <c r="H133" s="307" t="s">
        <v>476</v>
      </c>
      <c r="I133" s="307" t="s">
        <v>438</v>
      </c>
      <c r="J133" s="307">
        <v>50</v>
      </c>
      <c r="K133" s="355"/>
    </row>
    <row r="134" s="1" customFormat="1" ht="15" customHeight="1">
      <c r="B134" s="352"/>
      <c r="C134" s="307" t="s">
        <v>455</v>
      </c>
      <c r="D134" s="307"/>
      <c r="E134" s="307"/>
      <c r="F134" s="330" t="s">
        <v>442</v>
      </c>
      <c r="G134" s="307"/>
      <c r="H134" s="307" t="s">
        <v>476</v>
      </c>
      <c r="I134" s="307" t="s">
        <v>438</v>
      </c>
      <c r="J134" s="307">
        <v>50</v>
      </c>
      <c r="K134" s="355"/>
    </row>
    <row r="135" s="1" customFormat="1" ht="15" customHeight="1">
      <c r="B135" s="352"/>
      <c r="C135" s="307" t="s">
        <v>461</v>
      </c>
      <c r="D135" s="307"/>
      <c r="E135" s="307"/>
      <c r="F135" s="330" t="s">
        <v>442</v>
      </c>
      <c r="G135" s="307"/>
      <c r="H135" s="307" t="s">
        <v>476</v>
      </c>
      <c r="I135" s="307" t="s">
        <v>438</v>
      </c>
      <c r="J135" s="307">
        <v>50</v>
      </c>
      <c r="K135" s="355"/>
    </row>
    <row r="136" s="1" customFormat="1" ht="15" customHeight="1">
      <c r="B136" s="352"/>
      <c r="C136" s="307" t="s">
        <v>463</v>
      </c>
      <c r="D136" s="307"/>
      <c r="E136" s="307"/>
      <c r="F136" s="330" t="s">
        <v>442</v>
      </c>
      <c r="G136" s="307"/>
      <c r="H136" s="307" t="s">
        <v>476</v>
      </c>
      <c r="I136" s="307" t="s">
        <v>438</v>
      </c>
      <c r="J136" s="307">
        <v>50</v>
      </c>
      <c r="K136" s="355"/>
    </row>
    <row r="137" s="1" customFormat="1" ht="15" customHeight="1">
      <c r="B137" s="352"/>
      <c r="C137" s="307" t="s">
        <v>464</v>
      </c>
      <c r="D137" s="307"/>
      <c r="E137" s="307"/>
      <c r="F137" s="330" t="s">
        <v>442</v>
      </c>
      <c r="G137" s="307"/>
      <c r="H137" s="307" t="s">
        <v>489</v>
      </c>
      <c r="I137" s="307" t="s">
        <v>438</v>
      </c>
      <c r="J137" s="307">
        <v>255</v>
      </c>
      <c r="K137" s="355"/>
    </row>
    <row r="138" s="1" customFormat="1" ht="15" customHeight="1">
      <c r="B138" s="352"/>
      <c r="C138" s="307" t="s">
        <v>466</v>
      </c>
      <c r="D138" s="307"/>
      <c r="E138" s="307"/>
      <c r="F138" s="330" t="s">
        <v>436</v>
      </c>
      <c r="G138" s="307"/>
      <c r="H138" s="307" t="s">
        <v>490</v>
      </c>
      <c r="I138" s="307" t="s">
        <v>468</v>
      </c>
      <c r="J138" s="307"/>
      <c r="K138" s="355"/>
    </row>
    <row r="139" s="1" customFormat="1" ht="15" customHeight="1">
      <c r="B139" s="352"/>
      <c r="C139" s="307" t="s">
        <v>469</v>
      </c>
      <c r="D139" s="307"/>
      <c r="E139" s="307"/>
      <c r="F139" s="330" t="s">
        <v>436</v>
      </c>
      <c r="G139" s="307"/>
      <c r="H139" s="307" t="s">
        <v>491</v>
      </c>
      <c r="I139" s="307" t="s">
        <v>471</v>
      </c>
      <c r="J139" s="307"/>
      <c r="K139" s="355"/>
    </row>
    <row r="140" s="1" customFormat="1" ht="15" customHeight="1">
      <c r="B140" s="352"/>
      <c r="C140" s="307" t="s">
        <v>472</v>
      </c>
      <c r="D140" s="307"/>
      <c r="E140" s="307"/>
      <c r="F140" s="330" t="s">
        <v>436</v>
      </c>
      <c r="G140" s="307"/>
      <c r="H140" s="307" t="s">
        <v>472</v>
      </c>
      <c r="I140" s="307" t="s">
        <v>471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436</v>
      </c>
      <c r="G141" s="307"/>
      <c r="H141" s="307" t="s">
        <v>492</v>
      </c>
      <c r="I141" s="307" t="s">
        <v>471</v>
      </c>
      <c r="J141" s="307"/>
      <c r="K141" s="355"/>
    </row>
    <row r="142" s="1" customFormat="1" ht="15" customHeight="1">
      <c r="B142" s="352"/>
      <c r="C142" s="307" t="s">
        <v>493</v>
      </c>
      <c r="D142" s="307"/>
      <c r="E142" s="307"/>
      <c r="F142" s="330" t="s">
        <v>436</v>
      </c>
      <c r="G142" s="307"/>
      <c r="H142" s="307" t="s">
        <v>494</v>
      </c>
      <c r="I142" s="307" t="s">
        <v>471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495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430</v>
      </c>
      <c r="D148" s="322"/>
      <c r="E148" s="322"/>
      <c r="F148" s="322" t="s">
        <v>431</v>
      </c>
      <c r="G148" s="323"/>
      <c r="H148" s="322" t="s">
        <v>54</v>
      </c>
      <c r="I148" s="322" t="s">
        <v>57</v>
      </c>
      <c r="J148" s="322" t="s">
        <v>432</v>
      </c>
      <c r="K148" s="321"/>
    </row>
    <row r="149" s="1" customFormat="1" ht="17.25" customHeight="1">
      <c r="B149" s="319"/>
      <c r="C149" s="324" t="s">
        <v>433</v>
      </c>
      <c r="D149" s="324"/>
      <c r="E149" s="324"/>
      <c r="F149" s="325" t="s">
        <v>434</v>
      </c>
      <c r="G149" s="326"/>
      <c r="H149" s="324"/>
      <c r="I149" s="324"/>
      <c r="J149" s="324" t="s">
        <v>435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439</v>
      </c>
      <c r="D151" s="307"/>
      <c r="E151" s="307"/>
      <c r="F151" s="360" t="s">
        <v>436</v>
      </c>
      <c r="G151" s="307"/>
      <c r="H151" s="359" t="s">
        <v>476</v>
      </c>
      <c r="I151" s="359" t="s">
        <v>438</v>
      </c>
      <c r="J151" s="359">
        <v>120</v>
      </c>
      <c r="K151" s="355"/>
    </row>
    <row r="152" s="1" customFormat="1" ht="15" customHeight="1">
      <c r="B152" s="332"/>
      <c r="C152" s="359" t="s">
        <v>485</v>
      </c>
      <c r="D152" s="307"/>
      <c r="E152" s="307"/>
      <c r="F152" s="360" t="s">
        <v>436</v>
      </c>
      <c r="G152" s="307"/>
      <c r="H152" s="359" t="s">
        <v>496</v>
      </c>
      <c r="I152" s="359" t="s">
        <v>438</v>
      </c>
      <c r="J152" s="359" t="s">
        <v>487</v>
      </c>
      <c r="K152" s="355"/>
    </row>
    <row r="153" s="1" customFormat="1" ht="15" customHeight="1">
      <c r="B153" s="332"/>
      <c r="C153" s="359" t="s">
        <v>384</v>
      </c>
      <c r="D153" s="307"/>
      <c r="E153" s="307"/>
      <c r="F153" s="360" t="s">
        <v>436</v>
      </c>
      <c r="G153" s="307"/>
      <c r="H153" s="359" t="s">
        <v>497</v>
      </c>
      <c r="I153" s="359" t="s">
        <v>438</v>
      </c>
      <c r="J153" s="359" t="s">
        <v>487</v>
      </c>
      <c r="K153" s="355"/>
    </row>
    <row r="154" s="1" customFormat="1" ht="15" customHeight="1">
      <c r="B154" s="332"/>
      <c r="C154" s="359" t="s">
        <v>441</v>
      </c>
      <c r="D154" s="307"/>
      <c r="E154" s="307"/>
      <c r="F154" s="360" t="s">
        <v>442</v>
      </c>
      <c r="G154" s="307"/>
      <c r="H154" s="359" t="s">
        <v>476</v>
      </c>
      <c r="I154" s="359" t="s">
        <v>438</v>
      </c>
      <c r="J154" s="359">
        <v>50</v>
      </c>
      <c r="K154" s="355"/>
    </row>
    <row r="155" s="1" customFormat="1" ht="15" customHeight="1">
      <c r="B155" s="332"/>
      <c r="C155" s="359" t="s">
        <v>444</v>
      </c>
      <c r="D155" s="307"/>
      <c r="E155" s="307"/>
      <c r="F155" s="360" t="s">
        <v>436</v>
      </c>
      <c r="G155" s="307"/>
      <c r="H155" s="359" t="s">
        <v>476</v>
      </c>
      <c r="I155" s="359" t="s">
        <v>446</v>
      </c>
      <c r="J155" s="359"/>
      <c r="K155" s="355"/>
    </row>
    <row r="156" s="1" customFormat="1" ht="15" customHeight="1">
      <c r="B156" s="332"/>
      <c r="C156" s="359" t="s">
        <v>455</v>
      </c>
      <c r="D156" s="307"/>
      <c r="E156" s="307"/>
      <c r="F156" s="360" t="s">
        <v>442</v>
      </c>
      <c r="G156" s="307"/>
      <c r="H156" s="359" t="s">
        <v>476</v>
      </c>
      <c r="I156" s="359" t="s">
        <v>438</v>
      </c>
      <c r="J156" s="359">
        <v>50</v>
      </c>
      <c r="K156" s="355"/>
    </row>
    <row r="157" s="1" customFormat="1" ht="15" customHeight="1">
      <c r="B157" s="332"/>
      <c r="C157" s="359" t="s">
        <v>463</v>
      </c>
      <c r="D157" s="307"/>
      <c r="E157" s="307"/>
      <c r="F157" s="360" t="s">
        <v>442</v>
      </c>
      <c r="G157" s="307"/>
      <c r="H157" s="359" t="s">
        <v>476</v>
      </c>
      <c r="I157" s="359" t="s">
        <v>438</v>
      </c>
      <c r="J157" s="359">
        <v>50</v>
      </c>
      <c r="K157" s="355"/>
    </row>
    <row r="158" s="1" customFormat="1" ht="15" customHeight="1">
      <c r="B158" s="332"/>
      <c r="C158" s="359" t="s">
        <v>461</v>
      </c>
      <c r="D158" s="307"/>
      <c r="E158" s="307"/>
      <c r="F158" s="360" t="s">
        <v>442</v>
      </c>
      <c r="G158" s="307"/>
      <c r="H158" s="359" t="s">
        <v>476</v>
      </c>
      <c r="I158" s="359" t="s">
        <v>438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436</v>
      </c>
      <c r="G159" s="307"/>
      <c r="H159" s="359" t="s">
        <v>498</v>
      </c>
      <c r="I159" s="359" t="s">
        <v>438</v>
      </c>
      <c r="J159" s="359" t="s">
        <v>499</v>
      </c>
      <c r="K159" s="355"/>
    </row>
    <row r="160" s="1" customFormat="1" ht="15" customHeight="1">
      <c r="B160" s="332"/>
      <c r="C160" s="359" t="s">
        <v>500</v>
      </c>
      <c r="D160" s="307"/>
      <c r="E160" s="307"/>
      <c r="F160" s="360" t="s">
        <v>436</v>
      </c>
      <c r="G160" s="307"/>
      <c r="H160" s="359" t="s">
        <v>501</v>
      </c>
      <c r="I160" s="359" t="s">
        <v>471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502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430</v>
      </c>
      <c r="D166" s="322"/>
      <c r="E166" s="322"/>
      <c r="F166" s="322" t="s">
        <v>431</v>
      </c>
      <c r="G166" s="364"/>
      <c r="H166" s="365" t="s">
        <v>54</v>
      </c>
      <c r="I166" s="365" t="s">
        <v>57</v>
      </c>
      <c r="J166" s="322" t="s">
        <v>432</v>
      </c>
      <c r="K166" s="299"/>
    </row>
    <row r="167" s="1" customFormat="1" ht="17.25" customHeight="1">
      <c r="B167" s="300"/>
      <c r="C167" s="324" t="s">
        <v>433</v>
      </c>
      <c r="D167" s="324"/>
      <c r="E167" s="324"/>
      <c r="F167" s="325" t="s">
        <v>434</v>
      </c>
      <c r="G167" s="366"/>
      <c r="H167" s="367"/>
      <c r="I167" s="367"/>
      <c r="J167" s="324" t="s">
        <v>435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439</v>
      </c>
      <c r="D169" s="307"/>
      <c r="E169" s="307"/>
      <c r="F169" s="330" t="s">
        <v>436</v>
      </c>
      <c r="G169" s="307"/>
      <c r="H169" s="307" t="s">
        <v>476</v>
      </c>
      <c r="I169" s="307" t="s">
        <v>438</v>
      </c>
      <c r="J169" s="307">
        <v>120</v>
      </c>
      <c r="K169" s="355"/>
    </row>
    <row r="170" s="1" customFormat="1" ht="15" customHeight="1">
      <c r="B170" s="332"/>
      <c r="C170" s="307" t="s">
        <v>485</v>
      </c>
      <c r="D170" s="307"/>
      <c r="E170" s="307"/>
      <c r="F170" s="330" t="s">
        <v>436</v>
      </c>
      <c r="G170" s="307"/>
      <c r="H170" s="307" t="s">
        <v>486</v>
      </c>
      <c r="I170" s="307" t="s">
        <v>438</v>
      </c>
      <c r="J170" s="307" t="s">
        <v>487</v>
      </c>
      <c r="K170" s="355"/>
    </row>
    <row r="171" s="1" customFormat="1" ht="15" customHeight="1">
      <c r="B171" s="332"/>
      <c r="C171" s="307" t="s">
        <v>384</v>
      </c>
      <c r="D171" s="307"/>
      <c r="E171" s="307"/>
      <c r="F171" s="330" t="s">
        <v>436</v>
      </c>
      <c r="G171" s="307"/>
      <c r="H171" s="307" t="s">
        <v>503</v>
      </c>
      <c r="I171" s="307" t="s">
        <v>438</v>
      </c>
      <c r="J171" s="307" t="s">
        <v>487</v>
      </c>
      <c r="K171" s="355"/>
    </row>
    <row r="172" s="1" customFormat="1" ht="15" customHeight="1">
      <c r="B172" s="332"/>
      <c r="C172" s="307" t="s">
        <v>441</v>
      </c>
      <c r="D172" s="307"/>
      <c r="E172" s="307"/>
      <c r="F172" s="330" t="s">
        <v>442</v>
      </c>
      <c r="G172" s="307"/>
      <c r="H172" s="307" t="s">
        <v>503</v>
      </c>
      <c r="I172" s="307" t="s">
        <v>438</v>
      </c>
      <c r="J172" s="307">
        <v>50</v>
      </c>
      <c r="K172" s="355"/>
    </row>
    <row r="173" s="1" customFormat="1" ht="15" customHeight="1">
      <c r="B173" s="332"/>
      <c r="C173" s="307" t="s">
        <v>444</v>
      </c>
      <c r="D173" s="307"/>
      <c r="E173" s="307"/>
      <c r="F173" s="330" t="s">
        <v>436</v>
      </c>
      <c r="G173" s="307"/>
      <c r="H173" s="307" t="s">
        <v>503</v>
      </c>
      <c r="I173" s="307" t="s">
        <v>446</v>
      </c>
      <c r="J173" s="307"/>
      <c r="K173" s="355"/>
    </row>
    <row r="174" s="1" customFormat="1" ht="15" customHeight="1">
      <c r="B174" s="332"/>
      <c r="C174" s="307" t="s">
        <v>455</v>
      </c>
      <c r="D174" s="307"/>
      <c r="E174" s="307"/>
      <c r="F174" s="330" t="s">
        <v>442</v>
      </c>
      <c r="G174" s="307"/>
      <c r="H174" s="307" t="s">
        <v>503</v>
      </c>
      <c r="I174" s="307" t="s">
        <v>438</v>
      </c>
      <c r="J174" s="307">
        <v>50</v>
      </c>
      <c r="K174" s="355"/>
    </row>
    <row r="175" s="1" customFormat="1" ht="15" customHeight="1">
      <c r="B175" s="332"/>
      <c r="C175" s="307" t="s">
        <v>463</v>
      </c>
      <c r="D175" s="307"/>
      <c r="E175" s="307"/>
      <c r="F175" s="330" t="s">
        <v>442</v>
      </c>
      <c r="G175" s="307"/>
      <c r="H175" s="307" t="s">
        <v>503</v>
      </c>
      <c r="I175" s="307" t="s">
        <v>438</v>
      </c>
      <c r="J175" s="307">
        <v>50</v>
      </c>
      <c r="K175" s="355"/>
    </row>
    <row r="176" s="1" customFormat="1" ht="15" customHeight="1">
      <c r="B176" s="332"/>
      <c r="C176" s="307" t="s">
        <v>461</v>
      </c>
      <c r="D176" s="307"/>
      <c r="E176" s="307"/>
      <c r="F176" s="330" t="s">
        <v>442</v>
      </c>
      <c r="G176" s="307"/>
      <c r="H176" s="307" t="s">
        <v>503</v>
      </c>
      <c r="I176" s="307" t="s">
        <v>438</v>
      </c>
      <c r="J176" s="307">
        <v>50</v>
      </c>
      <c r="K176" s="355"/>
    </row>
    <row r="177" s="1" customFormat="1" ht="15" customHeight="1">
      <c r="B177" s="332"/>
      <c r="C177" s="307" t="s">
        <v>109</v>
      </c>
      <c r="D177" s="307"/>
      <c r="E177" s="307"/>
      <c r="F177" s="330" t="s">
        <v>436</v>
      </c>
      <c r="G177" s="307"/>
      <c r="H177" s="307" t="s">
        <v>504</v>
      </c>
      <c r="I177" s="307" t="s">
        <v>505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436</v>
      </c>
      <c r="G178" s="307"/>
      <c r="H178" s="307" t="s">
        <v>506</v>
      </c>
      <c r="I178" s="307" t="s">
        <v>507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436</v>
      </c>
      <c r="G179" s="307"/>
      <c r="H179" s="307" t="s">
        <v>508</v>
      </c>
      <c r="I179" s="307" t="s">
        <v>438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436</v>
      </c>
      <c r="G180" s="307"/>
      <c r="H180" s="307" t="s">
        <v>509</v>
      </c>
      <c r="I180" s="307" t="s">
        <v>438</v>
      </c>
      <c r="J180" s="307">
        <v>255</v>
      </c>
      <c r="K180" s="355"/>
    </row>
    <row r="181" s="1" customFormat="1" ht="15" customHeight="1">
      <c r="B181" s="332"/>
      <c r="C181" s="307" t="s">
        <v>110</v>
      </c>
      <c r="D181" s="307"/>
      <c r="E181" s="307"/>
      <c r="F181" s="330" t="s">
        <v>436</v>
      </c>
      <c r="G181" s="307"/>
      <c r="H181" s="307" t="s">
        <v>400</v>
      </c>
      <c r="I181" s="307" t="s">
        <v>438</v>
      </c>
      <c r="J181" s="307">
        <v>10</v>
      </c>
      <c r="K181" s="355"/>
    </row>
    <row r="182" s="1" customFormat="1" ht="15" customHeight="1">
      <c r="B182" s="332"/>
      <c r="C182" s="307" t="s">
        <v>111</v>
      </c>
      <c r="D182" s="307"/>
      <c r="E182" s="307"/>
      <c r="F182" s="330" t="s">
        <v>436</v>
      </c>
      <c r="G182" s="307"/>
      <c r="H182" s="307" t="s">
        <v>510</v>
      </c>
      <c r="I182" s="307" t="s">
        <v>471</v>
      </c>
      <c r="J182" s="307"/>
      <c r="K182" s="355"/>
    </row>
    <row r="183" s="1" customFormat="1" ht="15" customHeight="1">
      <c r="B183" s="332"/>
      <c r="C183" s="307" t="s">
        <v>511</v>
      </c>
      <c r="D183" s="307"/>
      <c r="E183" s="307"/>
      <c r="F183" s="330" t="s">
        <v>436</v>
      </c>
      <c r="G183" s="307"/>
      <c r="H183" s="307" t="s">
        <v>512</v>
      </c>
      <c r="I183" s="307" t="s">
        <v>471</v>
      </c>
      <c r="J183" s="307"/>
      <c r="K183" s="355"/>
    </row>
    <row r="184" s="1" customFormat="1" ht="15" customHeight="1">
      <c r="B184" s="332"/>
      <c r="C184" s="307" t="s">
        <v>500</v>
      </c>
      <c r="D184" s="307"/>
      <c r="E184" s="307"/>
      <c r="F184" s="330" t="s">
        <v>436</v>
      </c>
      <c r="G184" s="307"/>
      <c r="H184" s="307" t="s">
        <v>513</v>
      </c>
      <c r="I184" s="307" t="s">
        <v>471</v>
      </c>
      <c r="J184" s="307"/>
      <c r="K184" s="355"/>
    </row>
    <row r="185" s="1" customFormat="1" ht="15" customHeight="1">
      <c r="B185" s="332"/>
      <c r="C185" s="307" t="s">
        <v>113</v>
      </c>
      <c r="D185" s="307"/>
      <c r="E185" s="307"/>
      <c r="F185" s="330" t="s">
        <v>442</v>
      </c>
      <c r="G185" s="307"/>
      <c r="H185" s="307" t="s">
        <v>514</v>
      </c>
      <c r="I185" s="307" t="s">
        <v>438</v>
      </c>
      <c r="J185" s="307">
        <v>50</v>
      </c>
      <c r="K185" s="355"/>
    </row>
    <row r="186" s="1" customFormat="1" ht="15" customHeight="1">
      <c r="B186" s="332"/>
      <c r="C186" s="307" t="s">
        <v>515</v>
      </c>
      <c r="D186" s="307"/>
      <c r="E186" s="307"/>
      <c r="F186" s="330" t="s">
        <v>442</v>
      </c>
      <c r="G186" s="307"/>
      <c r="H186" s="307" t="s">
        <v>516</v>
      </c>
      <c r="I186" s="307" t="s">
        <v>517</v>
      </c>
      <c r="J186" s="307"/>
      <c r="K186" s="355"/>
    </row>
    <row r="187" s="1" customFormat="1" ht="15" customHeight="1">
      <c r="B187" s="332"/>
      <c r="C187" s="307" t="s">
        <v>518</v>
      </c>
      <c r="D187" s="307"/>
      <c r="E187" s="307"/>
      <c r="F187" s="330" t="s">
        <v>442</v>
      </c>
      <c r="G187" s="307"/>
      <c r="H187" s="307" t="s">
        <v>519</v>
      </c>
      <c r="I187" s="307" t="s">
        <v>517</v>
      </c>
      <c r="J187" s="307"/>
      <c r="K187" s="355"/>
    </row>
    <row r="188" s="1" customFormat="1" ht="15" customHeight="1">
      <c r="B188" s="332"/>
      <c r="C188" s="307" t="s">
        <v>520</v>
      </c>
      <c r="D188" s="307"/>
      <c r="E188" s="307"/>
      <c r="F188" s="330" t="s">
        <v>442</v>
      </c>
      <c r="G188" s="307"/>
      <c r="H188" s="307" t="s">
        <v>521</v>
      </c>
      <c r="I188" s="307" t="s">
        <v>517</v>
      </c>
      <c r="J188" s="307"/>
      <c r="K188" s="355"/>
    </row>
    <row r="189" s="1" customFormat="1" ht="15" customHeight="1">
      <c r="B189" s="332"/>
      <c r="C189" s="368" t="s">
        <v>522</v>
      </c>
      <c r="D189" s="307"/>
      <c r="E189" s="307"/>
      <c r="F189" s="330" t="s">
        <v>442</v>
      </c>
      <c r="G189" s="307"/>
      <c r="H189" s="307" t="s">
        <v>523</v>
      </c>
      <c r="I189" s="307" t="s">
        <v>524</v>
      </c>
      <c r="J189" s="369" t="s">
        <v>525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436</v>
      </c>
      <c r="G190" s="307"/>
      <c r="H190" s="304" t="s">
        <v>526</v>
      </c>
      <c r="I190" s="307" t="s">
        <v>527</v>
      </c>
      <c r="J190" s="307"/>
      <c r="K190" s="355"/>
    </row>
    <row r="191" s="1" customFormat="1" ht="15" customHeight="1">
      <c r="B191" s="332"/>
      <c r="C191" s="368" t="s">
        <v>528</v>
      </c>
      <c r="D191" s="307"/>
      <c r="E191" s="307"/>
      <c r="F191" s="330" t="s">
        <v>436</v>
      </c>
      <c r="G191" s="307"/>
      <c r="H191" s="307" t="s">
        <v>529</v>
      </c>
      <c r="I191" s="307" t="s">
        <v>471</v>
      </c>
      <c r="J191" s="307"/>
      <c r="K191" s="355"/>
    </row>
    <row r="192" s="1" customFormat="1" ht="15" customHeight="1">
      <c r="B192" s="332"/>
      <c r="C192" s="368" t="s">
        <v>530</v>
      </c>
      <c r="D192" s="307"/>
      <c r="E192" s="307"/>
      <c r="F192" s="330" t="s">
        <v>436</v>
      </c>
      <c r="G192" s="307"/>
      <c r="H192" s="307" t="s">
        <v>531</v>
      </c>
      <c r="I192" s="307" t="s">
        <v>471</v>
      </c>
      <c r="J192" s="307"/>
      <c r="K192" s="355"/>
    </row>
    <row r="193" s="1" customFormat="1" ht="15" customHeight="1">
      <c r="B193" s="332"/>
      <c r="C193" s="368" t="s">
        <v>532</v>
      </c>
      <c r="D193" s="307"/>
      <c r="E193" s="307"/>
      <c r="F193" s="330" t="s">
        <v>442</v>
      </c>
      <c r="G193" s="307"/>
      <c r="H193" s="307" t="s">
        <v>533</v>
      </c>
      <c r="I193" s="307" t="s">
        <v>471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534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535</v>
      </c>
      <c r="D200" s="371"/>
      <c r="E200" s="371"/>
      <c r="F200" s="371" t="s">
        <v>536</v>
      </c>
      <c r="G200" s="372"/>
      <c r="H200" s="371" t="s">
        <v>537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527</v>
      </c>
      <c r="D202" s="307"/>
      <c r="E202" s="307"/>
      <c r="F202" s="330" t="s">
        <v>43</v>
      </c>
      <c r="G202" s="307"/>
      <c r="H202" s="307" t="s">
        <v>538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539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540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541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542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483</v>
      </c>
      <c r="D208" s="307"/>
      <c r="E208" s="307"/>
      <c r="F208" s="330" t="s">
        <v>79</v>
      </c>
      <c r="G208" s="307"/>
      <c r="H208" s="307" t="s">
        <v>543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378</v>
      </c>
      <c r="G209" s="307"/>
      <c r="H209" s="307" t="s">
        <v>379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376</v>
      </c>
      <c r="G210" s="307"/>
      <c r="H210" s="307" t="s">
        <v>544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380</v>
      </c>
      <c r="G211" s="368"/>
      <c r="H211" s="359" t="s">
        <v>381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382</v>
      </c>
      <c r="G212" s="368"/>
      <c r="H212" s="359" t="s">
        <v>545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507</v>
      </c>
      <c r="D214" s="307"/>
      <c r="E214" s="307"/>
      <c r="F214" s="330">
        <v>1</v>
      </c>
      <c r="G214" s="368"/>
      <c r="H214" s="359" t="s">
        <v>546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547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548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549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2021-02-15T07:56:18Z</dcterms:created>
  <dcterms:modified xsi:type="dcterms:W3CDTF">2021-02-15T07:56:23Z</dcterms:modified>
</cp:coreProperties>
</file>