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plusData\Export\"/>
    </mc:Choice>
  </mc:AlternateContent>
  <bookViews>
    <workbookView xWindow="0" yWindow="0" windowWidth="0" windowHeight="0"/>
  </bookViews>
  <sheets>
    <sheet name="Rekapitulace stavby" sheetId="1" r:id="rId1"/>
    <sheet name="SKA4901 - SO 101  Sulisla..." sheetId="2" r:id="rId2"/>
    <sheet name="SKA4902 - SO 102  Sytno -..." sheetId="3" r:id="rId3"/>
    <sheet name="SKA4903 - SO 103  Benešov..." sheetId="4" r:id="rId4"/>
    <sheet name="SKA4904 - SO 104  Holostř..." sheetId="5" r:id="rId5"/>
    <sheet name="SKA4905 - SO 105  Skviřín..." sheetId="6" r:id="rId6"/>
    <sheet name="SKA4906 - SO 201  Rekonst..." sheetId="7" r:id="rId7"/>
    <sheet name="SKA4908 - VON" sheetId="8" r:id="rId8"/>
  </sheets>
  <definedNames>
    <definedName name="_xlnm.Print_Area" localSheetId="0">'Rekapitulace stavby'!$D$4:$AO$76,'Rekapitulace stavby'!$C$82:$AQ$102</definedName>
    <definedName name="_xlnm.Print_Titles" localSheetId="0">'Rekapitulace stavby'!$92:$92</definedName>
    <definedName name="_xlnm._FilterDatabase" localSheetId="1" hidden="1">'SKA4901 - SO 101  Sulisla...'!$C$122:$K$380</definedName>
    <definedName name="_xlnm.Print_Area" localSheetId="1">'SKA4901 - SO 101  Sulisla...'!$C$4:$J$39,'SKA4901 - SO 101  Sulisla...'!$C$50:$J$76,'SKA4901 - SO 101  Sulisla...'!$C$82:$J$104,'SKA4901 - SO 101  Sulisla...'!$C$110:$K$380</definedName>
    <definedName name="_xlnm.Print_Titles" localSheetId="1">'SKA4901 - SO 101  Sulisla...'!$122:$122</definedName>
    <definedName name="_xlnm._FilterDatabase" localSheetId="2" hidden="1">'SKA4902 - SO 102  Sytno -...'!$C$122:$K$342</definedName>
    <definedName name="_xlnm.Print_Area" localSheetId="2">'SKA4902 - SO 102  Sytno -...'!$C$4:$J$39,'SKA4902 - SO 102  Sytno -...'!$C$50:$J$76,'SKA4902 - SO 102  Sytno -...'!$C$82:$J$104,'SKA4902 - SO 102  Sytno -...'!$C$110:$K$342</definedName>
    <definedName name="_xlnm.Print_Titles" localSheetId="2">'SKA4902 - SO 102  Sytno -...'!$122:$122</definedName>
    <definedName name="_xlnm._FilterDatabase" localSheetId="3" hidden="1">'SKA4903 - SO 103  Benešov...'!$C$124:$K$470</definedName>
    <definedName name="_xlnm.Print_Area" localSheetId="3">'SKA4903 - SO 103  Benešov...'!$C$4:$J$39,'SKA4903 - SO 103  Benešov...'!$C$50:$J$76,'SKA4903 - SO 103  Benešov...'!$C$82:$J$106,'SKA4903 - SO 103  Benešov...'!$C$112:$K$470</definedName>
    <definedName name="_xlnm.Print_Titles" localSheetId="3">'SKA4903 - SO 103  Benešov...'!$124:$124</definedName>
    <definedName name="_xlnm._FilterDatabase" localSheetId="4" hidden="1">'SKA4904 - SO 104  Holostř...'!$C$121:$K$347</definedName>
    <definedName name="_xlnm.Print_Area" localSheetId="4">'SKA4904 - SO 104  Holostř...'!$C$4:$J$39,'SKA4904 - SO 104  Holostř...'!$C$50:$J$76,'SKA4904 - SO 104  Holostř...'!$C$82:$J$103,'SKA4904 - SO 104  Holostř...'!$C$109:$K$347</definedName>
    <definedName name="_xlnm.Print_Titles" localSheetId="4">'SKA4904 - SO 104  Holostř...'!$121:$121</definedName>
    <definedName name="_xlnm._FilterDatabase" localSheetId="5" hidden="1">'SKA4905 - SO 105  Skviřín...'!$C$121:$K$309</definedName>
    <definedName name="_xlnm.Print_Area" localSheetId="5">'SKA4905 - SO 105  Skviřín...'!$C$4:$J$39,'SKA4905 - SO 105  Skviřín...'!$C$50:$J$76,'SKA4905 - SO 105  Skviřín...'!$C$82:$J$103,'SKA4905 - SO 105  Skviřín...'!$C$109:$K$309</definedName>
    <definedName name="_xlnm.Print_Titles" localSheetId="5">'SKA4905 - SO 105  Skviřín...'!$121:$121</definedName>
    <definedName name="_xlnm._FilterDatabase" localSheetId="6" hidden="1">'SKA4906 - SO 201  Rekonst...'!$C$127:$K$732</definedName>
    <definedName name="_xlnm.Print_Area" localSheetId="6">'SKA4906 - SO 201  Rekonst...'!$C$4:$J$39,'SKA4906 - SO 201  Rekonst...'!$C$50:$J$76,'SKA4906 - SO 201  Rekonst...'!$C$82:$J$109,'SKA4906 - SO 201  Rekonst...'!$C$115:$K$732</definedName>
    <definedName name="_xlnm.Print_Titles" localSheetId="6">'SKA4906 - SO 201  Rekonst...'!$127:$127</definedName>
    <definedName name="_xlnm._FilterDatabase" localSheetId="7" hidden="1">'SKA4908 - VON'!$C$120:$K$138</definedName>
    <definedName name="_xlnm.Print_Area" localSheetId="7">'SKA4908 - VON'!$C$4:$J$39,'SKA4908 - VON'!$C$50:$J$76,'SKA4908 - VON'!$C$82:$J$102,'SKA4908 - VON'!$C$108:$K$138</definedName>
    <definedName name="_xlnm.Print_Titles" localSheetId="7">'SKA4908 - VON'!$120:$120</definedName>
  </definedNames>
  <calcPr/>
</workbook>
</file>

<file path=xl/calcChain.xml><?xml version="1.0" encoding="utf-8"?>
<calcChain xmlns="http://schemas.openxmlformats.org/spreadsheetml/2006/main">
  <c i="8" l="1" r="J37"/>
  <c r="J36"/>
  <c i="1" r="AY101"/>
  <c i="8" r="J35"/>
  <c i="1" r="AX101"/>
  <c i="8" r="BI137"/>
  <c r="BH137"/>
  <c r="BG137"/>
  <c r="BF137"/>
  <c r="T137"/>
  <c r="T136"/>
  <c r="R137"/>
  <c r="R136"/>
  <c r="P137"/>
  <c r="P136"/>
  <c r="BI135"/>
  <c r="BH135"/>
  <c r="BG135"/>
  <c r="BF135"/>
  <c r="T135"/>
  <c r="T134"/>
  <c r="R135"/>
  <c r="R134"/>
  <c r="P135"/>
  <c r="P134"/>
  <c r="BI132"/>
  <c r="BH132"/>
  <c r="BG132"/>
  <c r="BF132"/>
  <c r="T132"/>
  <c r="T131"/>
  <c r="R132"/>
  <c r="R131"/>
  <c r="P132"/>
  <c r="P131"/>
  <c r="BI129"/>
  <c r="BH129"/>
  <c r="BG129"/>
  <c r="BF129"/>
  <c r="T129"/>
  <c r="R129"/>
  <c r="P129"/>
  <c r="BI127"/>
  <c r="BH127"/>
  <c r="BG127"/>
  <c r="BF127"/>
  <c r="T127"/>
  <c r="R127"/>
  <c r="P127"/>
  <c r="BI126"/>
  <c r="BH126"/>
  <c r="BG126"/>
  <c r="BF126"/>
  <c r="T126"/>
  <c r="R126"/>
  <c r="P126"/>
  <c r="BI124"/>
  <c r="BH124"/>
  <c r="BG124"/>
  <c r="BF124"/>
  <c r="T124"/>
  <c r="R124"/>
  <c r="P124"/>
  <c r="F115"/>
  <c r="E113"/>
  <c r="F89"/>
  <c r="E87"/>
  <c r="J24"/>
  <c r="E24"/>
  <c r="J118"/>
  <c r="J23"/>
  <c r="J21"/>
  <c r="E21"/>
  <c r="J91"/>
  <c r="J20"/>
  <c r="J18"/>
  <c r="E18"/>
  <c r="F118"/>
  <c r="J17"/>
  <c r="J15"/>
  <c r="E15"/>
  <c r="F117"/>
  <c r="J14"/>
  <c r="J12"/>
  <c r="J115"/>
  <c r="E7"/>
  <c r="E111"/>
  <c i="7" r="J37"/>
  <c r="J36"/>
  <c i="1" r="AY100"/>
  <c i="7" r="J35"/>
  <c i="1" r="AX100"/>
  <c i="7" r="BI731"/>
  <c r="BH731"/>
  <c r="BG731"/>
  <c r="BF731"/>
  <c r="T731"/>
  <c r="R731"/>
  <c r="P731"/>
  <c r="BI728"/>
  <c r="BH728"/>
  <c r="BG728"/>
  <c r="BF728"/>
  <c r="T728"/>
  <c r="R728"/>
  <c r="P728"/>
  <c r="BI723"/>
  <c r="BH723"/>
  <c r="BG723"/>
  <c r="BF723"/>
  <c r="T723"/>
  <c r="R723"/>
  <c r="P723"/>
  <c r="BI720"/>
  <c r="BH720"/>
  <c r="BG720"/>
  <c r="BF720"/>
  <c r="T720"/>
  <c r="R720"/>
  <c r="P720"/>
  <c r="BI715"/>
  <c r="BH715"/>
  <c r="BG715"/>
  <c r="BF715"/>
  <c r="T715"/>
  <c r="R715"/>
  <c r="P715"/>
  <c r="BI712"/>
  <c r="BH712"/>
  <c r="BG712"/>
  <c r="BF712"/>
  <c r="T712"/>
  <c r="R712"/>
  <c r="P712"/>
  <c r="BI707"/>
  <c r="BH707"/>
  <c r="BG707"/>
  <c r="BF707"/>
  <c r="T707"/>
  <c r="R707"/>
  <c r="P707"/>
  <c r="BI704"/>
  <c r="BH704"/>
  <c r="BG704"/>
  <c r="BF704"/>
  <c r="T704"/>
  <c r="R704"/>
  <c r="P704"/>
  <c r="BI696"/>
  <c r="BH696"/>
  <c r="BG696"/>
  <c r="BF696"/>
  <c r="T696"/>
  <c r="R696"/>
  <c r="P696"/>
  <c r="BI693"/>
  <c r="BH693"/>
  <c r="BG693"/>
  <c r="BF693"/>
  <c r="T693"/>
  <c r="R693"/>
  <c r="P693"/>
  <c r="BI691"/>
  <c r="BH691"/>
  <c r="BG691"/>
  <c r="BF691"/>
  <c r="T691"/>
  <c r="R691"/>
  <c r="P691"/>
  <c r="BI690"/>
  <c r="BH690"/>
  <c r="BG690"/>
  <c r="BF690"/>
  <c r="T690"/>
  <c r="R690"/>
  <c r="P690"/>
  <c r="BI687"/>
  <c r="BH687"/>
  <c r="BG687"/>
  <c r="BF687"/>
  <c r="T687"/>
  <c r="R687"/>
  <c r="P687"/>
  <c r="BI683"/>
  <c r="BH683"/>
  <c r="BG683"/>
  <c r="BF683"/>
  <c r="T683"/>
  <c r="R683"/>
  <c r="P683"/>
  <c r="BI680"/>
  <c r="BH680"/>
  <c r="BG680"/>
  <c r="BF680"/>
  <c r="T680"/>
  <c r="R680"/>
  <c r="P680"/>
  <c r="BI678"/>
  <c r="BH678"/>
  <c r="BG678"/>
  <c r="BF678"/>
  <c r="T678"/>
  <c r="R678"/>
  <c r="P678"/>
  <c r="BI674"/>
  <c r="BH674"/>
  <c r="BG674"/>
  <c r="BF674"/>
  <c r="T674"/>
  <c r="T673"/>
  <c r="R674"/>
  <c r="R673"/>
  <c r="P674"/>
  <c r="P673"/>
  <c r="BI669"/>
  <c r="BH669"/>
  <c r="BG669"/>
  <c r="BF669"/>
  <c r="T669"/>
  <c r="R669"/>
  <c r="P669"/>
  <c r="BI665"/>
  <c r="BH665"/>
  <c r="BG665"/>
  <c r="BF665"/>
  <c r="T665"/>
  <c r="R665"/>
  <c r="P665"/>
  <c r="BI661"/>
  <c r="BH661"/>
  <c r="BG661"/>
  <c r="BF661"/>
  <c r="T661"/>
  <c r="R661"/>
  <c r="P661"/>
  <c r="BI657"/>
  <c r="BH657"/>
  <c r="BG657"/>
  <c r="BF657"/>
  <c r="T657"/>
  <c r="R657"/>
  <c r="P657"/>
  <c r="BI653"/>
  <c r="BH653"/>
  <c r="BG653"/>
  <c r="BF653"/>
  <c r="T653"/>
  <c r="R653"/>
  <c r="P653"/>
  <c r="BI649"/>
  <c r="BH649"/>
  <c r="BG649"/>
  <c r="BF649"/>
  <c r="T649"/>
  <c r="R649"/>
  <c r="P649"/>
  <c r="BI641"/>
  <c r="BH641"/>
  <c r="BG641"/>
  <c r="BF641"/>
  <c r="T641"/>
  <c r="R641"/>
  <c r="P641"/>
  <c r="BI636"/>
  <c r="BH636"/>
  <c r="BG636"/>
  <c r="BF636"/>
  <c r="T636"/>
  <c r="R636"/>
  <c r="P636"/>
  <c r="BI632"/>
  <c r="BH632"/>
  <c r="BG632"/>
  <c r="BF632"/>
  <c r="T632"/>
  <c r="R632"/>
  <c r="P632"/>
  <c r="BI627"/>
  <c r="BH627"/>
  <c r="BG627"/>
  <c r="BF627"/>
  <c r="T627"/>
  <c r="R627"/>
  <c r="P627"/>
  <c r="BI622"/>
  <c r="BH622"/>
  <c r="BG622"/>
  <c r="BF622"/>
  <c r="T622"/>
  <c r="R622"/>
  <c r="P622"/>
  <c r="BI617"/>
  <c r="BH617"/>
  <c r="BG617"/>
  <c r="BF617"/>
  <c r="T617"/>
  <c r="R617"/>
  <c r="P617"/>
  <c r="BI615"/>
  <c r="BH615"/>
  <c r="BG615"/>
  <c r="BF615"/>
  <c r="T615"/>
  <c r="R615"/>
  <c r="P615"/>
  <c r="BI610"/>
  <c r="BH610"/>
  <c r="BG610"/>
  <c r="BF610"/>
  <c r="T610"/>
  <c r="R610"/>
  <c r="P610"/>
  <c r="BI605"/>
  <c r="BH605"/>
  <c r="BG605"/>
  <c r="BF605"/>
  <c r="T605"/>
  <c r="R605"/>
  <c r="P605"/>
  <c r="BI601"/>
  <c r="BH601"/>
  <c r="BG601"/>
  <c r="BF601"/>
  <c r="T601"/>
  <c r="R601"/>
  <c r="P601"/>
  <c r="BI596"/>
  <c r="BH596"/>
  <c r="BG596"/>
  <c r="BF596"/>
  <c r="T596"/>
  <c r="R596"/>
  <c r="P596"/>
  <c r="BI591"/>
  <c r="BH591"/>
  <c r="BG591"/>
  <c r="BF591"/>
  <c r="T591"/>
  <c r="R591"/>
  <c r="P591"/>
  <c r="BI587"/>
  <c r="BH587"/>
  <c r="BG587"/>
  <c r="BF587"/>
  <c r="T587"/>
  <c r="R587"/>
  <c r="P587"/>
  <c r="BI578"/>
  <c r="BH578"/>
  <c r="BG578"/>
  <c r="BF578"/>
  <c r="T578"/>
  <c r="R578"/>
  <c r="P578"/>
  <c r="BI573"/>
  <c r="BH573"/>
  <c r="BG573"/>
  <c r="BF573"/>
  <c r="T573"/>
  <c r="R573"/>
  <c r="P573"/>
  <c r="BI568"/>
  <c r="BH568"/>
  <c r="BG568"/>
  <c r="BF568"/>
  <c r="T568"/>
  <c r="R568"/>
  <c r="P568"/>
  <c r="BI564"/>
  <c r="BH564"/>
  <c r="BG564"/>
  <c r="BF564"/>
  <c r="T564"/>
  <c r="R564"/>
  <c r="P564"/>
  <c r="BI561"/>
  <c r="BH561"/>
  <c r="BG561"/>
  <c r="BF561"/>
  <c r="T561"/>
  <c r="R561"/>
  <c r="P561"/>
  <c r="BI556"/>
  <c r="BH556"/>
  <c r="BG556"/>
  <c r="BF556"/>
  <c r="T556"/>
  <c r="R556"/>
  <c r="P556"/>
  <c r="BI553"/>
  <c r="BH553"/>
  <c r="BG553"/>
  <c r="BF553"/>
  <c r="T553"/>
  <c r="R553"/>
  <c r="P553"/>
  <c r="BI548"/>
  <c r="BH548"/>
  <c r="BG548"/>
  <c r="BF548"/>
  <c r="T548"/>
  <c r="R548"/>
  <c r="P548"/>
  <c r="BI544"/>
  <c r="BH544"/>
  <c r="BG544"/>
  <c r="BF544"/>
  <c r="T544"/>
  <c r="R544"/>
  <c r="P544"/>
  <c r="BI539"/>
  <c r="BH539"/>
  <c r="BG539"/>
  <c r="BF539"/>
  <c r="T539"/>
  <c r="R539"/>
  <c r="P539"/>
  <c r="BI533"/>
  <c r="BH533"/>
  <c r="BG533"/>
  <c r="BF533"/>
  <c r="T533"/>
  <c r="R533"/>
  <c r="P533"/>
  <c r="BI531"/>
  <c r="BH531"/>
  <c r="BG531"/>
  <c r="BF531"/>
  <c r="T531"/>
  <c r="R531"/>
  <c r="P531"/>
  <c r="BI526"/>
  <c r="BH526"/>
  <c r="BG526"/>
  <c r="BF526"/>
  <c r="T526"/>
  <c r="R526"/>
  <c r="P526"/>
  <c r="BI518"/>
  <c r="BH518"/>
  <c r="BG518"/>
  <c r="BF518"/>
  <c r="T518"/>
  <c r="R518"/>
  <c r="P518"/>
  <c r="BI515"/>
  <c r="BH515"/>
  <c r="BG515"/>
  <c r="BF515"/>
  <c r="T515"/>
  <c r="R515"/>
  <c r="P515"/>
  <c r="BI510"/>
  <c r="BH510"/>
  <c r="BG510"/>
  <c r="BF510"/>
  <c r="T510"/>
  <c r="R510"/>
  <c r="P510"/>
  <c r="BI505"/>
  <c r="BH505"/>
  <c r="BG505"/>
  <c r="BF505"/>
  <c r="T505"/>
  <c r="R505"/>
  <c r="P505"/>
  <c r="BI500"/>
  <c r="BH500"/>
  <c r="BG500"/>
  <c r="BF500"/>
  <c r="T500"/>
  <c r="R500"/>
  <c r="P500"/>
  <c r="BI497"/>
  <c r="BH497"/>
  <c r="BG497"/>
  <c r="BF497"/>
  <c r="T497"/>
  <c r="R497"/>
  <c r="P497"/>
  <c r="BI492"/>
  <c r="BH492"/>
  <c r="BG492"/>
  <c r="BF492"/>
  <c r="T492"/>
  <c r="R492"/>
  <c r="P492"/>
  <c r="BI487"/>
  <c r="BH487"/>
  <c r="BG487"/>
  <c r="BF487"/>
  <c r="T487"/>
  <c r="R487"/>
  <c r="P487"/>
  <c r="BI482"/>
  <c r="BH482"/>
  <c r="BG482"/>
  <c r="BF482"/>
  <c r="T482"/>
  <c r="R482"/>
  <c r="P482"/>
  <c r="BI477"/>
  <c r="BH477"/>
  <c r="BG477"/>
  <c r="BF477"/>
  <c r="T477"/>
  <c r="R477"/>
  <c r="P477"/>
  <c r="BI473"/>
  <c r="BH473"/>
  <c r="BG473"/>
  <c r="BF473"/>
  <c r="T473"/>
  <c r="R473"/>
  <c r="P473"/>
  <c r="BI472"/>
  <c r="BH472"/>
  <c r="BG472"/>
  <c r="BF472"/>
  <c r="T472"/>
  <c r="R472"/>
  <c r="P472"/>
  <c r="BI466"/>
  <c r="BH466"/>
  <c r="BG466"/>
  <c r="BF466"/>
  <c r="T466"/>
  <c r="R466"/>
  <c r="P466"/>
  <c r="BI461"/>
  <c r="BH461"/>
  <c r="BG461"/>
  <c r="BF461"/>
  <c r="T461"/>
  <c r="R461"/>
  <c r="P461"/>
  <c r="BI456"/>
  <c r="BH456"/>
  <c r="BG456"/>
  <c r="BF456"/>
  <c r="T456"/>
  <c r="R456"/>
  <c r="P456"/>
  <c r="BI451"/>
  <c r="BH451"/>
  <c r="BG451"/>
  <c r="BF451"/>
  <c r="T451"/>
  <c r="R451"/>
  <c r="P451"/>
  <c r="BI447"/>
  <c r="BH447"/>
  <c r="BG447"/>
  <c r="BF447"/>
  <c r="T447"/>
  <c r="R447"/>
  <c r="P447"/>
  <c r="BI442"/>
  <c r="BH442"/>
  <c r="BG442"/>
  <c r="BF442"/>
  <c r="T442"/>
  <c r="R442"/>
  <c r="P442"/>
  <c r="BI437"/>
  <c r="BH437"/>
  <c r="BG437"/>
  <c r="BF437"/>
  <c r="T437"/>
  <c r="R437"/>
  <c r="P437"/>
  <c r="BI432"/>
  <c r="BH432"/>
  <c r="BG432"/>
  <c r="BF432"/>
  <c r="T432"/>
  <c r="R432"/>
  <c r="P432"/>
  <c r="BI430"/>
  <c r="BH430"/>
  <c r="BG430"/>
  <c r="BF430"/>
  <c r="T430"/>
  <c r="R430"/>
  <c r="P430"/>
  <c r="BI425"/>
  <c r="BH425"/>
  <c r="BG425"/>
  <c r="BF425"/>
  <c r="T425"/>
  <c r="R425"/>
  <c r="P425"/>
  <c r="BI420"/>
  <c r="BH420"/>
  <c r="BG420"/>
  <c r="BF420"/>
  <c r="T420"/>
  <c r="R420"/>
  <c r="P420"/>
  <c r="BI415"/>
  <c r="BH415"/>
  <c r="BG415"/>
  <c r="BF415"/>
  <c r="T415"/>
  <c r="R415"/>
  <c r="P415"/>
  <c r="BI413"/>
  <c r="BH413"/>
  <c r="BG413"/>
  <c r="BF413"/>
  <c r="T413"/>
  <c r="R413"/>
  <c r="P413"/>
  <c r="BI408"/>
  <c r="BH408"/>
  <c r="BG408"/>
  <c r="BF408"/>
  <c r="T408"/>
  <c r="R408"/>
  <c r="P408"/>
  <c r="BI404"/>
  <c r="BH404"/>
  <c r="BG404"/>
  <c r="BF404"/>
  <c r="T404"/>
  <c r="R404"/>
  <c r="P404"/>
  <c r="BI400"/>
  <c r="BH400"/>
  <c r="BG400"/>
  <c r="BF400"/>
  <c r="T400"/>
  <c r="R400"/>
  <c r="P400"/>
  <c r="BI395"/>
  <c r="BH395"/>
  <c r="BG395"/>
  <c r="BF395"/>
  <c r="T395"/>
  <c r="R395"/>
  <c r="P395"/>
  <c r="BI394"/>
  <c r="BH394"/>
  <c r="BG394"/>
  <c r="BF394"/>
  <c r="T394"/>
  <c r="R394"/>
  <c r="P394"/>
  <c r="BI389"/>
  <c r="BH389"/>
  <c r="BG389"/>
  <c r="BF389"/>
  <c r="T389"/>
  <c r="R389"/>
  <c r="P389"/>
  <c r="BI387"/>
  <c r="BH387"/>
  <c r="BG387"/>
  <c r="BF387"/>
  <c r="T387"/>
  <c r="R387"/>
  <c r="P387"/>
  <c r="BI382"/>
  <c r="BH382"/>
  <c r="BG382"/>
  <c r="BF382"/>
  <c r="T382"/>
  <c r="R382"/>
  <c r="P382"/>
  <c r="BI380"/>
  <c r="BH380"/>
  <c r="BG380"/>
  <c r="BF380"/>
  <c r="T380"/>
  <c r="R380"/>
  <c r="P380"/>
  <c r="BI379"/>
  <c r="BH379"/>
  <c r="BG379"/>
  <c r="BF379"/>
  <c r="T379"/>
  <c r="R379"/>
  <c r="P379"/>
  <c r="BI375"/>
  <c r="BH375"/>
  <c r="BG375"/>
  <c r="BF375"/>
  <c r="T375"/>
  <c r="R375"/>
  <c r="P375"/>
  <c r="BI371"/>
  <c r="BH371"/>
  <c r="BG371"/>
  <c r="BF371"/>
  <c r="T371"/>
  <c r="R371"/>
  <c r="P371"/>
  <c r="BI366"/>
  <c r="BH366"/>
  <c r="BG366"/>
  <c r="BF366"/>
  <c r="T366"/>
  <c r="R366"/>
  <c r="P366"/>
  <c r="BI361"/>
  <c r="BH361"/>
  <c r="BG361"/>
  <c r="BF361"/>
  <c r="T361"/>
  <c r="R361"/>
  <c r="P361"/>
  <c r="BI360"/>
  <c r="BH360"/>
  <c r="BG360"/>
  <c r="BF360"/>
  <c r="T360"/>
  <c r="R360"/>
  <c r="P360"/>
  <c r="BI357"/>
  <c r="BH357"/>
  <c r="BG357"/>
  <c r="BF357"/>
  <c r="T357"/>
  <c r="R357"/>
  <c r="P357"/>
  <c r="BI354"/>
  <c r="BH354"/>
  <c r="BG354"/>
  <c r="BF354"/>
  <c r="T354"/>
  <c r="R354"/>
  <c r="P354"/>
  <c r="BI349"/>
  <c r="BH349"/>
  <c r="BG349"/>
  <c r="BF349"/>
  <c r="T349"/>
  <c r="R349"/>
  <c r="P349"/>
  <c r="BI347"/>
  <c r="BH347"/>
  <c r="BG347"/>
  <c r="BF347"/>
  <c r="T347"/>
  <c r="R347"/>
  <c r="P347"/>
  <c r="BI343"/>
  <c r="BH343"/>
  <c r="BG343"/>
  <c r="BF343"/>
  <c r="T343"/>
  <c r="R343"/>
  <c r="P343"/>
  <c r="BI338"/>
  <c r="BH338"/>
  <c r="BG338"/>
  <c r="BF338"/>
  <c r="T338"/>
  <c r="R338"/>
  <c r="P338"/>
  <c r="BI334"/>
  <c r="BH334"/>
  <c r="BG334"/>
  <c r="BF334"/>
  <c r="T334"/>
  <c r="R334"/>
  <c r="P334"/>
  <c r="BI329"/>
  <c r="BH329"/>
  <c r="BG329"/>
  <c r="BF329"/>
  <c r="T329"/>
  <c r="R329"/>
  <c r="P329"/>
  <c r="BI324"/>
  <c r="BH324"/>
  <c r="BG324"/>
  <c r="BF324"/>
  <c r="T324"/>
  <c r="R324"/>
  <c r="P324"/>
  <c r="BI319"/>
  <c r="BH319"/>
  <c r="BG319"/>
  <c r="BF319"/>
  <c r="T319"/>
  <c r="R319"/>
  <c r="P319"/>
  <c r="BI317"/>
  <c r="BH317"/>
  <c r="BG317"/>
  <c r="BF317"/>
  <c r="T317"/>
  <c r="R317"/>
  <c r="P317"/>
  <c r="BI312"/>
  <c r="BH312"/>
  <c r="BG312"/>
  <c r="BF312"/>
  <c r="T312"/>
  <c r="R312"/>
  <c r="P312"/>
  <c r="BI304"/>
  <c r="BH304"/>
  <c r="BG304"/>
  <c r="BF304"/>
  <c r="T304"/>
  <c r="R304"/>
  <c r="P304"/>
  <c r="BI299"/>
  <c r="BH299"/>
  <c r="BG299"/>
  <c r="BF299"/>
  <c r="T299"/>
  <c r="R299"/>
  <c r="P299"/>
  <c r="BI293"/>
  <c r="BH293"/>
  <c r="BG293"/>
  <c r="BF293"/>
  <c r="T293"/>
  <c r="R293"/>
  <c r="P293"/>
  <c r="BI288"/>
  <c r="BH288"/>
  <c r="BG288"/>
  <c r="BF288"/>
  <c r="T288"/>
  <c r="R288"/>
  <c r="P288"/>
  <c r="BI286"/>
  <c r="BH286"/>
  <c r="BG286"/>
  <c r="BF286"/>
  <c r="T286"/>
  <c r="R286"/>
  <c r="P286"/>
  <c r="BI281"/>
  <c r="BH281"/>
  <c r="BG281"/>
  <c r="BF281"/>
  <c r="T281"/>
  <c r="R281"/>
  <c r="P281"/>
  <c r="BI276"/>
  <c r="BH276"/>
  <c r="BG276"/>
  <c r="BF276"/>
  <c r="T276"/>
  <c r="R276"/>
  <c r="P276"/>
  <c r="BI271"/>
  <c r="BH271"/>
  <c r="BG271"/>
  <c r="BF271"/>
  <c r="T271"/>
  <c r="R271"/>
  <c r="P271"/>
  <c r="BI263"/>
  <c r="BH263"/>
  <c r="BG263"/>
  <c r="BF263"/>
  <c r="T263"/>
  <c r="R263"/>
  <c r="P263"/>
  <c r="BI258"/>
  <c r="BH258"/>
  <c r="BG258"/>
  <c r="BF258"/>
  <c r="T258"/>
  <c r="R258"/>
  <c r="P258"/>
  <c r="BI253"/>
  <c r="BH253"/>
  <c r="BG253"/>
  <c r="BF253"/>
  <c r="T253"/>
  <c r="R253"/>
  <c r="P253"/>
  <c r="BI248"/>
  <c r="BH248"/>
  <c r="BG248"/>
  <c r="BF248"/>
  <c r="T248"/>
  <c r="R248"/>
  <c r="P248"/>
  <c r="BI244"/>
  <c r="BH244"/>
  <c r="BG244"/>
  <c r="BF244"/>
  <c r="T244"/>
  <c r="R244"/>
  <c r="P244"/>
  <c r="BI239"/>
  <c r="BH239"/>
  <c r="BG239"/>
  <c r="BF239"/>
  <c r="T239"/>
  <c r="R239"/>
  <c r="P239"/>
  <c r="BI234"/>
  <c r="BH234"/>
  <c r="BG234"/>
  <c r="BF234"/>
  <c r="T234"/>
  <c r="R234"/>
  <c r="P234"/>
  <c r="BI229"/>
  <c r="BH229"/>
  <c r="BG229"/>
  <c r="BF229"/>
  <c r="T229"/>
  <c r="R229"/>
  <c r="P229"/>
  <c r="BI224"/>
  <c r="BH224"/>
  <c r="BG224"/>
  <c r="BF224"/>
  <c r="T224"/>
  <c r="R224"/>
  <c r="P224"/>
  <c r="BI221"/>
  <c r="BH221"/>
  <c r="BG221"/>
  <c r="BF221"/>
  <c r="T221"/>
  <c r="R221"/>
  <c r="P221"/>
  <c r="BI215"/>
  <c r="BH215"/>
  <c r="BG215"/>
  <c r="BF215"/>
  <c r="T215"/>
  <c r="R215"/>
  <c r="P215"/>
  <c r="BI212"/>
  <c r="BH212"/>
  <c r="BG212"/>
  <c r="BF212"/>
  <c r="T212"/>
  <c r="R212"/>
  <c r="P212"/>
  <c r="BI207"/>
  <c r="BH207"/>
  <c r="BG207"/>
  <c r="BF207"/>
  <c r="T207"/>
  <c r="R207"/>
  <c r="P207"/>
  <c r="BI203"/>
  <c r="BH203"/>
  <c r="BG203"/>
  <c r="BF203"/>
  <c r="T203"/>
  <c r="R203"/>
  <c r="P203"/>
  <c r="BI199"/>
  <c r="BH199"/>
  <c r="BG199"/>
  <c r="BF199"/>
  <c r="T199"/>
  <c r="R199"/>
  <c r="P199"/>
  <c r="BI195"/>
  <c r="BH195"/>
  <c r="BG195"/>
  <c r="BF195"/>
  <c r="T195"/>
  <c r="R195"/>
  <c r="P195"/>
  <c r="BI191"/>
  <c r="BH191"/>
  <c r="BG191"/>
  <c r="BF191"/>
  <c r="T191"/>
  <c r="R191"/>
  <c r="P191"/>
  <c r="BI187"/>
  <c r="BH187"/>
  <c r="BG187"/>
  <c r="BF187"/>
  <c r="T187"/>
  <c r="R187"/>
  <c r="P187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8"/>
  <c r="BH178"/>
  <c r="BG178"/>
  <c r="BF178"/>
  <c r="T178"/>
  <c r="R178"/>
  <c r="P178"/>
  <c r="BI175"/>
  <c r="BH175"/>
  <c r="BG175"/>
  <c r="BF175"/>
  <c r="T175"/>
  <c r="R175"/>
  <c r="P175"/>
  <c r="BI167"/>
  <c r="BH167"/>
  <c r="BG167"/>
  <c r="BF167"/>
  <c r="T167"/>
  <c r="R167"/>
  <c r="P167"/>
  <c r="BI163"/>
  <c r="BH163"/>
  <c r="BG163"/>
  <c r="BF163"/>
  <c r="T163"/>
  <c r="R163"/>
  <c r="P163"/>
  <c r="BI161"/>
  <c r="BH161"/>
  <c r="BG161"/>
  <c r="BF161"/>
  <c r="T161"/>
  <c r="R161"/>
  <c r="P161"/>
  <c r="BI156"/>
  <c r="BH156"/>
  <c r="BG156"/>
  <c r="BF156"/>
  <c r="T156"/>
  <c r="R156"/>
  <c r="P156"/>
  <c r="BI151"/>
  <c r="BH151"/>
  <c r="BG151"/>
  <c r="BF151"/>
  <c r="T151"/>
  <c r="R151"/>
  <c r="P151"/>
  <c r="BI146"/>
  <c r="BH146"/>
  <c r="BG146"/>
  <c r="BF146"/>
  <c r="T146"/>
  <c r="R146"/>
  <c r="P146"/>
  <c r="BI141"/>
  <c r="BH141"/>
  <c r="BG141"/>
  <c r="BF141"/>
  <c r="T141"/>
  <c r="R141"/>
  <c r="P141"/>
  <c r="BI136"/>
  <c r="BH136"/>
  <c r="BG136"/>
  <c r="BF136"/>
  <c r="T136"/>
  <c r="R136"/>
  <c r="P136"/>
  <c r="BI131"/>
  <c r="BH131"/>
  <c r="BG131"/>
  <c r="BF131"/>
  <c r="T131"/>
  <c r="R131"/>
  <c r="P131"/>
  <c r="F122"/>
  <c r="E120"/>
  <c r="F89"/>
  <c r="E87"/>
  <c r="J24"/>
  <c r="E24"/>
  <c r="J125"/>
  <c r="J23"/>
  <c r="J21"/>
  <c r="E21"/>
  <c r="J124"/>
  <c r="J20"/>
  <c r="J18"/>
  <c r="E18"/>
  <c r="F92"/>
  <c r="J17"/>
  <c r="J15"/>
  <c r="E15"/>
  <c r="F124"/>
  <c r="J14"/>
  <c r="J12"/>
  <c r="J89"/>
  <c r="E7"/>
  <c r="E85"/>
  <c i="6" r="J37"/>
  <c r="J36"/>
  <c i="1" r="AY99"/>
  <c i="6" r="J35"/>
  <c i="1" r="AX99"/>
  <c i="6" r="BI308"/>
  <c r="BH308"/>
  <c r="BG308"/>
  <c r="BF308"/>
  <c r="T308"/>
  <c r="T307"/>
  <c r="R308"/>
  <c r="R307"/>
  <c r="P308"/>
  <c r="P307"/>
  <c r="BI303"/>
  <c r="BH303"/>
  <c r="BG303"/>
  <c r="BF303"/>
  <c r="T303"/>
  <c r="R303"/>
  <c r="P303"/>
  <c r="BI299"/>
  <c r="BH299"/>
  <c r="BG299"/>
  <c r="BF299"/>
  <c r="T299"/>
  <c r="R299"/>
  <c r="P299"/>
  <c r="BI294"/>
  <c r="BH294"/>
  <c r="BG294"/>
  <c r="BF294"/>
  <c r="T294"/>
  <c r="R294"/>
  <c r="P294"/>
  <c r="BI290"/>
  <c r="BH290"/>
  <c r="BG290"/>
  <c r="BF290"/>
  <c r="T290"/>
  <c r="R290"/>
  <c r="P290"/>
  <c r="BI284"/>
  <c r="BH284"/>
  <c r="BG284"/>
  <c r="BF284"/>
  <c r="T284"/>
  <c r="R284"/>
  <c r="P284"/>
  <c r="BI276"/>
  <c r="BH276"/>
  <c r="BG276"/>
  <c r="BF276"/>
  <c r="T276"/>
  <c r="R276"/>
  <c r="P276"/>
  <c r="BI270"/>
  <c r="BH270"/>
  <c r="BG270"/>
  <c r="BF270"/>
  <c r="T270"/>
  <c r="R270"/>
  <c r="P270"/>
  <c r="BI265"/>
  <c r="BH265"/>
  <c r="BG265"/>
  <c r="BF265"/>
  <c r="T265"/>
  <c r="R265"/>
  <c r="P265"/>
  <c r="BI261"/>
  <c r="BH261"/>
  <c r="BG261"/>
  <c r="BF261"/>
  <c r="T261"/>
  <c r="R261"/>
  <c r="P261"/>
  <c r="BI251"/>
  <c r="BH251"/>
  <c r="BG251"/>
  <c r="BF251"/>
  <c r="T251"/>
  <c r="R251"/>
  <c r="P251"/>
  <c r="BI247"/>
  <c r="BH247"/>
  <c r="BG247"/>
  <c r="BF247"/>
  <c r="T247"/>
  <c r="R247"/>
  <c r="P247"/>
  <c r="BI242"/>
  <c r="BH242"/>
  <c r="BG242"/>
  <c r="BF242"/>
  <c r="T242"/>
  <c r="R242"/>
  <c r="P242"/>
  <c r="BI239"/>
  <c r="BH239"/>
  <c r="BG239"/>
  <c r="BF239"/>
  <c r="T239"/>
  <c r="R239"/>
  <c r="P239"/>
  <c r="BI234"/>
  <c r="BH234"/>
  <c r="BG234"/>
  <c r="BF234"/>
  <c r="T234"/>
  <c r="R234"/>
  <c r="P234"/>
  <c r="BI229"/>
  <c r="BH229"/>
  <c r="BG229"/>
  <c r="BF229"/>
  <c r="T229"/>
  <c r="R229"/>
  <c r="P229"/>
  <c r="BI222"/>
  <c r="BH222"/>
  <c r="BG222"/>
  <c r="BF222"/>
  <c r="T222"/>
  <c r="R222"/>
  <c r="P222"/>
  <c r="BI216"/>
  <c r="BH216"/>
  <c r="BG216"/>
  <c r="BF216"/>
  <c r="T216"/>
  <c r="R216"/>
  <c r="P216"/>
  <c r="BI208"/>
  <c r="BH208"/>
  <c r="BG208"/>
  <c r="BF208"/>
  <c r="T208"/>
  <c r="R208"/>
  <c r="P208"/>
  <c r="BI203"/>
  <c r="BH203"/>
  <c r="BG203"/>
  <c r="BF203"/>
  <c r="T203"/>
  <c r="R203"/>
  <c r="P203"/>
  <c r="BI197"/>
  <c r="BH197"/>
  <c r="BG197"/>
  <c r="BF197"/>
  <c r="T197"/>
  <c r="R197"/>
  <c r="P197"/>
  <c r="BI191"/>
  <c r="BH191"/>
  <c r="BG191"/>
  <c r="BF191"/>
  <c r="T191"/>
  <c r="R191"/>
  <c r="P191"/>
  <c r="BI185"/>
  <c r="BH185"/>
  <c r="BG185"/>
  <c r="BF185"/>
  <c r="T185"/>
  <c r="R185"/>
  <c r="P185"/>
  <c r="BI175"/>
  <c r="BH175"/>
  <c r="BG175"/>
  <c r="BF175"/>
  <c r="T175"/>
  <c r="R175"/>
  <c r="P175"/>
  <c r="BI171"/>
  <c r="BH171"/>
  <c r="BG171"/>
  <c r="BF171"/>
  <c r="T171"/>
  <c r="R171"/>
  <c r="P171"/>
  <c r="BI162"/>
  <c r="BH162"/>
  <c r="BG162"/>
  <c r="BF162"/>
  <c r="T162"/>
  <c r="R162"/>
  <c r="P162"/>
  <c r="BI157"/>
  <c r="BH157"/>
  <c r="BG157"/>
  <c r="BF157"/>
  <c r="T157"/>
  <c r="R157"/>
  <c r="P157"/>
  <c r="BI152"/>
  <c r="BH152"/>
  <c r="BG152"/>
  <c r="BF152"/>
  <c r="T152"/>
  <c r="R152"/>
  <c r="P152"/>
  <c r="BI147"/>
  <c r="BH147"/>
  <c r="BG147"/>
  <c r="BF147"/>
  <c r="T147"/>
  <c r="R147"/>
  <c r="P147"/>
  <c r="BI142"/>
  <c r="BH142"/>
  <c r="BG142"/>
  <c r="BF142"/>
  <c r="T142"/>
  <c r="R142"/>
  <c r="P142"/>
  <c r="BI133"/>
  <c r="BH133"/>
  <c r="BG133"/>
  <c r="BF133"/>
  <c r="T133"/>
  <c r="T124"/>
  <c r="R133"/>
  <c r="R124"/>
  <c r="P133"/>
  <c r="P124"/>
  <c r="BI125"/>
  <c r="BH125"/>
  <c r="BG125"/>
  <c r="BF125"/>
  <c r="T125"/>
  <c r="R125"/>
  <c r="P125"/>
  <c r="F116"/>
  <c r="E114"/>
  <c r="F89"/>
  <c r="E87"/>
  <c r="J24"/>
  <c r="E24"/>
  <c r="J119"/>
  <c r="J23"/>
  <c r="J21"/>
  <c r="E21"/>
  <c r="J118"/>
  <c r="J20"/>
  <c r="J18"/>
  <c r="E18"/>
  <c r="F119"/>
  <c r="J17"/>
  <c r="J15"/>
  <c r="E15"/>
  <c r="F118"/>
  <c r="J14"/>
  <c r="J12"/>
  <c r="J116"/>
  <c r="E7"/>
  <c r="E112"/>
  <c i="5" r="J37"/>
  <c r="J36"/>
  <c i="1" r="AY98"/>
  <c i="5" r="J35"/>
  <c i="1" r="AX98"/>
  <c i="5" r="BI346"/>
  <c r="BH346"/>
  <c r="BG346"/>
  <c r="BF346"/>
  <c r="T346"/>
  <c r="T345"/>
  <c r="R346"/>
  <c r="R345"/>
  <c r="P346"/>
  <c r="P345"/>
  <c r="BI341"/>
  <c r="BH341"/>
  <c r="BG341"/>
  <c r="BF341"/>
  <c r="T341"/>
  <c r="R341"/>
  <c r="P341"/>
  <c r="BI337"/>
  <c r="BH337"/>
  <c r="BG337"/>
  <c r="BF337"/>
  <c r="T337"/>
  <c r="R337"/>
  <c r="P337"/>
  <c r="BI333"/>
  <c r="BH333"/>
  <c r="BG333"/>
  <c r="BF333"/>
  <c r="T333"/>
  <c r="R333"/>
  <c r="P333"/>
  <c r="BI329"/>
  <c r="BH329"/>
  <c r="BG329"/>
  <c r="BF329"/>
  <c r="T329"/>
  <c r="R329"/>
  <c r="P329"/>
  <c r="BI324"/>
  <c r="BH324"/>
  <c r="BG324"/>
  <c r="BF324"/>
  <c r="T324"/>
  <c r="R324"/>
  <c r="P324"/>
  <c r="BI319"/>
  <c r="BH319"/>
  <c r="BG319"/>
  <c r="BF319"/>
  <c r="T319"/>
  <c r="R319"/>
  <c r="P319"/>
  <c r="BI315"/>
  <c r="BH315"/>
  <c r="BG315"/>
  <c r="BF315"/>
  <c r="T315"/>
  <c r="R315"/>
  <c r="P315"/>
  <c r="BI308"/>
  <c r="BH308"/>
  <c r="BG308"/>
  <c r="BF308"/>
  <c r="T308"/>
  <c r="R308"/>
  <c r="P308"/>
  <c r="BI300"/>
  <c r="BH300"/>
  <c r="BG300"/>
  <c r="BF300"/>
  <c r="T300"/>
  <c r="R300"/>
  <c r="P300"/>
  <c r="BI295"/>
  <c r="BH295"/>
  <c r="BG295"/>
  <c r="BF295"/>
  <c r="T295"/>
  <c r="R295"/>
  <c r="P295"/>
  <c r="BI289"/>
  <c r="BH289"/>
  <c r="BG289"/>
  <c r="BF289"/>
  <c r="T289"/>
  <c r="R289"/>
  <c r="P289"/>
  <c r="BI284"/>
  <c r="BH284"/>
  <c r="BG284"/>
  <c r="BF284"/>
  <c r="T284"/>
  <c r="R284"/>
  <c r="P284"/>
  <c r="BI279"/>
  <c r="BH279"/>
  <c r="BG279"/>
  <c r="BF279"/>
  <c r="T279"/>
  <c r="R279"/>
  <c r="P279"/>
  <c r="BI274"/>
  <c r="BH274"/>
  <c r="BG274"/>
  <c r="BF274"/>
  <c r="T274"/>
  <c r="R274"/>
  <c r="P274"/>
  <c r="BI270"/>
  <c r="BH270"/>
  <c r="BG270"/>
  <c r="BF270"/>
  <c r="T270"/>
  <c r="R270"/>
  <c r="P270"/>
  <c r="BI260"/>
  <c r="BH260"/>
  <c r="BG260"/>
  <c r="BF260"/>
  <c r="T260"/>
  <c r="R260"/>
  <c r="P260"/>
  <c r="BI256"/>
  <c r="BH256"/>
  <c r="BG256"/>
  <c r="BF256"/>
  <c r="T256"/>
  <c r="R256"/>
  <c r="P256"/>
  <c r="BI251"/>
  <c r="BH251"/>
  <c r="BG251"/>
  <c r="BF251"/>
  <c r="T251"/>
  <c r="R251"/>
  <c r="P251"/>
  <c r="BI246"/>
  <c r="BH246"/>
  <c r="BG246"/>
  <c r="BF246"/>
  <c r="T246"/>
  <c r="R246"/>
  <c r="P246"/>
  <c r="BI242"/>
  <c r="BH242"/>
  <c r="BG242"/>
  <c r="BF242"/>
  <c r="T242"/>
  <c r="R242"/>
  <c r="P242"/>
  <c r="BI235"/>
  <c r="BH235"/>
  <c r="BG235"/>
  <c r="BF235"/>
  <c r="T235"/>
  <c r="R235"/>
  <c r="P235"/>
  <c r="BI230"/>
  <c r="BH230"/>
  <c r="BG230"/>
  <c r="BF230"/>
  <c r="T230"/>
  <c r="R230"/>
  <c r="P230"/>
  <c r="BI222"/>
  <c r="BH222"/>
  <c r="BG222"/>
  <c r="BF222"/>
  <c r="T222"/>
  <c r="R222"/>
  <c r="P222"/>
  <c r="BI217"/>
  <c r="BH217"/>
  <c r="BG217"/>
  <c r="BF217"/>
  <c r="T217"/>
  <c r="R217"/>
  <c r="P217"/>
  <c r="BI209"/>
  <c r="BH209"/>
  <c r="BG209"/>
  <c r="BF209"/>
  <c r="T209"/>
  <c r="R209"/>
  <c r="P209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2"/>
  <c r="BH192"/>
  <c r="BG192"/>
  <c r="BF192"/>
  <c r="T192"/>
  <c r="R192"/>
  <c r="P192"/>
  <c r="BI191"/>
  <c r="BH191"/>
  <c r="BG191"/>
  <c r="BF191"/>
  <c r="T191"/>
  <c r="R191"/>
  <c r="P191"/>
  <c r="BI186"/>
  <c r="BH186"/>
  <c r="BG186"/>
  <c r="BF186"/>
  <c r="T186"/>
  <c r="R186"/>
  <c r="P186"/>
  <c r="BI180"/>
  <c r="BH180"/>
  <c r="BG180"/>
  <c r="BF180"/>
  <c r="T180"/>
  <c r="R180"/>
  <c r="P180"/>
  <c r="BI176"/>
  <c r="BH176"/>
  <c r="BG176"/>
  <c r="BF176"/>
  <c r="T176"/>
  <c r="R176"/>
  <c r="P176"/>
  <c r="BI166"/>
  <c r="BH166"/>
  <c r="BG166"/>
  <c r="BF166"/>
  <c r="T166"/>
  <c r="R166"/>
  <c r="P166"/>
  <c r="BI157"/>
  <c r="BH157"/>
  <c r="BG157"/>
  <c r="BF157"/>
  <c r="T157"/>
  <c r="R157"/>
  <c r="P157"/>
  <c r="BI152"/>
  <c r="BH152"/>
  <c r="BG152"/>
  <c r="BF152"/>
  <c r="T152"/>
  <c r="R152"/>
  <c r="P152"/>
  <c r="BI148"/>
  <c r="BH148"/>
  <c r="BG148"/>
  <c r="BF148"/>
  <c r="T148"/>
  <c r="R148"/>
  <c r="P148"/>
  <c r="BI143"/>
  <c r="BH143"/>
  <c r="BG143"/>
  <c r="BF143"/>
  <c r="T143"/>
  <c r="R143"/>
  <c r="P143"/>
  <c r="BI137"/>
  <c r="BH137"/>
  <c r="BG137"/>
  <c r="BF137"/>
  <c r="T137"/>
  <c r="R137"/>
  <c r="P137"/>
  <c r="BI133"/>
  <c r="BH133"/>
  <c r="BG133"/>
  <c r="BF133"/>
  <c r="T133"/>
  <c r="R133"/>
  <c r="P133"/>
  <c r="BI125"/>
  <c r="BH125"/>
  <c r="BG125"/>
  <c r="BF125"/>
  <c r="T125"/>
  <c r="R125"/>
  <c r="P125"/>
  <c r="F116"/>
  <c r="E114"/>
  <c r="F89"/>
  <c r="E87"/>
  <c r="J24"/>
  <c r="E24"/>
  <c r="J119"/>
  <c r="J23"/>
  <c r="J21"/>
  <c r="E21"/>
  <c r="J118"/>
  <c r="J20"/>
  <c r="J18"/>
  <c r="E18"/>
  <c r="F92"/>
  <c r="J17"/>
  <c r="J15"/>
  <c r="E15"/>
  <c r="F118"/>
  <c r="J14"/>
  <c r="J12"/>
  <c r="J116"/>
  <c r="E7"/>
  <c r="E112"/>
  <c i="4" r="J37"/>
  <c r="J36"/>
  <c i="1" r="AY97"/>
  <c i="4" r="J35"/>
  <c i="1" r="AX97"/>
  <c i="4" r="BI469"/>
  <c r="BH469"/>
  <c r="BG469"/>
  <c r="BF469"/>
  <c r="T469"/>
  <c r="T468"/>
  <c r="R469"/>
  <c r="R468"/>
  <c r="P469"/>
  <c r="P468"/>
  <c r="BI464"/>
  <c r="BH464"/>
  <c r="BG464"/>
  <c r="BF464"/>
  <c r="T464"/>
  <c r="R464"/>
  <c r="P464"/>
  <c r="BI460"/>
  <c r="BH460"/>
  <c r="BG460"/>
  <c r="BF460"/>
  <c r="T460"/>
  <c r="R460"/>
  <c r="P460"/>
  <c r="BI456"/>
  <c r="BH456"/>
  <c r="BG456"/>
  <c r="BF456"/>
  <c r="T456"/>
  <c r="R456"/>
  <c r="P456"/>
  <c r="BI452"/>
  <c r="BH452"/>
  <c r="BG452"/>
  <c r="BF452"/>
  <c r="T452"/>
  <c r="R452"/>
  <c r="P452"/>
  <c r="BI448"/>
  <c r="BH448"/>
  <c r="BG448"/>
  <c r="BF448"/>
  <c r="T448"/>
  <c r="R448"/>
  <c r="P448"/>
  <c r="BI438"/>
  <c r="BH438"/>
  <c r="BG438"/>
  <c r="BF438"/>
  <c r="T438"/>
  <c r="R438"/>
  <c r="P438"/>
  <c r="BI433"/>
  <c r="BH433"/>
  <c r="BG433"/>
  <c r="BF433"/>
  <c r="T433"/>
  <c r="R433"/>
  <c r="P433"/>
  <c r="BI429"/>
  <c r="BH429"/>
  <c r="BG429"/>
  <c r="BF429"/>
  <c r="T429"/>
  <c r="R429"/>
  <c r="P429"/>
  <c r="BI423"/>
  <c r="BH423"/>
  <c r="BG423"/>
  <c r="BF423"/>
  <c r="T423"/>
  <c r="R423"/>
  <c r="P423"/>
  <c r="BI415"/>
  <c r="BH415"/>
  <c r="BG415"/>
  <c r="BF415"/>
  <c r="T415"/>
  <c r="R415"/>
  <c r="P415"/>
  <c r="BI410"/>
  <c r="BH410"/>
  <c r="BG410"/>
  <c r="BF410"/>
  <c r="T410"/>
  <c r="R410"/>
  <c r="P410"/>
  <c r="BI404"/>
  <c r="BH404"/>
  <c r="BG404"/>
  <c r="BF404"/>
  <c r="T404"/>
  <c r="R404"/>
  <c r="P404"/>
  <c r="BI399"/>
  <c r="BH399"/>
  <c r="BG399"/>
  <c r="BF399"/>
  <c r="T399"/>
  <c r="R399"/>
  <c r="P399"/>
  <c r="BI394"/>
  <c r="BH394"/>
  <c r="BG394"/>
  <c r="BF394"/>
  <c r="T394"/>
  <c r="R394"/>
  <c r="P394"/>
  <c r="BI389"/>
  <c r="BH389"/>
  <c r="BG389"/>
  <c r="BF389"/>
  <c r="T389"/>
  <c r="R389"/>
  <c r="P389"/>
  <c r="BI384"/>
  <c r="BH384"/>
  <c r="BG384"/>
  <c r="BF384"/>
  <c r="T384"/>
  <c r="R384"/>
  <c r="P384"/>
  <c r="BI379"/>
  <c r="BH379"/>
  <c r="BG379"/>
  <c r="BF379"/>
  <c r="T379"/>
  <c r="R379"/>
  <c r="P379"/>
  <c r="BI375"/>
  <c r="BH375"/>
  <c r="BG375"/>
  <c r="BF375"/>
  <c r="T375"/>
  <c r="R375"/>
  <c r="P375"/>
  <c r="BI365"/>
  <c r="BH365"/>
  <c r="BG365"/>
  <c r="BF365"/>
  <c r="T365"/>
  <c r="R365"/>
  <c r="P365"/>
  <c r="BI361"/>
  <c r="BH361"/>
  <c r="BG361"/>
  <c r="BF361"/>
  <c r="T361"/>
  <c r="R361"/>
  <c r="P361"/>
  <c r="BI356"/>
  <c r="BH356"/>
  <c r="BG356"/>
  <c r="BF356"/>
  <c r="T356"/>
  <c r="R356"/>
  <c r="P356"/>
  <c r="BI351"/>
  <c r="BH351"/>
  <c r="BG351"/>
  <c r="BF351"/>
  <c r="T351"/>
  <c r="R351"/>
  <c r="P351"/>
  <c r="BI348"/>
  <c r="BH348"/>
  <c r="BG348"/>
  <c r="BF348"/>
  <c r="T348"/>
  <c r="R348"/>
  <c r="P348"/>
  <c r="BI345"/>
  <c r="BH345"/>
  <c r="BG345"/>
  <c r="BF345"/>
  <c r="T345"/>
  <c r="R345"/>
  <c r="P345"/>
  <c r="BI340"/>
  <c r="BH340"/>
  <c r="BG340"/>
  <c r="BF340"/>
  <c r="T340"/>
  <c r="R340"/>
  <c r="P340"/>
  <c r="BI336"/>
  <c r="BH336"/>
  <c r="BG336"/>
  <c r="BF336"/>
  <c r="T336"/>
  <c r="R336"/>
  <c r="P336"/>
  <c r="BI331"/>
  <c r="BH331"/>
  <c r="BG331"/>
  <c r="BF331"/>
  <c r="T331"/>
  <c r="R331"/>
  <c r="P331"/>
  <c r="BI324"/>
  <c r="BH324"/>
  <c r="BG324"/>
  <c r="BF324"/>
  <c r="T324"/>
  <c r="R324"/>
  <c r="P324"/>
  <c r="BI318"/>
  <c r="BH318"/>
  <c r="BG318"/>
  <c r="BF318"/>
  <c r="T318"/>
  <c r="R318"/>
  <c r="P318"/>
  <c r="BI310"/>
  <c r="BH310"/>
  <c r="BG310"/>
  <c r="BF310"/>
  <c r="T310"/>
  <c r="R310"/>
  <c r="P310"/>
  <c r="BI305"/>
  <c r="BH305"/>
  <c r="BG305"/>
  <c r="BF305"/>
  <c r="T305"/>
  <c r="R305"/>
  <c r="P305"/>
  <c r="BI301"/>
  <c r="BH301"/>
  <c r="BG301"/>
  <c r="BF301"/>
  <c r="T301"/>
  <c r="R301"/>
  <c r="P301"/>
  <c r="BI295"/>
  <c r="BH295"/>
  <c r="BG295"/>
  <c r="BF295"/>
  <c r="T295"/>
  <c r="R295"/>
  <c r="P295"/>
  <c r="BI294"/>
  <c r="BH294"/>
  <c r="BG294"/>
  <c r="BF294"/>
  <c r="T294"/>
  <c r="R294"/>
  <c r="P294"/>
  <c r="BI293"/>
  <c r="BH293"/>
  <c r="BG293"/>
  <c r="BF293"/>
  <c r="T293"/>
  <c r="R293"/>
  <c r="P293"/>
  <c r="BI292"/>
  <c r="BH292"/>
  <c r="BG292"/>
  <c r="BF292"/>
  <c r="T292"/>
  <c r="R292"/>
  <c r="P292"/>
  <c r="BI291"/>
  <c r="BH291"/>
  <c r="BG291"/>
  <c r="BF291"/>
  <c r="T291"/>
  <c r="R291"/>
  <c r="P291"/>
  <c r="BI286"/>
  <c r="BH286"/>
  <c r="BG286"/>
  <c r="BF286"/>
  <c r="T286"/>
  <c r="R286"/>
  <c r="P286"/>
  <c r="BI285"/>
  <c r="BH285"/>
  <c r="BG285"/>
  <c r="BF285"/>
  <c r="T285"/>
  <c r="R285"/>
  <c r="P285"/>
  <c r="BI284"/>
  <c r="BH284"/>
  <c r="BG284"/>
  <c r="BF284"/>
  <c r="T284"/>
  <c r="R284"/>
  <c r="P284"/>
  <c r="BI279"/>
  <c r="BH279"/>
  <c r="BG279"/>
  <c r="BF279"/>
  <c r="T279"/>
  <c r="R279"/>
  <c r="P279"/>
  <c r="BI273"/>
  <c r="BH273"/>
  <c r="BG273"/>
  <c r="BF273"/>
  <c r="T273"/>
  <c r="R273"/>
  <c r="P273"/>
  <c r="BI268"/>
  <c r="BH268"/>
  <c r="BG268"/>
  <c r="BF268"/>
  <c r="T268"/>
  <c r="R268"/>
  <c r="P268"/>
  <c r="BI265"/>
  <c r="BH265"/>
  <c r="BG265"/>
  <c r="BF265"/>
  <c r="T265"/>
  <c r="R265"/>
  <c r="P265"/>
  <c r="BI262"/>
  <c r="BH262"/>
  <c r="BG262"/>
  <c r="BF262"/>
  <c r="T262"/>
  <c r="R262"/>
  <c r="P262"/>
  <c r="BI257"/>
  <c r="BH257"/>
  <c r="BG257"/>
  <c r="BF257"/>
  <c r="T257"/>
  <c r="R257"/>
  <c r="P257"/>
  <c r="BI252"/>
  <c r="BH252"/>
  <c r="BG252"/>
  <c r="BF252"/>
  <c r="T252"/>
  <c r="R252"/>
  <c r="P252"/>
  <c r="BI242"/>
  <c r="BH242"/>
  <c r="BG242"/>
  <c r="BF242"/>
  <c r="T242"/>
  <c r="R242"/>
  <c r="P242"/>
  <c r="BI237"/>
  <c r="BH237"/>
  <c r="BG237"/>
  <c r="BF237"/>
  <c r="T237"/>
  <c r="R237"/>
  <c r="P237"/>
  <c r="BI233"/>
  <c r="BH233"/>
  <c r="BG233"/>
  <c r="BF233"/>
  <c r="T233"/>
  <c r="R233"/>
  <c r="P233"/>
  <c r="BI226"/>
  <c r="BH226"/>
  <c r="BG226"/>
  <c r="BF226"/>
  <c r="T226"/>
  <c r="R226"/>
  <c r="P226"/>
  <c r="BI221"/>
  <c r="BH221"/>
  <c r="BG221"/>
  <c r="BF221"/>
  <c r="T221"/>
  <c r="R221"/>
  <c r="P221"/>
  <c r="BI217"/>
  <c r="BH217"/>
  <c r="BG217"/>
  <c r="BF217"/>
  <c r="T217"/>
  <c r="R217"/>
  <c r="P217"/>
  <c r="BI212"/>
  <c r="BH212"/>
  <c r="BG212"/>
  <c r="BF212"/>
  <c r="T212"/>
  <c r="R212"/>
  <c r="P212"/>
  <c r="BI207"/>
  <c r="BH207"/>
  <c r="BG207"/>
  <c r="BF207"/>
  <c r="T207"/>
  <c r="R207"/>
  <c r="P207"/>
  <c r="BI202"/>
  <c r="BH202"/>
  <c r="BG202"/>
  <c r="BF202"/>
  <c r="T202"/>
  <c r="R202"/>
  <c r="P202"/>
  <c r="BI197"/>
  <c r="BH197"/>
  <c r="BG197"/>
  <c r="BF197"/>
  <c r="T197"/>
  <c r="R197"/>
  <c r="P197"/>
  <c r="BI192"/>
  <c r="BH192"/>
  <c r="BG192"/>
  <c r="BF192"/>
  <c r="T192"/>
  <c r="R192"/>
  <c r="P192"/>
  <c r="BI186"/>
  <c r="BH186"/>
  <c r="BG186"/>
  <c r="BF186"/>
  <c r="T186"/>
  <c r="T185"/>
  <c r="R186"/>
  <c r="R185"/>
  <c r="P186"/>
  <c r="P185"/>
  <c r="BI180"/>
  <c r="BH180"/>
  <c r="BG180"/>
  <c r="BF180"/>
  <c r="T180"/>
  <c r="T174"/>
  <c r="R180"/>
  <c r="R174"/>
  <c r="P180"/>
  <c r="P174"/>
  <c r="BI175"/>
  <c r="BH175"/>
  <c r="BG175"/>
  <c r="BF175"/>
  <c r="T175"/>
  <c r="R175"/>
  <c r="P175"/>
  <c r="BI169"/>
  <c r="BH169"/>
  <c r="BG169"/>
  <c r="BF169"/>
  <c r="T169"/>
  <c r="R169"/>
  <c r="P169"/>
  <c r="BI166"/>
  <c r="BH166"/>
  <c r="BG166"/>
  <c r="BF166"/>
  <c r="T166"/>
  <c r="R166"/>
  <c r="P166"/>
  <c r="BI161"/>
  <c r="BH161"/>
  <c r="BG161"/>
  <c r="BF161"/>
  <c r="T161"/>
  <c r="R161"/>
  <c r="P161"/>
  <c r="BI157"/>
  <c r="BH157"/>
  <c r="BG157"/>
  <c r="BF157"/>
  <c r="T157"/>
  <c r="R157"/>
  <c r="P157"/>
  <c r="BI153"/>
  <c r="BH153"/>
  <c r="BG153"/>
  <c r="BF153"/>
  <c r="T153"/>
  <c r="R153"/>
  <c r="P153"/>
  <c r="BI149"/>
  <c r="BH149"/>
  <c r="BG149"/>
  <c r="BF149"/>
  <c r="T149"/>
  <c r="R149"/>
  <c r="P149"/>
  <c r="BI147"/>
  <c r="BH147"/>
  <c r="BG147"/>
  <c r="BF147"/>
  <c r="T147"/>
  <c r="R147"/>
  <c r="P147"/>
  <c r="BI142"/>
  <c r="BH142"/>
  <c r="BG142"/>
  <c r="BF142"/>
  <c r="T142"/>
  <c r="R142"/>
  <c r="P142"/>
  <c r="BI138"/>
  <c r="BH138"/>
  <c r="BG138"/>
  <c r="BF138"/>
  <c r="T138"/>
  <c r="R138"/>
  <c r="P138"/>
  <c r="BI128"/>
  <c r="BH128"/>
  <c r="BG128"/>
  <c r="BF128"/>
  <c r="T128"/>
  <c r="R128"/>
  <c r="P128"/>
  <c r="F119"/>
  <c r="E117"/>
  <c r="F89"/>
  <c r="E87"/>
  <c r="J24"/>
  <c r="E24"/>
  <c r="J122"/>
  <c r="J23"/>
  <c r="J21"/>
  <c r="E21"/>
  <c r="J121"/>
  <c r="J20"/>
  <c r="J18"/>
  <c r="E18"/>
  <c r="F92"/>
  <c r="J17"/>
  <c r="J15"/>
  <c r="E15"/>
  <c r="F121"/>
  <c r="J14"/>
  <c r="J12"/>
  <c r="J119"/>
  <c r="E7"/>
  <c r="E85"/>
  <c i="3" r="J37"/>
  <c r="J36"/>
  <c i="1" r="AY96"/>
  <c i="3" r="J35"/>
  <c i="1" r="AX96"/>
  <c i="3" r="BI341"/>
  <c r="BH341"/>
  <c r="BG341"/>
  <c r="BF341"/>
  <c r="T341"/>
  <c r="T340"/>
  <c r="R341"/>
  <c r="R340"/>
  <c r="P341"/>
  <c r="P340"/>
  <c r="BI336"/>
  <c r="BH336"/>
  <c r="BG336"/>
  <c r="BF336"/>
  <c r="T336"/>
  <c r="R336"/>
  <c r="P336"/>
  <c r="BI332"/>
  <c r="BH332"/>
  <c r="BG332"/>
  <c r="BF332"/>
  <c r="T332"/>
  <c r="R332"/>
  <c r="P332"/>
  <c r="BI328"/>
  <c r="BH328"/>
  <c r="BG328"/>
  <c r="BF328"/>
  <c r="T328"/>
  <c r="R328"/>
  <c r="P328"/>
  <c r="BI324"/>
  <c r="BH324"/>
  <c r="BG324"/>
  <c r="BF324"/>
  <c r="T324"/>
  <c r="R324"/>
  <c r="P324"/>
  <c r="BI320"/>
  <c r="BH320"/>
  <c r="BG320"/>
  <c r="BF320"/>
  <c r="T320"/>
  <c r="R320"/>
  <c r="P320"/>
  <c r="BI316"/>
  <c r="BH316"/>
  <c r="BG316"/>
  <c r="BF316"/>
  <c r="T316"/>
  <c r="R316"/>
  <c r="P316"/>
  <c r="BI311"/>
  <c r="BH311"/>
  <c r="BG311"/>
  <c r="BF311"/>
  <c r="T311"/>
  <c r="R311"/>
  <c r="P311"/>
  <c r="BI307"/>
  <c r="BH307"/>
  <c r="BG307"/>
  <c r="BF307"/>
  <c r="T307"/>
  <c r="R307"/>
  <c r="P307"/>
  <c r="BI301"/>
  <c r="BH301"/>
  <c r="BG301"/>
  <c r="BF301"/>
  <c r="T301"/>
  <c r="R301"/>
  <c r="P301"/>
  <c r="BI293"/>
  <c r="BH293"/>
  <c r="BG293"/>
  <c r="BF293"/>
  <c r="T293"/>
  <c r="R293"/>
  <c r="P293"/>
  <c r="BI288"/>
  <c r="BH288"/>
  <c r="BG288"/>
  <c r="BF288"/>
  <c r="T288"/>
  <c r="R288"/>
  <c r="P288"/>
  <c r="BI283"/>
  <c r="BH283"/>
  <c r="BG283"/>
  <c r="BF283"/>
  <c r="T283"/>
  <c r="R283"/>
  <c r="P283"/>
  <c r="BI278"/>
  <c r="BH278"/>
  <c r="BG278"/>
  <c r="BF278"/>
  <c r="T278"/>
  <c r="R278"/>
  <c r="P278"/>
  <c r="BI268"/>
  <c r="BH268"/>
  <c r="BG268"/>
  <c r="BF268"/>
  <c r="T268"/>
  <c r="R268"/>
  <c r="P268"/>
  <c r="BI264"/>
  <c r="BH264"/>
  <c r="BG264"/>
  <c r="BF264"/>
  <c r="T264"/>
  <c r="R264"/>
  <c r="P264"/>
  <c r="BI259"/>
  <c r="BH259"/>
  <c r="BG259"/>
  <c r="BF259"/>
  <c r="T259"/>
  <c r="R259"/>
  <c r="P259"/>
  <c r="BI255"/>
  <c r="BH255"/>
  <c r="BG255"/>
  <c r="BF255"/>
  <c r="T255"/>
  <c r="R255"/>
  <c r="P255"/>
  <c r="BI251"/>
  <c r="BH251"/>
  <c r="BG251"/>
  <c r="BF251"/>
  <c r="T251"/>
  <c r="R251"/>
  <c r="P251"/>
  <c r="BI248"/>
  <c r="BH248"/>
  <c r="BG248"/>
  <c r="BF248"/>
  <c r="T248"/>
  <c r="R248"/>
  <c r="P248"/>
  <c r="BI243"/>
  <c r="BH243"/>
  <c r="BG243"/>
  <c r="BF243"/>
  <c r="T243"/>
  <c r="R243"/>
  <c r="P243"/>
  <c r="BI238"/>
  <c r="BH238"/>
  <c r="BG238"/>
  <c r="BF238"/>
  <c r="T238"/>
  <c r="R238"/>
  <c r="P238"/>
  <c r="BI231"/>
  <c r="BH231"/>
  <c r="BG231"/>
  <c r="BF231"/>
  <c r="T231"/>
  <c r="R231"/>
  <c r="P231"/>
  <c r="BI224"/>
  <c r="BH224"/>
  <c r="BG224"/>
  <c r="BF224"/>
  <c r="T224"/>
  <c r="R224"/>
  <c r="P224"/>
  <c r="BI214"/>
  <c r="BH214"/>
  <c r="BG214"/>
  <c r="BF214"/>
  <c r="T214"/>
  <c r="R214"/>
  <c r="P214"/>
  <c r="BI209"/>
  <c r="BH209"/>
  <c r="BG209"/>
  <c r="BF209"/>
  <c r="T209"/>
  <c r="R209"/>
  <c r="P209"/>
  <c r="BI203"/>
  <c r="BH203"/>
  <c r="BG203"/>
  <c r="BF203"/>
  <c r="T203"/>
  <c r="R203"/>
  <c r="P203"/>
  <c r="BI197"/>
  <c r="BH197"/>
  <c r="BG197"/>
  <c r="BF197"/>
  <c r="T197"/>
  <c r="T196"/>
  <c r="R197"/>
  <c r="R196"/>
  <c r="P197"/>
  <c r="P196"/>
  <c r="BI191"/>
  <c r="BH191"/>
  <c r="BG191"/>
  <c r="BF191"/>
  <c r="T191"/>
  <c r="R191"/>
  <c r="P191"/>
  <c r="BI186"/>
  <c r="BH186"/>
  <c r="BG186"/>
  <c r="BF186"/>
  <c r="T186"/>
  <c r="R186"/>
  <c r="P186"/>
  <c r="BI176"/>
  <c r="BH176"/>
  <c r="BG176"/>
  <c r="BF176"/>
  <c r="T176"/>
  <c r="R176"/>
  <c r="P176"/>
  <c r="BI172"/>
  <c r="BH172"/>
  <c r="BG172"/>
  <c r="BF172"/>
  <c r="T172"/>
  <c r="R172"/>
  <c r="P172"/>
  <c r="BI163"/>
  <c r="BH163"/>
  <c r="BG163"/>
  <c r="BF163"/>
  <c r="T163"/>
  <c r="R163"/>
  <c r="P163"/>
  <c r="BI159"/>
  <c r="BH159"/>
  <c r="BG159"/>
  <c r="BF159"/>
  <c r="T159"/>
  <c r="R159"/>
  <c r="P159"/>
  <c r="BI155"/>
  <c r="BH155"/>
  <c r="BG155"/>
  <c r="BF155"/>
  <c r="T155"/>
  <c r="R155"/>
  <c r="P155"/>
  <c r="BI150"/>
  <c r="BH150"/>
  <c r="BG150"/>
  <c r="BF150"/>
  <c r="T150"/>
  <c r="R150"/>
  <c r="P150"/>
  <c r="BI145"/>
  <c r="BH145"/>
  <c r="BG145"/>
  <c r="BF145"/>
  <c r="T145"/>
  <c r="R145"/>
  <c r="P145"/>
  <c r="BI140"/>
  <c r="BH140"/>
  <c r="BG140"/>
  <c r="BF140"/>
  <c r="T140"/>
  <c r="R140"/>
  <c r="P140"/>
  <c r="BI136"/>
  <c r="BH136"/>
  <c r="BG136"/>
  <c r="BF136"/>
  <c r="T136"/>
  <c r="R136"/>
  <c r="P136"/>
  <c r="BI126"/>
  <c r="BH126"/>
  <c r="BG126"/>
  <c r="BF126"/>
  <c r="T126"/>
  <c r="R126"/>
  <c r="P126"/>
  <c r="F117"/>
  <c r="E115"/>
  <c r="F89"/>
  <c r="E87"/>
  <c r="J24"/>
  <c r="E24"/>
  <c r="J120"/>
  <c r="J23"/>
  <c r="J21"/>
  <c r="E21"/>
  <c r="J91"/>
  <c r="J20"/>
  <c r="J18"/>
  <c r="E18"/>
  <c r="F120"/>
  <c r="J17"/>
  <c r="J15"/>
  <c r="E15"/>
  <c r="F119"/>
  <c r="J14"/>
  <c r="J12"/>
  <c r="J89"/>
  <c r="E7"/>
  <c r="E113"/>
  <c i="2" r="J37"/>
  <c r="J36"/>
  <c i="1" r="AY95"/>
  <c i="2" r="J35"/>
  <c i="1" r="AX95"/>
  <c i="2" r="BI379"/>
  <c r="BH379"/>
  <c r="BG379"/>
  <c r="BF379"/>
  <c r="T379"/>
  <c r="T378"/>
  <c r="R379"/>
  <c r="R378"/>
  <c r="P379"/>
  <c r="P378"/>
  <c r="BI374"/>
  <c r="BH374"/>
  <c r="BG374"/>
  <c r="BF374"/>
  <c r="T374"/>
  <c r="R374"/>
  <c r="P374"/>
  <c r="BI370"/>
  <c r="BH370"/>
  <c r="BG370"/>
  <c r="BF370"/>
  <c r="T370"/>
  <c r="R370"/>
  <c r="P370"/>
  <c r="BI366"/>
  <c r="BH366"/>
  <c r="BG366"/>
  <c r="BF366"/>
  <c r="T366"/>
  <c r="R366"/>
  <c r="P366"/>
  <c r="BI362"/>
  <c r="BH362"/>
  <c r="BG362"/>
  <c r="BF362"/>
  <c r="T362"/>
  <c r="R362"/>
  <c r="P362"/>
  <c r="BI358"/>
  <c r="BH358"/>
  <c r="BG358"/>
  <c r="BF358"/>
  <c r="T358"/>
  <c r="R358"/>
  <c r="P358"/>
  <c r="BI347"/>
  <c r="BH347"/>
  <c r="BG347"/>
  <c r="BF347"/>
  <c r="T347"/>
  <c r="R347"/>
  <c r="P347"/>
  <c r="BI343"/>
  <c r="BH343"/>
  <c r="BG343"/>
  <c r="BF343"/>
  <c r="T343"/>
  <c r="R343"/>
  <c r="P343"/>
  <c r="BI335"/>
  <c r="BH335"/>
  <c r="BG335"/>
  <c r="BF335"/>
  <c r="T335"/>
  <c r="R335"/>
  <c r="P335"/>
  <c r="BI330"/>
  <c r="BH330"/>
  <c r="BG330"/>
  <c r="BF330"/>
  <c r="T330"/>
  <c r="R330"/>
  <c r="P330"/>
  <c r="BI324"/>
  <c r="BH324"/>
  <c r="BG324"/>
  <c r="BF324"/>
  <c r="T324"/>
  <c r="R324"/>
  <c r="P324"/>
  <c r="BI319"/>
  <c r="BH319"/>
  <c r="BG319"/>
  <c r="BF319"/>
  <c r="T319"/>
  <c r="R319"/>
  <c r="P319"/>
  <c r="BI314"/>
  <c r="BH314"/>
  <c r="BG314"/>
  <c r="BF314"/>
  <c r="T314"/>
  <c r="R314"/>
  <c r="P314"/>
  <c r="BI309"/>
  <c r="BH309"/>
  <c r="BG309"/>
  <c r="BF309"/>
  <c r="T309"/>
  <c r="R309"/>
  <c r="P309"/>
  <c r="BI304"/>
  <c r="BH304"/>
  <c r="BG304"/>
  <c r="BF304"/>
  <c r="T304"/>
  <c r="R304"/>
  <c r="P304"/>
  <c r="BI301"/>
  <c r="BH301"/>
  <c r="BG301"/>
  <c r="BF301"/>
  <c r="T301"/>
  <c r="R301"/>
  <c r="P301"/>
  <c r="BI296"/>
  <c r="BH296"/>
  <c r="BG296"/>
  <c r="BF296"/>
  <c r="T296"/>
  <c r="R296"/>
  <c r="P296"/>
  <c r="BI286"/>
  <c r="BH286"/>
  <c r="BG286"/>
  <c r="BF286"/>
  <c r="T286"/>
  <c r="R286"/>
  <c r="P286"/>
  <c r="BI282"/>
  <c r="BH282"/>
  <c r="BG282"/>
  <c r="BF282"/>
  <c r="T282"/>
  <c r="R282"/>
  <c r="P282"/>
  <c r="BI277"/>
  <c r="BH277"/>
  <c r="BG277"/>
  <c r="BF277"/>
  <c r="T277"/>
  <c r="R277"/>
  <c r="P277"/>
  <c r="BI272"/>
  <c r="BH272"/>
  <c r="BG272"/>
  <c r="BF272"/>
  <c r="T272"/>
  <c r="R272"/>
  <c r="P272"/>
  <c r="BI265"/>
  <c r="BH265"/>
  <c r="BG265"/>
  <c r="BF265"/>
  <c r="T265"/>
  <c r="R265"/>
  <c r="P265"/>
  <c r="BI258"/>
  <c r="BH258"/>
  <c r="BG258"/>
  <c r="BF258"/>
  <c r="T258"/>
  <c r="R258"/>
  <c r="P258"/>
  <c r="BI250"/>
  <c r="BH250"/>
  <c r="BG250"/>
  <c r="BF250"/>
  <c r="T250"/>
  <c r="R250"/>
  <c r="P250"/>
  <c r="BI245"/>
  <c r="BH245"/>
  <c r="BG245"/>
  <c r="BF245"/>
  <c r="T245"/>
  <c r="R245"/>
  <c r="P245"/>
  <c r="BI235"/>
  <c r="BH235"/>
  <c r="BG235"/>
  <c r="BF235"/>
  <c r="T235"/>
  <c r="R235"/>
  <c r="P235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1"/>
  <c r="BH211"/>
  <c r="BG211"/>
  <c r="BF211"/>
  <c r="T211"/>
  <c r="R211"/>
  <c r="P211"/>
  <c r="BI210"/>
  <c r="BH210"/>
  <c r="BG210"/>
  <c r="BF210"/>
  <c r="T210"/>
  <c r="R210"/>
  <c r="P210"/>
  <c r="BI205"/>
  <c r="BH205"/>
  <c r="BG205"/>
  <c r="BF205"/>
  <c r="T205"/>
  <c r="R205"/>
  <c r="P205"/>
  <c r="BI200"/>
  <c r="BH200"/>
  <c r="BG200"/>
  <c r="BF200"/>
  <c r="T200"/>
  <c r="R200"/>
  <c r="P200"/>
  <c r="BI194"/>
  <c r="BH194"/>
  <c r="BG194"/>
  <c r="BF194"/>
  <c r="T194"/>
  <c r="R194"/>
  <c r="P194"/>
  <c r="BI189"/>
  <c r="BH189"/>
  <c r="BG189"/>
  <c r="BF189"/>
  <c r="T189"/>
  <c r="R189"/>
  <c r="P189"/>
  <c r="BI185"/>
  <c r="BH185"/>
  <c r="BG185"/>
  <c r="BF185"/>
  <c r="T185"/>
  <c r="R185"/>
  <c r="P185"/>
  <c r="BI179"/>
  <c r="BH179"/>
  <c r="BG179"/>
  <c r="BF179"/>
  <c r="T179"/>
  <c r="R179"/>
  <c r="P179"/>
  <c r="BI174"/>
  <c r="BH174"/>
  <c r="BG174"/>
  <c r="BF174"/>
  <c r="T174"/>
  <c r="R174"/>
  <c r="P174"/>
  <c r="BI166"/>
  <c r="BH166"/>
  <c r="BG166"/>
  <c r="BF166"/>
  <c r="T166"/>
  <c r="R166"/>
  <c r="P166"/>
  <c r="BI162"/>
  <c r="BH162"/>
  <c r="BG162"/>
  <c r="BF162"/>
  <c r="T162"/>
  <c r="R162"/>
  <c r="P162"/>
  <c r="BI155"/>
  <c r="BH155"/>
  <c r="BG155"/>
  <c r="BF155"/>
  <c r="T155"/>
  <c r="R155"/>
  <c r="P155"/>
  <c r="BI151"/>
  <c r="BH151"/>
  <c r="BG151"/>
  <c r="BF151"/>
  <c r="T151"/>
  <c r="R151"/>
  <c r="P151"/>
  <c r="BI146"/>
  <c r="BH146"/>
  <c r="BG146"/>
  <c r="BF146"/>
  <c r="T146"/>
  <c r="R146"/>
  <c r="P146"/>
  <c r="BI141"/>
  <c r="BH141"/>
  <c r="BG141"/>
  <c r="BF141"/>
  <c r="T141"/>
  <c r="R141"/>
  <c r="P141"/>
  <c r="BI131"/>
  <c r="BH131"/>
  <c r="BG131"/>
  <c r="BF131"/>
  <c r="T131"/>
  <c r="R131"/>
  <c r="P131"/>
  <c r="BI126"/>
  <c r="BH126"/>
  <c r="BG126"/>
  <c r="BF126"/>
  <c r="T126"/>
  <c r="R126"/>
  <c r="P126"/>
  <c r="F117"/>
  <c r="E115"/>
  <c r="F89"/>
  <c r="E87"/>
  <c r="J24"/>
  <c r="E24"/>
  <c r="J120"/>
  <c r="J23"/>
  <c r="J21"/>
  <c r="E21"/>
  <c r="J91"/>
  <c r="J20"/>
  <c r="J18"/>
  <c r="E18"/>
  <c r="F120"/>
  <c r="J17"/>
  <c r="J15"/>
  <c r="E15"/>
  <c r="F119"/>
  <c r="J14"/>
  <c r="J12"/>
  <c r="J117"/>
  <c r="E7"/>
  <c r="E113"/>
  <c i="1" r="L90"/>
  <c r="AM90"/>
  <c r="AM89"/>
  <c r="L89"/>
  <c r="AM87"/>
  <c r="L87"/>
  <c r="L85"/>
  <c r="L84"/>
  <c i="2" r="BK358"/>
  <c r="J343"/>
  <c r="BK324"/>
  <c r="J309"/>
  <c r="BK286"/>
  <c r="BK226"/>
  <c r="J218"/>
  <c r="BK189"/>
  <c r="BK141"/>
  <c r="BK374"/>
  <c r="BK343"/>
  <c r="BK277"/>
  <c r="J226"/>
  <c r="J217"/>
  <c r="BK174"/>
  <c r="BK379"/>
  <c r="J319"/>
  <c r="J296"/>
  <c r="BK272"/>
  <c r="J235"/>
  <c r="J223"/>
  <c r="J174"/>
  <c r="BK162"/>
  <c r="BK146"/>
  <c r="J374"/>
  <c r="BK335"/>
  <c r="BK296"/>
  <c r="BK250"/>
  <c r="BK235"/>
  <c r="J216"/>
  <c r="J205"/>
  <c r="BK179"/>
  <c r="BK151"/>
  <c i="3" r="J332"/>
  <c r="BK316"/>
  <c r="J288"/>
  <c r="J268"/>
  <c r="BK238"/>
  <c r="BK186"/>
  <c r="BK140"/>
  <c r="J311"/>
  <c r="J293"/>
  <c r="BK255"/>
  <c r="BK231"/>
  <c r="BK172"/>
  <c r="BK155"/>
  <c r="J341"/>
  <c r="J324"/>
  <c r="BK301"/>
  <c r="BK264"/>
  <c r="J214"/>
  <c r="BK191"/>
  <c r="BK163"/>
  <c r="J155"/>
  <c r="BK126"/>
  <c r="J316"/>
  <c r="BK283"/>
  <c r="J255"/>
  <c r="J176"/>
  <c r="BK150"/>
  <c i="4" r="BK464"/>
  <c r="J448"/>
  <c r="BK423"/>
  <c r="BK394"/>
  <c r="BK379"/>
  <c r="BK351"/>
  <c r="J331"/>
  <c r="BK305"/>
  <c r="J301"/>
  <c r="BK295"/>
  <c r="BK286"/>
  <c r="J279"/>
  <c r="J262"/>
  <c r="BK233"/>
  <c r="J212"/>
  <c r="BK192"/>
  <c r="J175"/>
  <c r="J138"/>
  <c r="J429"/>
  <c r="BK361"/>
  <c r="BK324"/>
  <c r="J294"/>
  <c r="BK265"/>
  <c r="J186"/>
  <c r="BK157"/>
  <c r="J147"/>
  <c r="J438"/>
  <c r="J404"/>
  <c r="BK365"/>
  <c r="BK345"/>
  <c r="J291"/>
  <c r="BK284"/>
  <c r="J242"/>
  <c r="BK212"/>
  <c r="J161"/>
  <c r="BK469"/>
  <c r="BK460"/>
  <c r="J433"/>
  <c r="BK410"/>
  <c r="J351"/>
  <c r="BK340"/>
  <c r="BK310"/>
  <c r="J293"/>
  <c r="BK279"/>
  <c r="J268"/>
  <c r="BK226"/>
  <c r="J202"/>
  <c r="BK169"/>
  <c r="J153"/>
  <c r="BK138"/>
  <c i="5" r="J284"/>
  <c r="BK230"/>
  <c r="J180"/>
  <c r="J137"/>
  <c r="J329"/>
  <c r="J289"/>
  <c r="BK274"/>
  <c r="BK222"/>
  <c r="J199"/>
  <c r="BK166"/>
  <c r="J341"/>
  <c r="BK319"/>
  <c r="J295"/>
  <c r="J270"/>
  <c r="J251"/>
  <c r="J222"/>
  <c r="J201"/>
  <c r="BK197"/>
  <c r="BK148"/>
  <c r="J125"/>
  <c r="J324"/>
  <c r="BK315"/>
  <c r="J274"/>
  <c r="BK246"/>
  <c r="J217"/>
  <c r="J176"/>
  <c r="J148"/>
  <c i="6" r="J303"/>
  <c r="J242"/>
  <c r="J216"/>
  <c r="J171"/>
  <c r="BK125"/>
  <c r="BK284"/>
  <c r="BK242"/>
  <c r="J208"/>
  <c r="BK175"/>
  <c r="BK142"/>
  <c r="J308"/>
  <c r="BK270"/>
  <c r="J247"/>
  <c r="BK216"/>
  <c r="J191"/>
  <c r="BK152"/>
  <c r="BK299"/>
  <c r="J270"/>
  <c r="J185"/>
  <c r="J133"/>
  <c i="7" r="J720"/>
  <c r="BK687"/>
  <c r="BK653"/>
  <c r="J627"/>
  <c r="BK596"/>
  <c r="J564"/>
  <c r="BK526"/>
  <c r="BK500"/>
  <c r="BK461"/>
  <c r="BK437"/>
  <c r="J408"/>
  <c r="J400"/>
  <c r="BK380"/>
  <c r="BK343"/>
  <c r="J312"/>
  <c r="J271"/>
  <c r="BK244"/>
  <c r="BK221"/>
  <c r="BK183"/>
  <c r="J163"/>
  <c r="J723"/>
  <c r="BK704"/>
  <c r="BK691"/>
  <c r="J674"/>
  <c r="BK661"/>
  <c r="J636"/>
  <c r="J617"/>
  <c r="J601"/>
  <c r="BK556"/>
  <c r="BK515"/>
  <c r="J487"/>
  <c r="BK472"/>
  <c r="BK456"/>
  <c r="BK389"/>
  <c r="J371"/>
  <c r="J354"/>
  <c r="BK338"/>
  <c r="BK304"/>
  <c r="BK288"/>
  <c r="BK271"/>
  <c r="J207"/>
  <c r="J183"/>
  <c r="BK167"/>
  <c r="BK156"/>
  <c r="J131"/>
  <c r="BK720"/>
  <c r="J693"/>
  <c r="BK678"/>
  <c r="BK622"/>
  <c r="BK587"/>
  <c r="J568"/>
  <c r="J548"/>
  <c r="J518"/>
  <c r="J472"/>
  <c r="BK430"/>
  <c r="BK425"/>
  <c r="J366"/>
  <c r="J347"/>
  <c r="J319"/>
  <c r="J304"/>
  <c r="J281"/>
  <c r="J258"/>
  <c r="BK212"/>
  <c r="BK199"/>
  <c r="BK146"/>
  <c r="BK731"/>
  <c r="J687"/>
  <c r="J678"/>
  <c r="BK669"/>
  <c r="BK641"/>
  <c r="BK617"/>
  <c r="BK591"/>
  <c r="J561"/>
  <c r="BK533"/>
  <c r="BK510"/>
  <c r="J492"/>
  <c r="BK466"/>
  <c r="J442"/>
  <c r="BK415"/>
  <c r="BK382"/>
  <c r="BK371"/>
  <c r="BK349"/>
  <c r="BK317"/>
  <c r="BK276"/>
  <c r="J239"/>
  <c r="BK224"/>
  <c r="J199"/>
  <c i="8" r="BK135"/>
  <c r="J137"/>
  <c i="2" r="J362"/>
  <c r="J358"/>
  <c r="J330"/>
  <c r="BK314"/>
  <c r="J301"/>
  <c r="BK258"/>
  <c r="BK223"/>
  <c r="J194"/>
  <c r="J162"/>
  <c r="J126"/>
  <c r="J366"/>
  <c r="J304"/>
  <c r="J250"/>
  <c r="BK218"/>
  <c r="J179"/>
  <c r="BK131"/>
  <c r="BK362"/>
  <c r="J314"/>
  <c r="J286"/>
  <c r="BK265"/>
  <c r="J227"/>
  <c r="BK217"/>
  <c r="BK211"/>
  <c r="BK205"/>
  <c r="J166"/>
  <c r="J151"/>
  <c r="J379"/>
  <c r="J347"/>
  <c r="BK309"/>
  <c r="BK282"/>
  <c r="J265"/>
  <c r="BK225"/>
  <c r="BK210"/>
  <c r="BK185"/>
  <c r="J155"/>
  <c r="J146"/>
  <c i="3" r="J336"/>
  <c r="BK293"/>
  <c r="J283"/>
  <c r="J243"/>
  <c r="J231"/>
  <c r="BK203"/>
  <c r="J145"/>
  <c r="BK324"/>
  <c r="J278"/>
  <c r="J251"/>
  <c r="BK209"/>
  <c r="BK176"/>
  <c r="BK341"/>
  <c r="BK328"/>
  <c r="BK307"/>
  <c r="BK268"/>
  <c r="BK224"/>
  <c r="BK197"/>
  <c r="J172"/>
  <c r="BK145"/>
  <c r="J328"/>
  <c r="BK311"/>
  <c r="BK278"/>
  <c r="J259"/>
  <c r="BK248"/>
  <c r="J238"/>
  <c r="J209"/>
  <c r="BK159"/>
  <c r="J126"/>
  <c i="4" r="BK452"/>
  <c r="BK429"/>
  <c r="BK399"/>
  <c r="BK384"/>
  <c r="J361"/>
  <c r="BK348"/>
  <c r="BK336"/>
  <c r="J284"/>
  <c r="BK268"/>
  <c r="BK257"/>
  <c r="J226"/>
  <c r="BK197"/>
  <c r="BK180"/>
  <c r="BK147"/>
  <c r="BK438"/>
  <c r="J379"/>
  <c r="BK301"/>
  <c r="BK291"/>
  <c r="J257"/>
  <c r="J252"/>
  <c r="BK202"/>
  <c r="J169"/>
  <c r="BK153"/>
  <c r="J469"/>
  <c r="J410"/>
  <c r="BK375"/>
  <c r="J336"/>
  <c r="J295"/>
  <c r="J286"/>
  <c r="BK252"/>
  <c r="J217"/>
  <c r="J192"/>
  <c r="J128"/>
  <c r="BK456"/>
  <c r="J423"/>
  <c r="BK389"/>
  <c r="J375"/>
  <c r="J345"/>
  <c r="J324"/>
  <c r="BK294"/>
  <c r="J285"/>
  <c r="BK273"/>
  <c r="J233"/>
  <c r="BK217"/>
  <c r="BK175"/>
  <c r="BK161"/>
  <c r="BK142"/>
  <c i="5" r="BK337"/>
  <c r="J308"/>
  <c r="J235"/>
  <c r="BK191"/>
  <c r="J143"/>
  <c r="BK125"/>
  <c r="BK300"/>
  <c r="BK279"/>
  <c r="J230"/>
  <c r="J209"/>
  <c r="J197"/>
  <c r="J191"/>
  <c r="BK176"/>
  <c r="BK346"/>
  <c r="J337"/>
  <c r="J315"/>
  <c r="BK289"/>
  <c r="J260"/>
  <c r="J242"/>
  <c r="BK209"/>
  <c r="J198"/>
  <c r="BK180"/>
  <c r="BK137"/>
  <c r="BK329"/>
  <c r="J300"/>
  <c r="J256"/>
  <c r="BK242"/>
  <c r="BK199"/>
  <c r="J166"/>
  <c r="J152"/>
  <c i="6" r="J290"/>
  <c r="BK239"/>
  <c r="J229"/>
  <c r="BK203"/>
  <c r="J162"/>
  <c r="BK308"/>
  <c r="J276"/>
  <c r="J234"/>
  <c r="BK185"/>
  <c r="BK147"/>
  <c r="J125"/>
  <c r="J284"/>
  <c r="BK251"/>
  <c r="J222"/>
  <c r="J203"/>
  <c r="BK162"/>
  <c r="J147"/>
  <c r="BK294"/>
  <c r="BK265"/>
  <c r="BK247"/>
  <c r="BK191"/>
  <c r="J142"/>
  <c i="7" r="J728"/>
  <c r="J715"/>
  <c r="J683"/>
  <c r="J632"/>
  <c r="J610"/>
  <c r="J573"/>
  <c r="BK548"/>
  <c r="J544"/>
  <c r="J515"/>
  <c r="BK492"/>
  <c r="BK447"/>
  <c r="BK432"/>
  <c r="BK404"/>
  <c r="J387"/>
  <c r="BK357"/>
  <c r="BK319"/>
  <c r="J276"/>
  <c r="BK248"/>
  <c r="BK229"/>
  <c r="BK195"/>
  <c r="J179"/>
  <c r="BK136"/>
  <c r="J707"/>
  <c r="BK693"/>
  <c r="J669"/>
  <c r="J649"/>
  <c r="BK632"/>
  <c r="BK610"/>
  <c r="J587"/>
  <c r="BK561"/>
  <c r="BK539"/>
  <c r="J500"/>
  <c r="BK473"/>
  <c r="J461"/>
  <c r="BK420"/>
  <c r="BK394"/>
  <c r="J382"/>
  <c r="BK375"/>
  <c r="J357"/>
  <c r="J343"/>
  <c r="J324"/>
  <c r="BK299"/>
  <c r="BK253"/>
  <c r="J212"/>
  <c r="J187"/>
  <c r="J175"/>
  <c r="J161"/>
  <c r="BK141"/>
  <c r="BK728"/>
  <c r="BK696"/>
  <c r="BK690"/>
  <c r="BK627"/>
  <c r="J596"/>
  <c r="BK573"/>
  <c r="J533"/>
  <c r="BK505"/>
  <c r="J477"/>
  <c r="J437"/>
  <c r="J415"/>
  <c r="J413"/>
  <c r="BK408"/>
  <c r="J389"/>
  <c r="J375"/>
  <c r="J361"/>
  <c r="J349"/>
  <c r="J334"/>
  <c r="BK312"/>
  <c r="J299"/>
  <c r="BK263"/>
  <c r="J234"/>
  <c r="BK207"/>
  <c r="BK191"/>
  <c r="BK715"/>
  <c r="J712"/>
  <c r="BK683"/>
  <c r="J661"/>
  <c r="J653"/>
  <c r="J622"/>
  <c r="J578"/>
  <c r="BK544"/>
  <c r="J531"/>
  <c r="J505"/>
  <c r="BK487"/>
  <c r="J456"/>
  <c r="J430"/>
  <c r="J394"/>
  <c r="BK379"/>
  <c r="BK354"/>
  <c r="BK324"/>
  <c r="BK281"/>
  <c r="J248"/>
  <c r="J229"/>
  <c r="J215"/>
  <c r="J191"/>
  <c r="BK181"/>
  <c r="J178"/>
  <c r="BK161"/>
  <c r="BK151"/>
  <c r="J141"/>
  <c i="8" r="BK137"/>
  <c r="BK132"/>
  <c r="J126"/>
  <c r="BK129"/>
  <c r="J135"/>
  <c r="J132"/>
  <c r="J129"/>
  <c r="J127"/>
  <c r="BK126"/>
  <c r="BK124"/>
  <c i="2" r="BK366"/>
  <c r="BK347"/>
  <c r="BK319"/>
  <c r="BK304"/>
  <c r="J272"/>
  <c r="BK224"/>
  <c r="J200"/>
  <c r="J185"/>
  <c r="J370"/>
  <c r="J324"/>
  <c r="J258"/>
  <c r="J224"/>
  <c r="J189"/>
  <c r="J141"/>
  <c r="BK126"/>
  <c r="J335"/>
  <c r="BK301"/>
  <c r="J282"/>
  <c r="J245"/>
  <c r="J225"/>
  <c r="BK216"/>
  <c r="J210"/>
  <c r="BK194"/>
  <c r="BK155"/>
  <c r="J131"/>
  <c r="BK370"/>
  <c r="BK330"/>
  <c r="J277"/>
  <c r="BK245"/>
  <c r="BK227"/>
  <c r="J211"/>
  <c r="BK200"/>
  <c r="BK166"/>
  <c i="1" r="AS94"/>
  <c i="3" r="BK214"/>
  <c r="J150"/>
  <c r="BK332"/>
  <c r="J307"/>
  <c r="J248"/>
  <c r="J191"/>
  <c r="J163"/>
  <c r="J136"/>
  <c r="BK336"/>
  <c r="BK320"/>
  <c r="BK288"/>
  <c r="BK259"/>
  <c r="J203"/>
  <c r="J186"/>
  <c r="J159"/>
  <c r="J140"/>
  <c r="J320"/>
  <c r="J301"/>
  <c r="J264"/>
  <c r="BK251"/>
  <c r="BK243"/>
  <c r="J224"/>
  <c r="J197"/>
  <c r="BK136"/>
  <c i="4" r="J460"/>
  <c r="BK433"/>
  <c r="BK404"/>
  <c r="J389"/>
  <c r="J365"/>
  <c r="J356"/>
  <c r="J340"/>
  <c r="J273"/>
  <c r="J265"/>
  <c r="J237"/>
  <c r="J207"/>
  <c r="BK186"/>
  <c r="J157"/>
  <c r="BK448"/>
  <c r="J415"/>
  <c r="BK331"/>
  <c r="J310"/>
  <c r="BK293"/>
  <c r="BK262"/>
  <c r="BK237"/>
  <c r="J197"/>
  <c r="J166"/>
  <c r="J149"/>
  <c r="J456"/>
  <c r="BK415"/>
  <c r="J399"/>
  <c r="BK356"/>
  <c r="BK318"/>
  <c r="BK292"/>
  <c r="BK285"/>
  <c r="BK221"/>
  <c r="BK207"/>
  <c r="J142"/>
  <c r="J464"/>
  <c r="J452"/>
  <c r="J394"/>
  <c r="J384"/>
  <c r="J348"/>
  <c r="J318"/>
  <c r="J305"/>
  <c r="J292"/>
  <c r="BK242"/>
  <c r="J221"/>
  <c r="J180"/>
  <c r="BK166"/>
  <c r="BK149"/>
  <c r="BK128"/>
  <c i="5" r="BK333"/>
  <c r="BK270"/>
  <c r="BK201"/>
  <c r="J157"/>
  <c r="BK133"/>
  <c r="BK324"/>
  <c r="BK295"/>
  <c r="BK251"/>
  <c r="J200"/>
  <c r="BK198"/>
  <c r="J192"/>
  <c r="J186"/>
  <c r="BK152"/>
  <c r="J346"/>
  <c r="J333"/>
  <c r="BK308"/>
  <c r="BK284"/>
  <c r="BK256"/>
  <c r="J246"/>
  <c r="BK217"/>
  <c r="BK200"/>
  <c r="BK186"/>
  <c r="BK143"/>
  <c r="BK341"/>
  <c r="J319"/>
  <c r="J279"/>
  <c r="BK260"/>
  <c r="BK235"/>
  <c r="BK192"/>
  <c r="BK157"/>
  <c r="J133"/>
  <c i="6" r="J294"/>
  <c r="J265"/>
  <c r="BK234"/>
  <c r="J175"/>
  <c r="J152"/>
  <c r="J299"/>
  <c r="J251"/>
  <c r="J239"/>
  <c r="BK197"/>
  <c r="J157"/>
  <c r="BK133"/>
  <c r="BK290"/>
  <c r="BK261"/>
  <c r="BK229"/>
  <c r="BK208"/>
  <c r="BK171"/>
  <c r="BK303"/>
  <c r="BK276"/>
  <c r="J261"/>
  <c r="BK222"/>
  <c r="J197"/>
  <c r="BK157"/>
  <c i="7" r="BK723"/>
  <c r="J690"/>
  <c r="J665"/>
  <c r="BK649"/>
  <c r="BK615"/>
  <c r="J591"/>
  <c r="J553"/>
  <c r="BK531"/>
  <c r="J497"/>
  <c r="BK477"/>
  <c r="BK442"/>
  <c r="BK413"/>
  <c r="J404"/>
  <c r="BK366"/>
  <c r="BK329"/>
  <c r="J288"/>
  <c r="J263"/>
  <c r="BK239"/>
  <c r="BK215"/>
  <c r="J181"/>
  <c r="J151"/>
  <c r="BK712"/>
  <c r="J696"/>
  <c r="J680"/>
  <c r="BK665"/>
  <c r="J641"/>
  <c r="J615"/>
  <c r="BK605"/>
  <c r="BK568"/>
  <c r="BK553"/>
  <c r="J510"/>
  <c r="BK482"/>
  <c r="J466"/>
  <c r="J451"/>
  <c r="BK400"/>
  <c r="BK395"/>
  <c r="J379"/>
  <c r="BK361"/>
  <c r="BK347"/>
  <c r="BK334"/>
  <c r="BK293"/>
  <c r="J286"/>
  <c r="J244"/>
  <c r="J203"/>
  <c r="BK178"/>
  <c r="BK163"/>
  <c r="J136"/>
  <c r="J731"/>
  <c r="BK707"/>
  <c r="J691"/>
  <c r="J657"/>
  <c r="BK601"/>
  <c r="BK578"/>
  <c r="J556"/>
  <c r="J526"/>
  <c r="J482"/>
  <c r="BK451"/>
  <c r="J432"/>
  <c r="J420"/>
  <c r="J395"/>
  <c r="BK387"/>
  <c r="J360"/>
  <c r="J338"/>
  <c r="J317"/>
  <c r="BK286"/>
  <c r="J253"/>
  <c r="J224"/>
  <c r="BK203"/>
  <c r="J167"/>
  <c r="BK131"/>
  <c r="J704"/>
  <c r="BK680"/>
  <c r="BK674"/>
  <c r="BK657"/>
  <c r="BK636"/>
  <c r="J605"/>
  <c r="BK564"/>
  <c r="J539"/>
  <c r="BK518"/>
  <c r="BK497"/>
  <c r="J473"/>
  <c r="J447"/>
  <c r="J425"/>
  <c r="J380"/>
  <c r="BK360"/>
  <c r="J329"/>
  <c r="J293"/>
  <c r="BK258"/>
  <c r="BK234"/>
  <c r="J221"/>
  <c r="J195"/>
  <c r="BK187"/>
  <c r="BK179"/>
  <c r="BK175"/>
  <c r="J156"/>
  <c r="J146"/>
  <c i="8" r="BK127"/>
  <c r="J124"/>
  <c r="F35"/>
  <c i="3" l="1" r="BK292"/>
  <c r="J292"/>
  <c r="J102"/>
  <c r="P292"/>
  <c r="R292"/>
  <c r="T292"/>
  <c i="4" r="T127"/>
  <c r="P191"/>
  <c r="T267"/>
  <c r="P278"/>
  <c r="T409"/>
  <c i="5" r="BK124"/>
  <c r="R142"/>
  <c r="P185"/>
  <c r="T294"/>
  <c i="6" r="BK141"/>
  <c r="J141"/>
  <c r="J99"/>
  <c r="BK190"/>
  <c r="J190"/>
  <c r="J100"/>
  <c r="P275"/>
  <c i="7" r="R130"/>
  <c r="P247"/>
  <c r="R298"/>
  <c r="P403"/>
  <c r="T471"/>
  <c r="R517"/>
  <c r="R538"/>
  <c r="BK616"/>
  <c r="J616"/>
  <c r="J105"/>
  <c r="P677"/>
  <c r="P676"/>
  <c i="2" r="P125"/>
  <c r="T125"/>
  <c r="P145"/>
  <c r="T145"/>
  <c r="P188"/>
  <c r="R188"/>
  <c r="T188"/>
  <c r="P199"/>
  <c r="R199"/>
  <c r="BK329"/>
  <c r="J329"/>
  <c r="J102"/>
  <c r="R329"/>
  <c i="3" r="P125"/>
  <c r="R125"/>
  <c r="BK149"/>
  <c r="J149"/>
  <c r="J99"/>
  <c r="R149"/>
  <c r="P202"/>
  <c r="T202"/>
  <c i="4" r="P127"/>
  <c r="BK191"/>
  <c r="J191"/>
  <c r="J101"/>
  <c r="BK267"/>
  <c r="J267"/>
  <c r="J102"/>
  <c r="BK278"/>
  <c r="J278"/>
  <c r="J103"/>
  <c r="P409"/>
  <c i="5" r="P124"/>
  <c r="T142"/>
  <c r="R185"/>
  <c r="P294"/>
  <c i="6" r="R141"/>
  <c r="R123"/>
  <c r="R122"/>
  <c r="T190"/>
  <c r="T275"/>
  <c i="7" r="P130"/>
  <c r="T247"/>
  <c r="BK298"/>
  <c r="J298"/>
  <c r="J100"/>
  <c r="BK403"/>
  <c r="J403"/>
  <c r="J101"/>
  <c r="R471"/>
  <c r="T517"/>
  <c r="P538"/>
  <c r="T616"/>
  <c r="R677"/>
  <c r="R676"/>
  <c i="8" r="P123"/>
  <c r="P122"/>
  <c r="P121"/>
  <c i="1" r="AU101"/>
  <c i="8" r="R123"/>
  <c r="R122"/>
  <c r="R121"/>
  <c i="4" r="R127"/>
  <c r="T191"/>
  <c r="P267"/>
  <c r="T278"/>
  <c r="BK409"/>
  <c r="J409"/>
  <c r="J104"/>
  <c i="5" r="R124"/>
  <c r="P142"/>
  <c r="BK185"/>
  <c r="J185"/>
  <c r="J100"/>
  <c r="BK294"/>
  <c r="J294"/>
  <c r="J101"/>
  <c i="6" r="T141"/>
  <c r="T123"/>
  <c r="T122"/>
  <c r="R190"/>
  <c r="R275"/>
  <c i="7" r="BK130"/>
  <c r="J130"/>
  <c r="J98"/>
  <c r="BK247"/>
  <c r="J247"/>
  <c r="J99"/>
  <c r="T298"/>
  <c r="R403"/>
  <c r="BK471"/>
  <c r="J471"/>
  <c r="J102"/>
  <c r="P517"/>
  <c r="BK538"/>
  <c r="J538"/>
  <c r="J104"/>
  <c r="P616"/>
  <c r="T677"/>
  <c r="T676"/>
  <c i="2" r="BK125"/>
  <c r="J125"/>
  <c r="J98"/>
  <c r="R125"/>
  <c r="BK145"/>
  <c r="J145"/>
  <c r="J99"/>
  <c r="R145"/>
  <c r="BK188"/>
  <c r="J188"/>
  <c r="J100"/>
  <c r="BK199"/>
  <c r="J199"/>
  <c r="J101"/>
  <c r="T199"/>
  <c r="P329"/>
  <c r="T329"/>
  <c i="3" r="BK125"/>
  <c r="T125"/>
  <c r="P149"/>
  <c r="T149"/>
  <c r="BK202"/>
  <c r="J202"/>
  <c r="J101"/>
  <c r="R202"/>
  <c i="4" r="BK127"/>
  <c r="J127"/>
  <c r="J98"/>
  <c r="R191"/>
  <c r="R267"/>
  <c r="R278"/>
  <c r="R409"/>
  <c i="5" r="T124"/>
  <c r="BK142"/>
  <c r="J142"/>
  <c r="J99"/>
  <c r="T185"/>
  <c r="R294"/>
  <c i="6" r="P141"/>
  <c r="P123"/>
  <c r="P122"/>
  <c i="1" r="AU99"/>
  <c i="6" r="P190"/>
  <c r="BK275"/>
  <c r="J275"/>
  <c r="J101"/>
  <c i="7" r="T130"/>
  <c r="R247"/>
  <c r="P298"/>
  <c r="T403"/>
  <c r="P471"/>
  <c r="BK517"/>
  <c r="J517"/>
  <c r="J103"/>
  <c r="T538"/>
  <c r="R616"/>
  <c r="BK677"/>
  <c r="J677"/>
  <c r="J108"/>
  <c i="8" r="BK123"/>
  <c r="J123"/>
  <c r="J98"/>
  <c r="T123"/>
  <c r="T122"/>
  <c r="T121"/>
  <c i="3" r="BK340"/>
  <c r="J340"/>
  <c r="J103"/>
  <c i="7" r="BK673"/>
  <c r="J673"/>
  <c r="J106"/>
  <c i="2" r="BK378"/>
  <c r="J378"/>
  <c r="J103"/>
  <c i="3" r="BK196"/>
  <c r="J196"/>
  <c r="J100"/>
  <c i="4" r="BK185"/>
  <c r="J185"/>
  <c r="J100"/>
  <c i="8" r="BK136"/>
  <c r="J136"/>
  <c r="J101"/>
  <c i="4" r="BK468"/>
  <c r="J468"/>
  <c r="J105"/>
  <c i="5" r="BK345"/>
  <c r="J345"/>
  <c r="J102"/>
  <c i="6" r="BK124"/>
  <c r="J124"/>
  <c r="J98"/>
  <c i="8" r="BK131"/>
  <c r="J131"/>
  <c r="J99"/>
  <c i="4" r="BK174"/>
  <c r="J174"/>
  <c r="J99"/>
  <c i="6" r="BK307"/>
  <c r="J307"/>
  <c r="J102"/>
  <c i="8" r="BK134"/>
  <c r="J134"/>
  <c r="J100"/>
  <c i="7" r="BK129"/>
  <c r="BK676"/>
  <c r="J676"/>
  <c r="J107"/>
  <c i="8" r="F91"/>
  <c r="J92"/>
  <c r="BE124"/>
  <c r="BE129"/>
  <c r="J89"/>
  <c r="F92"/>
  <c r="J117"/>
  <c r="BE127"/>
  <c r="BE135"/>
  <c i="1" r="BB101"/>
  <c i="8" r="E85"/>
  <c r="BE126"/>
  <c r="BE132"/>
  <c r="BE137"/>
  <c i="7" r="J92"/>
  <c r="J122"/>
  <c r="F125"/>
  <c r="BE131"/>
  <c r="BE163"/>
  <c r="BE203"/>
  <c r="BE239"/>
  <c r="BE248"/>
  <c r="BE263"/>
  <c r="BE299"/>
  <c r="BE304"/>
  <c r="BE329"/>
  <c r="BE338"/>
  <c r="BE343"/>
  <c r="BE354"/>
  <c r="BE361"/>
  <c r="BE387"/>
  <c r="BE394"/>
  <c r="BE395"/>
  <c r="BE404"/>
  <c r="BE408"/>
  <c r="BE437"/>
  <c r="BE472"/>
  <c r="BE526"/>
  <c r="BE548"/>
  <c r="BE596"/>
  <c r="BE627"/>
  <c r="BE690"/>
  <c r="BE691"/>
  <c r="BE696"/>
  <c r="BE707"/>
  <c r="BE720"/>
  <c r="BE723"/>
  <c r="BE728"/>
  <c r="BE731"/>
  <c r="F91"/>
  <c r="E118"/>
  <c r="BE136"/>
  <c r="BE151"/>
  <c r="BE156"/>
  <c r="BE161"/>
  <c r="BE167"/>
  <c r="BE175"/>
  <c r="BE178"/>
  <c r="BE181"/>
  <c r="BE183"/>
  <c r="BE215"/>
  <c r="BE244"/>
  <c r="BE271"/>
  <c r="BE281"/>
  <c r="BE288"/>
  <c r="BE324"/>
  <c r="BE357"/>
  <c r="BE366"/>
  <c r="BE379"/>
  <c r="BE380"/>
  <c r="BE400"/>
  <c r="BE456"/>
  <c r="BE461"/>
  <c r="BE473"/>
  <c r="BE492"/>
  <c r="BE505"/>
  <c r="BE531"/>
  <c r="BE539"/>
  <c r="BE553"/>
  <c r="BE561"/>
  <c r="BE591"/>
  <c r="BE605"/>
  <c r="BE610"/>
  <c r="BE615"/>
  <c r="BE632"/>
  <c r="BE636"/>
  <c r="BE641"/>
  <c r="BE649"/>
  <c r="BE661"/>
  <c r="BE665"/>
  <c r="BE674"/>
  <c r="BE680"/>
  <c r="BE704"/>
  <c r="BE712"/>
  <c r="BE146"/>
  <c r="BE179"/>
  <c r="BE187"/>
  <c r="BE191"/>
  <c r="BE195"/>
  <c r="BE212"/>
  <c r="BE221"/>
  <c r="BE224"/>
  <c r="BE229"/>
  <c r="BE258"/>
  <c r="BE276"/>
  <c r="BE286"/>
  <c r="BE312"/>
  <c r="BE317"/>
  <c r="BE319"/>
  <c r="BE347"/>
  <c r="BE382"/>
  <c r="BE413"/>
  <c r="BE420"/>
  <c r="BE430"/>
  <c r="BE432"/>
  <c r="BE442"/>
  <c r="BE447"/>
  <c r="BE477"/>
  <c r="BE497"/>
  <c r="BE500"/>
  <c r="BE518"/>
  <c r="BE544"/>
  <c r="BE564"/>
  <c r="BE622"/>
  <c r="BE653"/>
  <c r="BE683"/>
  <c r="BE687"/>
  <c r="BE715"/>
  <c r="J91"/>
  <c r="BE141"/>
  <c r="BE199"/>
  <c r="BE207"/>
  <c r="BE234"/>
  <c r="BE253"/>
  <c r="BE293"/>
  <c r="BE334"/>
  <c r="BE349"/>
  <c r="BE360"/>
  <c r="BE371"/>
  <c r="BE375"/>
  <c r="BE389"/>
  <c r="BE415"/>
  <c r="BE425"/>
  <c r="BE451"/>
  <c r="BE466"/>
  <c r="BE482"/>
  <c r="BE487"/>
  <c r="BE510"/>
  <c r="BE515"/>
  <c r="BE533"/>
  <c r="BE556"/>
  <c r="BE568"/>
  <c r="BE573"/>
  <c r="BE578"/>
  <c r="BE587"/>
  <c r="BE601"/>
  <c r="BE617"/>
  <c r="BE657"/>
  <c r="BE669"/>
  <c r="BE678"/>
  <c r="BE693"/>
  <c i="5" r="J124"/>
  <c r="J98"/>
  <c i="6" r="F91"/>
  <c r="J92"/>
  <c r="BE133"/>
  <c r="BE147"/>
  <c r="BE171"/>
  <c r="BE197"/>
  <c r="BE229"/>
  <c r="BE284"/>
  <c r="BE142"/>
  <c r="BE152"/>
  <c r="BE175"/>
  <c r="BE234"/>
  <c r="BE239"/>
  <c r="BE294"/>
  <c r="BE299"/>
  <c r="E85"/>
  <c r="J89"/>
  <c r="F92"/>
  <c r="BE125"/>
  <c r="BE157"/>
  <c r="BE162"/>
  <c r="BE203"/>
  <c r="BE216"/>
  <c r="BE222"/>
  <c r="BE242"/>
  <c r="BE247"/>
  <c r="BE265"/>
  <c r="BE290"/>
  <c r="J91"/>
  <c r="BE185"/>
  <c r="BE191"/>
  <c r="BE208"/>
  <c r="BE251"/>
  <c r="BE261"/>
  <c r="BE270"/>
  <c r="BE276"/>
  <c r="BE303"/>
  <c r="BE308"/>
  <c i="4" r="BK126"/>
  <c r="J126"/>
  <c r="J97"/>
  <c i="5" r="E85"/>
  <c r="J89"/>
  <c r="F119"/>
  <c r="BE137"/>
  <c r="BE176"/>
  <c r="BE180"/>
  <c r="BE186"/>
  <c r="BE191"/>
  <c r="BE197"/>
  <c r="BE201"/>
  <c r="BE270"/>
  <c r="BE284"/>
  <c r="BE295"/>
  <c r="BE324"/>
  <c r="BE333"/>
  <c r="F91"/>
  <c r="J92"/>
  <c r="BE152"/>
  <c r="BE166"/>
  <c r="BE222"/>
  <c r="BE230"/>
  <c r="BE274"/>
  <c r="BE279"/>
  <c r="BE315"/>
  <c r="BE341"/>
  <c r="BE346"/>
  <c r="BE125"/>
  <c r="BE133"/>
  <c r="BE143"/>
  <c r="BE200"/>
  <c r="BE235"/>
  <c r="BE256"/>
  <c r="BE289"/>
  <c r="BE308"/>
  <c r="BE319"/>
  <c r="BE329"/>
  <c r="BE337"/>
  <c r="J91"/>
  <c r="BE148"/>
  <c r="BE157"/>
  <c r="BE192"/>
  <c r="BE198"/>
  <c r="BE199"/>
  <c r="BE209"/>
  <c r="BE217"/>
  <c r="BE242"/>
  <c r="BE246"/>
  <c r="BE251"/>
  <c r="BE260"/>
  <c r="BE300"/>
  <c i="3" r="J125"/>
  <c r="J98"/>
  <c i="4" r="J91"/>
  <c r="E115"/>
  <c r="F122"/>
  <c r="BE166"/>
  <c r="BE180"/>
  <c r="BE186"/>
  <c r="BE192"/>
  <c r="BE257"/>
  <c r="BE265"/>
  <c r="BE286"/>
  <c r="BE295"/>
  <c r="BE331"/>
  <c r="BE361"/>
  <c r="BE399"/>
  <c r="BE433"/>
  <c r="F91"/>
  <c r="BE147"/>
  <c r="BE153"/>
  <c r="BE161"/>
  <c r="BE169"/>
  <c r="BE197"/>
  <c r="BE226"/>
  <c r="BE262"/>
  <c r="BE273"/>
  <c r="BE293"/>
  <c r="BE294"/>
  <c r="BE301"/>
  <c r="BE324"/>
  <c r="BE348"/>
  <c r="BE379"/>
  <c r="BE384"/>
  <c r="BE394"/>
  <c r="BE410"/>
  <c r="BE438"/>
  <c r="BE448"/>
  <c r="BE460"/>
  <c r="J89"/>
  <c r="J92"/>
  <c r="BE128"/>
  <c r="BE142"/>
  <c r="BE175"/>
  <c r="BE207"/>
  <c r="BE212"/>
  <c r="BE217"/>
  <c r="BE233"/>
  <c r="BE242"/>
  <c r="BE268"/>
  <c r="BE279"/>
  <c r="BE284"/>
  <c r="BE285"/>
  <c r="BE305"/>
  <c r="BE310"/>
  <c r="BE336"/>
  <c r="BE340"/>
  <c r="BE345"/>
  <c r="BE351"/>
  <c r="BE356"/>
  <c r="BE365"/>
  <c r="BE375"/>
  <c r="BE389"/>
  <c r="BE404"/>
  <c r="BE415"/>
  <c r="BE423"/>
  <c r="BE429"/>
  <c r="BE452"/>
  <c r="BE464"/>
  <c r="BE138"/>
  <c r="BE149"/>
  <c r="BE157"/>
  <c r="BE202"/>
  <c r="BE221"/>
  <c r="BE237"/>
  <c r="BE252"/>
  <c r="BE291"/>
  <c r="BE292"/>
  <c r="BE318"/>
  <c r="BE456"/>
  <c r="BE469"/>
  <c i="3" r="F91"/>
  <c r="J117"/>
  <c r="BE140"/>
  <c r="BE172"/>
  <c r="BE259"/>
  <c r="BE264"/>
  <c r="BE288"/>
  <c r="BE324"/>
  <c r="BE332"/>
  <c r="F92"/>
  <c r="BE126"/>
  <c r="BE150"/>
  <c r="BE155"/>
  <c r="BE176"/>
  <c r="BE238"/>
  <c r="BE243"/>
  <c r="BE248"/>
  <c r="BE255"/>
  <c r="BE311"/>
  <c r="BE328"/>
  <c r="BE336"/>
  <c r="BE341"/>
  <c r="E85"/>
  <c r="J92"/>
  <c r="J119"/>
  <c r="BE136"/>
  <c r="BE145"/>
  <c r="BE186"/>
  <c r="BE197"/>
  <c r="BE203"/>
  <c r="BE214"/>
  <c r="BE278"/>
  <c r="BE283"/>
  <c r="BE293"/>
  <c r="BE316"/>
  <c r="BE159"/>
  <c r="BE163"/>
  <c r="BE191"/>
  <c r="BE209"/>
  <c r="BE224"/>
  <c r="BE231"/>
  <c r="BE251"/>
  <c r="BE268"/>
  <c r="BE301"/>
  <c r="BE307"/>
  <c r="BE320"/>
  <c i="2" r="E85"/>
  <c r="F91"/>
  <c r="J92"/>
  <c r="J119"/>
  <c r="BE131"/>
  <c r="BE141"/>
  <c r="BE162"/>
  <c r="BE174"/>
  <c r="BE189"/>
  <c r="BE216"/>
  <c r="BE217"/>
  <c r="BE223"/>
  <c r="BE226"/>
  <c r="BE265"/>
  <c r="BE301"/>
  <c r="BE314"/>
  <c r="BE343"/>
  <c r="BE366"/>
  <c r="BE374"/>
  <c r="J89"/>
  <c r="BE126"/>
  <c r="BE155"/>
  <c r="BE185"/>
  <c r="BE218"/>
  <c r="BE225"/>
  <c r="BE250"/>
  <c r="BE277"/>
  <c r="BE304"/>
  <c r="BE319"/>
  <c r="BE324"/>
  <c r="BE358"/>
  <c r="F92"/>
  <c r="BE146"/>
  <c r="BE179"/>
  <c r="BE194"/>
  <c r="BE205"/>
  <c r="BE235"/>
  <c r="BE282"/>
  <c r="BE286"/>
  <c r="BE296"/>
  <c r="BE309"/>
  <c r="BE330"/>
  <c r="BE362"/>
  <c r="BE370"/>
  <c r="BE151"/>
  <c r="BE166"/>
  <c r="BE200"/>
  <c r="BE210"/>
  <c r="BE211"/>
  <c r="BE224"/>
  <c r="BE227"/>
  <c r="BE245"/>
  <c r="BE258"/>
  <c r="BE272"/>
  <c r="BE335"/>
  <c r="BE347"/>
  <c r="BE379"/>
  <c r="F35"/>
  <c i="1" r="BB95"/>
  <c i="2" r="F36"/>
  <c i="1" r="BC95"/>
  <c i="3" r="F35"/>
  <c i="1" r="BB96"/>
  <c i="4" r="F37"/>
  <c i="1" r="BD97"/>
  <c i="5" r="J34"/>
  <c i="1" r="AW98"/>
  <c i="6" r="F35"/>
  <c i="1" r="BB99"/>
  <c i="6" r="F36"/>
  <c i="1" r="BC99"/>
  <c i="7" r="F36"/>
  <c i="1" r="BC100"/>
  <c i="7" r="F35"/>
  <c i="1" r="BB100"/>
  <c i="2" r="F34"/>
  <c i="1" r="BA95"/>
  <c i="3" r="F34"/>
  <c i="1" r="BA96"/>
  <c i="3" r="F37"/>
  <c i="1" r="BD96"/>
  <c i="4" r="F35"/>
  <c i="1" r="BB97"/>
  <c i="5" r="F34"/>
  <c i="1" r="BA98"/>
  <c i="5" r="F36"/>
  <c i="1" r="BC98"/>
  <c i="6" r="F34"/>
  <c i="1" r="BA99"/>
  <c i="7" r="F34"/>
  <c i="1" r="BA100"/>
  <c i="8" r="F36"/>
  <c i="1" r="BC101"/>
  <c i="2" r="F37"/>
  <c i="1" r="BD95"/>
  <c i="3" r="J34"/>
  <c i="1" r="AW96"/>
  <c i="4" r="J34"/>
  <c i="1" r="AW97"/>
  <c i="4" r="F36"/>
  <c i="1" r="BC97"/>
  <c i="5" r="F35"/>
  <c i="1" r="BB98"/>
  <c i="6" r="F37"/>
  <c i="1" r="BD99"/>
  <c i="7" r="F37"/>
  <c i="1" r="BD100"/>
  <c i="8" r="F37"/>
  <c i="1" r="BD101"/>
  <c i="2" r="J34"/>
  <c i="1" r="AW95"/>
  <c i="3" r="F36"/>
  <c i="1" r="BC96"/>
  <c i="4" r="F34"/>
  <c i="1" r="BA97"/>
  <c i="5" r="F37"/>
  <c i="1" r="BD98"/>
  <c i="6" r="J34"/>
  <c i="1" r="AW99"/>
  <c i="7" r="J34"/>
  <c i="1" r="AW100"/>
  <c i="8" r="F34"/>
  <c i="1" r="BA101"/>
  <c i="8" r="J34"/>
  <c i="1" r="AW101"/>
  <c i="7" l="1" r="T129"/>
  <c r="T128"/>
  <c i="5" r="P123"/>
  <c r="P122"/>
  <c i="1" r="AU98"/>
  <c i="3" r="P124"/>
  <c r="P123"/>
  <c i="1" r="AU96"/>
  <c i="2" r="T124"/>
  <c r="T123"/>
  <c i="3" r="T124"/>
  <c r="T123"/>
  <c i="7" r="P129"/>
  <c r="P128"/>
  <c i="1" r="AU100"/>
  <c i="3" r="BK124"/>
  <c r="BK123"/>
  <c r="J123"/>
  <c i="2" r="R124"/>
  <c r="R123"/>
  <c i="5" r="R123"/>
  <c r="R122"/>
  <c i="4" r="R126"/>
  <c r="R125"/>
  <c i="5" r="BK123"/>
  <c r="BK122"/>
  <c r="J122"/>
  <c r="J96"/>
  <c i="4" r="T126"/>
  <c r="T125"/>
  <c i="5" r="T123"/>
  <c r="T122"/>
  <c i="7" r="R129"/>
  <c r="R128"/>
  <c i="4" r="P126"/>
  <c r="P125"/>
  <c i="1" r="AU97"/>
  <c i="3" r="R124"/>
  <c r="R123"/>
  <c i="2" r="P124"/>
  <c r="P123"/>
  <c i="1" r="AU95"/>
  <c i="6" r="BK123"/>
  <c r="J123"/>
  <c r="J97"/>
  <c i="8" r="BK122"/>
  <c r="BK121"/>
  <c r="J121"/>
  <c r="J96"/>
  <c i="2" r="BK124"/>
  <c r="BK123"/>
  <c r="J123"/>
  <c r="J96"/>
  <c i="7" r="BK128"/>
  <c r="J128"/>
  <c r="J96"/>
  <c r="J129"/>
  <c r="J97"/>
  <c i="4" r="BK125"/>
  <c r="J125"/>
  <c i="2" r="J33"/>
  <c i="1" r="AV95"/>
  <c r="AT95"/>
  <c i="5" r="J33"/>
  <c i="1" r="AV98"/>
  <c r="AT98"/>
  <c i="6" r="F33"/>
  <c i="1" r="AZ99"/>
  <c r="BA94"/>
  <c r="AW94"/>
  <c r="AK30"/>
  <c r="BD94"/>
  <c r="W33"/>
  <c i="3" r="J33"/>
  <c i="1" r="AV96"/>
  <c r="AT96"/>
  <c i="4" r="J33"/>
  <c i="1" r="AV97"/>
  <c r="AT97"/>
  <c i="7" r="F33"/>
  <c i="1" r="AZ100"/>
  <c i="3" r="J30"/>
  <c i="1" r="AG96"/>
  <c i="3" r="F33"/>
  <c i="1" r="AZ96"/>
  <c i="4" r="F33"/>
  <c i="1" r="AZ97"/>
  <c i="7" r="J33"/>
  <c i="1" r="AV100"/>
  <c r="AT100"/>
  <c i="2" r="F33"/>
  <c i="1" r="AZ95"/>
  <c i="4" r="J30"/>
  <c i="1" r="AG97"/>
  <c i="5" r="F33"/>
  <c i="1" r="AZ98"/>
  <c i="6" r="J33"/>
  <c i="1" r="AV99"/>
  <c r="AT99"/>
  <c i="8" r="J33"/>
  <c i="1" r="AV101"/>
  <c r="AT101"/>
  <c i="8" r="F33"/>
  <c i="1" r="AZ101"/>
  <c r="BB94"/>
  <c r="AX94"/>
  <c r="BC94"/>
  <c r="W32"/>
  <c i="5" l="1" r="J123"/>
  <c r="J97"/>
  <c i="2" r="J124"/>
  <c r="J97"/>
  <c i="3" r="J96"/>
  <c i="8" r="J122"/>
  <c r="J97"/>
  <c i="3" r="J124"/>
  <c r="J97"/>
  <c i="6" r="BK122"/>
  <c r="J122"/>
  <c r="J96"/>
  <c i="1" r="AN97"/>
  <c i="4" r="J96"/>
  <c r="J39"/>
  <c i="3" r="J39"/>
  <c i="1" r="AN96"/>
  <c r="AU94"/>
  <c i="2" r="J30"/>
  <c i="1" r="AG95"/>
  <c i="5" r="J30"/>
  <c i="1" r="AG98"/>
  <c i="7" r="J30"/>
  <c i="1" r="AG100"/>
  <c r="W31"/>
  <c r="AY94"/>
  <c r="W30"/>
  <c i="8" r="J30"/>
  <c i="1" r="AG101"/>
  <c r="AZ94"/>
  <c r="AV94"/>
  <c r="AK29"/>
  <c i="5" l="1" r="J39"/>
  <c i="8" r="J39"/>
  <c i="2" r="J39"/>
  <c i="7" r="J39"/>
  <c i="1" r="AN100"/>
  <c r="AN95"/>
  <c r="AN98"/>
  <c r="AN101"/>
  <c i="6" r="J30"/>
  <c i="1" r="AG99"/>
  <c r="W29"/>
  <c r="AT94"/>
  <c i="6" l="1" r="J39"/>
  <c i="1" r="AN99"/>
  <c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<sst xmlns="http://schemas.openxmlformats.org/spreadsheetml/2006/main">
  <si>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</si>
  <si>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</si>
  <si>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</si>
  <si>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</si>
  <si>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</si>
  <si>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{43a49db0-48c6-43a7-a0c3-4b3b96c1fc03}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</si>
  <si>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</si>
  <si>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</si>
  <si>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</si>
  <si>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</si>
  <si>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</si>
  <si>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</si>
  <si>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</si>
  <si>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</si>
  <si>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22225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</si>
  <si>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</si>
  <si>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</si>
  <si>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 xml:space="preserve"> II-605 hr. Okr. TC-PC - Bor , oprava průtahů(Sulislav,Sytno,Benešovice,Holostřevy,Skviřín</t>
  </si>
  <si>
    <t>KSO:</t>
  </si>
  <si>
    <t>CC-CZ:</t>
  </si>
  <si>
    <t>Místo:</t>
  </si>
  <si>
    <t xml:space="preserve"> </t>
  </si>
  <si>
    <t>Datum:</t>
  </si>
  <si>
    <t>22. 5. 2023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</si>
  <si>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</si>
  <si>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</si>
  <si>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</si>
  <si>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</si>
  <si>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</si>
  <si>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</si>
  <si>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</si>
  <si>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</si>
  <si>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</si>
  <si>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</si>
  <si>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</si>
  <si>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</si>
  <si>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</si>
  <si>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</si>
  <si>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</si>
  <si>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</si>
  <si>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</si>
  <si>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</si>
  <si>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</si>
  <si>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</si>
  <si>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</si>
  <si>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</si>
  <si>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</si>
  <si>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</si>
  <si>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</si>
  <si>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</si>
  <si>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</si>
  <si>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</si>
  <si>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</si>
  <si>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</si>
  <si>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</si>
  <si>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</si>
  <si>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</si>
  <si>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</si>
  <si>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</si>
  <si>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</si>
  <si>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</si>
  <si>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</si>
  <si>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</si>
  <si>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</si>
  <si>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</si>
  <si>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</si>
  <si>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</si>
  <si>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</si>
  <si>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</si>
  <si>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</si>
  <si>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</si>
  <si>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</si>
  <si>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</si>
  <si>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</si>
  <si>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</si>
  <si>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</si>
  <si>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</si>
  <si>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</si>
  <si>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SKA4901</t>
  </si>
  <si>
    <t xml:space="preserve">SO 101  Sulislav- průtah</t>
  </si>
  <si>
    <t>STA</t>
  </si>
  <si>
    <t>1</t>
  </si>
  <si>
    <t>{f283780d-c71f-4dd8-b896-54f7e7be1f73}</t>
  </si>
  <si>
    <t>2</t>
  </si>
  <si>
    <t>SKA4902</t>
  </si>
  <si>
    <t xml:space="preserve">SO 102  Sytno - průtah</t>
  </si>
  <si>
    <t>{23d97e8c-3978-4c45-9711-e9909e2fe739}</t>
  </si>
  <si>
    <t>SKA4903</t>
  </si>
  <si>
    <t xml:space="preserve">SO 103  Benešovice - průtah</t>
  </si>
  <si>
    <t>{67a3f6f4-97a0-4b8b-9b87-e084e2dec1ab}</t>
  </si>
  <si>
    <t>SKA4904</t>
  </si>
  <si>
    <t xml:space="preserve">SO 104  Holostřevy -  průtah</t>
  </si>
  <si>
    <t>{daccaacd-c7f1-46d5-83d4-d75fd642aaae}</t>
  </si>
  <si>
    <t>SKA4905</t>
  </si>
  <si>
    <t xml:space="preserve">SO 105  Skviřín - průtah</t>
  </si>
  <si>
    <t>{3c4091b0-f5a5-4555-b7e7-893604fac8ab}</t>
  </si>
  <si>
    <t>SKA4906</t>
  </si>
  <si>
    <t xml:space="preserve">SO 201  Rekonstrukce propusti</t>
  </si>
  <si>
    <t>{bcb58609-020f-44ec-b85f-bba7b032c692}</t>
  </si>
  <si>
    <t>SKA4908</t>
  </si>
  <si>
    <t>VON</t>
  </si>
  <si>
    <t>{ee4f96d5-f96b-4443-8b4c-e75589904a38}</t>
  </si>
  <si>
    <t>KRYCÍ LIST SOUPISU PRACÍ</t>
  </si>
  <si>
    <t>Objekt:</t>
  </si>
  <si>
    <t xml:space="preserve">SKA4901 - SO 101  Sulislav- průtah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</si>
  <si>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</si>
  <si>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</si>
  <si>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</si>
  <si>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</si>
  <si>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</si>
  <si>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</si>
  <si>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</si>
  <si>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</si>
  <si>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</si>
  <si>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</si>
  <si>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</si>
  <si>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</si>
  <si>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</si>
  <si>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</si>
  <si>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</si>
  <si>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</si>
  <si>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</si>
  <si>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</si>
  <si>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</si>
  <si>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</si>
  <si>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</si>
  <si>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</si>
  <si>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</si>
  <si>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</si>
  <si>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</si>
  <si>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</si>
  <si>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</si>
  <si>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</si>
  <si>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</si>
  <si>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</si>
  <si>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113106123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</si>
  <si>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</si>
  <si>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m2</t>
  </si>
  <si>
    <t>CS ÚRS 2023 01</t>
  </si>
  <si>
    <t>4</t>
  </si>
  <si>
    <t>Online PSC</t>
  </si>
  <si>
    <t>https://podminky.urs.cz/item/CS_URS_2023_01/113106123</t>
  </si>
  <si>
    <t>VV</t>
  </si>
  <si>
    <t>64</t>
  </si>
  <si>
    <t>dle výpisu hl.výměr</t>
  </si>
  <si>
    <t>Součet</t>
  </si>
  <si>
    <t>113154333</t>
  </si>
  <si>
    <t>Frézování živičného podkladu nebo krytu s naložením na dopravní prostředek plochy přes 1 000 do 10 000 m2 bez překážek v trase pruhu šířky přes 1 m do 2 m, tloušťky vrstvy 50 mm</t>
  </si>
  <si>
    <t>https://podminky.urs.cz/item/CS_URS_2023_01/113154333</t>
  </si>
  <si>
    <t xml:space="preserve">pr.tl. 43 mm </t>
  </si>
  <si>
    <t>8254,9</t>
  </si>
  <si>
    <t>vozovka</t>
  </si>
  <si>
    <t>425</t>
  </si>
  <si>
    <t>napojení ,sjezdy</t>
  </si>
  <si>
    <t>třída ZAS T3 - dáno k dispozici zhotoviteli</t>
  </si>
  <si>
    <t>3</t>
  </si>
  <si>
    <t>1131543331</t>
  </si>
  <si>
    <t>Frézování živičného podkladu nebo krytu s naložením na dopravní prostředek plochy přes 1 000 do 10 000 m2 bez překážek v trase pruhu šířky přes 1 m do 2 m, tloušťky vrstvy 60 mm</t>
  </si>
  <si>
    <t>6</t>
  </si>
  <si>
    <t>1600</t>
  </si>
  <si>
    <t>třída ZAS T3 - dáno k dispozici zhotoviteli , hloubková oprava,dle výpisu hl.výměr</t>
  </si>
  <si>
    <t>5</t>
  </si>
  <si>
    <t>Komunikace pozemní</t>
  </si>
  <si>
    <t>569951133</t>
  </si>
  <si>
    <t>Zpevnění krajnic nebo komunikací pro pěší s rozprostřením a zhutněním, po zhutnění asfaltovým recyklátem tl. 150 mm</t>
  </si>
  <si>
    <t>8</t>
  </si>
  <si>
    <t>https://podminky.urs.cz/item/CS_URS_2023_01/569951133</t>
  </si>
  <si>
    <t>225</t>
  </si>
  <si>
    <t>5722431111</t>
  </si>
  <si>
    <t>Vyyrovnávky výtluků s očištěním, zaplněním směsí a se zhutněním ACP 16 +</t>
  </si>
  <si>
    <t>t</t>
  </si>
  <si>
    <t>10</t>
  </si>
  <si>
    <t>115</t>
  </si>
  <si>
    <t>5732311081</t>
  </si>
  <si>
    <t>Postřik spojovací PS bez posypu kamenivem ze silniční emulze, v množství 0,45 kg/m2</t>
  </si>
  <si>
    <t>12</t>
  </si>
  <si>
    <t>oprava napojení</t>
  </si>
  <si>
    <t>dle výpisu hl..výměr</t>
  </si>
  <si>
    <t>7</t>
  </si>
  <si>
    <t>14</t>
  </si>
  <si>
    <t>hl. oprava , dle výpisu hl.výměr</t>
  </si>
  <si>
    <t>577144141</t>
  </si>
  <si>
    <t>Asfaltový beton vrstva obrusná ACO 11S (ABS) s rozprostřením a se zhutněním z modifikovaného asfaltu v pruhu šířky přes 3 m, po zhutnění tl. 50 mm</t>
  </si>
  <si>
    <t>16</t>
  </si>
  <si>
    <t>https://podminky.urs.cz/item/CS_URS_2023_01/577144141</t>
  </si>
  <si>
    <t>napojení</t>
  </si>
  <si>
    <t>9</t>
  </si>
  <si>
    <t>577155142</t>
  </si>
  <si>
    <t>Asfaltový beton vrstva ložní ACL 16S 25/55-60 (ABH) s rozprostřením a zhutněním z modifikovaného asfaltu v pruhu šířky přes 3 m, po zhutnění tl. 60 mm</t>
  </si>
  <si>
    <t>18</t>
  </si>
  <si>
    <t>https://podminky.urs.cz/item/CS_URS_2023_01/577155142</t>
  </si>
  <si>
    <t>hloubk.oprava , dle výpisu hl.výměr</t>
  </si>
  <si>
    <t>596211111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</si>
  <si>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60 mm skupiny A, pro plochy přes 50 do 100 m2</t>
  </si>
  <si>
    <t>20</t>
  </si>
  <si>
    <t>https://podminky.urs.cz/item/CS_URS_2023_01/596211111</t>
  </si>
  <si>
    <t>oprava chodníku , doplněno 10 %</t>
  </si>
  <si>
    <t>dle výpisu hl. výměr</t>
  </si>
  <si>
    <t>11</t>
  </si>
  <si>
    <t>M</t>
  </si>
  <si>
    <t>59245015</t>
  </si>
  <si>
    <t>dlažba zámková tvaru I 200x165x60mm přírodní</t>
  </si>
  <si>
    <t>22</t>
  </si>
  <si>
    <t>6,4*1,03 "Přepočtené koeficientem množství</t>
  </si>
  <si>
    <t>Trubní vedení</t>
  </si>
  <si>
    <t>899231111</t>
  </si>
  <si>
    <t>Výšková úprava uličního vstupu nebo vpusti do 200 mm zvýšením mříže</t>
  </si>
  <si>
    <t>kus</t>
  </si>
  <si>
    <t>24</t>
  </si>
  <si>
    <t>https://podminky.urs.cz/item/CS_URS_2023_01/899231111</t>
  </si>
  <si>
    <t>13</t>
  </si>
  <si>
    <t>899331111</t>
  </si>
  <si>
    <t>Výšková úprava uličního vstupu nebo vpusti do 200 mm zvýšením poklopu</t>
  </si>
  <si>
    <t>26</t>
  </si>
  <si>
    <t>https://podminky.urs.cz/item/CS_URS_2023_01/899331111</t>
  </si>
  <si>
    <t>Ostatní konstrukce a práce, bourání</t>
  </si>
  <si>
    <t>911331131</t>
  </si>
  <si>
    <t>Silniční svodidlo ocelové se zaberaněním sloupků jednostranné úroveň zádržnosti H1 vzdálenosti sloupků do 2 m</t>
  </si>
  <si>
    <t>m</t>
  </si>
  <si>
    <t>28</t>
  </si>
  <si>
    <t>https://podminky.urs.cz/item/CS_URS_2023_01/911331131</t>
  </si>
  <si>
    <t>912211121</t>
  </si>
  <si>
    <t>Montáž směrového sloupku plastového s odrazkou přišroubováním na svodidlo</t>
  </si>
  <si>
    <t>30</t>
  </si>
  <si>
    <t>https://podminky.urs.cz/item/CS_URS_2023_01/912211121</t>
  </si>
  <si>
    <t>40445153</t>
  </si>
  <si>
    <t>sloupek svodidlový plastový</t>
  </si>
  <si>
    <t>32</t>
  </si>
  <si>
    <t>17</t>
  </si>
  <si>
    <t>914111111</t>
  </si>
  <si>
    <t>Montáž svislé dopravní značky základní velikosti do 1 m2 objímkami na sloupky nebo konzoly</t>
  </si>
  <si>
    <t>34</t>
  </si>
  <si>
    <t>https://podminky.urs.cz/item/CS_URS_2023_01/914111111</t>
  </si>
  <si>
    <t>40445622</t>
  </si>
  <si>
    <t>informativní značky provozní IP6</t>
  </si>
  <si>
    <t>36</t>
  </si>
  <si>
    <t>19</t>
  </si>
  <si>
    <t>40445641</t>
  </si>
  <si>
    <t>informativní značky směrové Z3 500x500mm</t>
  </si>
  <si>
    <t>38</t>
  </si>
  <si>
    <t>914511112</t>
  </si>
  <si>
    <t>Montáž sloupku dopravních značek délky do 3,5 m do hliníkové patky pro sloupek D 60 mm</t>
  </si>
  <si>
    <t>40</t>
  </si>
  <si>
    <t>https://podminky.urs.cz/item/CS_URS_2023_01/914511112</t>
  </si>
  <si>
    <t>40445225</t>
  </si>
  <si>
    <t>sloupek pro dopravní značku Zn D 60mm v 3,5m</t>
  </si>
  <si>
    <t>42</t>
  </si>
  <si>
    <t>40445240</t>
  </si>
  <si>
    <t>patka pro sloupek Al D 60mm</t>
  </si>
  <si>
    <t>44</t>
  </si>
  <si>
    <t>23</t>
  </si>
  <si>
    <t>40445256</t>
  </si>
  <si>
    <t>svorka upínací na sloupek dopravní značky D 60mm</t>
  </si>
  <si>
    <t>46</t>
  </si>
  <si>
    <t>40445253</t>
  </si>
  <si>
    <t>víčko plastové na sloupek D 60mm</t>
  </si>
  <si>
    <t>48</t>
  </si>
  <si>
    <t>25</t>
  </si>
  <si>
    <t>915211112</t>
  </si>
  <si>
    <t>Vodorovné dopravní značení taženým plastem dělící čára šířky 125 mm souvislá bílá retroreflexní</t>
  </si>
  <si>
    <t>50</t>
  </si>
  <si>
    <t>https://podminky.urs.cz/item/CS_URS_2023_01/915211112</t>
  </si>
  <si>
    <t>30+17+153,7+112,1+30</t>
  </si>
  <si>
    <t>V1a</t>
  </si>
  <si>
    <t>83,6</t>
  </si>
  <si>
    <t>v3</t>
  </si>
  <si>
    <t>915211122</t>
  </si>
  <si>
    <t>Vodorovné dopravní značení taženým plastem dělící čára šířky 125 mm přerušovaná bílá retroreflexní</t>
  </si>
  <si>
    <t>52</t>
  </si>
  <si>
    <t>https://podminky.urs.cz/item/CS_URS_2023_01/915211122</t>
  </si>
  <si>
    <t>379,7+111,6</t>
  </si>
  <si>
    <t>V2a</t>
  </si>
  <si>
    <t>50+15,8+26,3+50</t>
  </si>
  <si>
    <t>v2B</t>
  </si>
  <si>
    <t>DLE VÝPISU HL.VÝMĚR</t>
  </si>
  <si>
    <t>27</t>
  </si>
  <si>
    <t>915221112</t>
  </si>
  <si>
    <t>Vodorovné dopravní značení taženým plastem vodící čára bílá šířky 250 mm souvislá retroreflexní</t>
  </si>
  <si>
    <t>54</t>
  </si>
  <si>
    <t>https://podminky.urs.cz/item/CS_URS_2023_01/915221112</t>
  </si>
  <si>
    <t>481,9+525+11+11+128,7+508,6+392,8</t>
  </si>
  <si>
    <t>V4 , dle výpisu hl.výměr</t>
  </si>
  <si>
    <t>915221122</t>
  </si>
  <si>
    <t>Vodorovné dopravní značení taženým plastem vodící čára bílá šířky 250 mm přerušovaná retroreflexní</t>
  </si>
  <si>
    <t>56</t>
  </si>
  <si>
    <t>https://podminky.urs.cz/item/CS_URS_2023_01/915221122</t>
  </si>
  <si>
    <t>27,8</t>
  </si>
  <si>
    <t>V2b</t>
  </si>
  <si>
    <t>14+13+14+11</t>
  </si>
  <si>
    <t>V4</t>
  </si>
  <si>
    <t>29</t>
  </si>
  <si>
    <t>915231112</t>
  </si>
  <si>
    <t>Vodorovné dopravní značení stříkaným plastem přechody pro chodce, šipky, symboly nápisy bílé retroreflexní</t>
  </si>
  <si>
    <t>58</t>
  </si>
  <si>
    <t>https://podminky.urs.cz/item/CS_URS_2023_01/915231112</t>
  </si>
  <si>
    <t>14+12</t>
  </si>
  <si>
    <t>V7</t>
  </si>
  <si>
    <t>9+9</t>
  </si>
  <si>
    <t xml:space="preserve">V11a </t>
  </si>
  <si>
    <t>915611111</t>
  </si>
  <si>
    <t>Předznačení pro vodorovné značení stříkané barvou nebo prováděné z nátěrových hmot liniové dělicí čáry, vodicí proužky</t>
  </si>
  <si>
    <t>60</t>
  </si>
  <si>
    <t>https://podminky.urs.cz/item/CS_URS_2023_01/915611111</t>
  </si>
  <si>
    <t>426,4</t>
  </si>
  <si>
    <t>717</t>
  </si>
  <si>
    <t>2059+79,8</t>
  </si>
  <si>
    <t xml:space="preserve">, 1. fáze VZD před pokládkou plastu  , dle výpisu hl.výměr</t>
  </si>
  <si>
    <t>31</t>
  </si>
  <si>
    <t>915621111</t>
  </si>
  <si>
    <t>Předznačení pro vodorovné značení stříkané barvou nebo prováděné z nátěrových hmot plošné šipky, symboly, nápisy</t>
  </si>
  <si>
    <t>62</t>
  </si>
  <si>
    <t>https://podminky.urs.cz/item/CS_URS_2023_01/915621111</t>
  </si>
  <si>
    <t>1.fáze před pokládkou plastu , dle výpisu hl.výměr</t>
  </si>
  <si>
    <t>919721202</t>
  </si>
  <si>
    <t>Geomříž pro vyztužení asfaltového povrchu z polypropylenu s geotextilií 100 kN/m</t>
  </si>
  <si>
    <t>https://podminky.urs.cz/item/CS_URS_2023_01/919721202</t>
  </si>
  <si>
    <t>830*1,2</t>
  </si>
  <si>
    <t>geosyntetikum na opravu trhlin, dle výpisu hl.výměr</t>
  </si>
  <si>
    <t>33</t>
  </si>
  <si>
    <t>919732221</t>
  </si>
  <si>
    <t>Styčná pracovní spára při napojení nového živičného povrchu na stávající se zalitím za tepla modifikovanou asfaltovou hmotou s posypem vápenným hydrátem šířky do 15 mm, hloubky do 25 mm bez prořezání spáry</t>
  </si>
  <si>
    <t>66</t>
  </si>
  <si>
    <t>https://podminky.urs.cz/item/CS_URS_2023_01/919732221</t>
  </si>
  <si>
    <t>2364,95</t>
  </si>
  <si>
    <t>919735111</t>
  </si>
  <si>
    <t>Řezání stávajícího živičného krytu nebo podkladu hloubky do 50 mm</t>
  </si>
  <si>
    <t>68</t>
  </si>
  <si>
    <t>https://podminky.urs.cz/item/CS_URS_2023_01/919735111</t>
  </si>
  <si>
    <t>14,95</t>
  </si>
  <si>
    <t>ZÚ + KÚ</t>
  </si>
  <si>
    <t>1520</t>
  </si>
  <si>
    <t>křižovatky,obruby,vpusti</t>
  </si>
  <si>
    <t>830</t>
  </si>
  <si>
    <t>trhliny</t>
  </si>
  <si>
    <t>35</t>
  </si>
  <si>
    <t>935112111</t>
  </si>
  <si>
    <t>Osazení betonového příkopového žlabu s vyplněním a zatřením spár cementovou maltou s ložem tl. 100 mm z betonu prostého z betonových příkopových tvárnic šířky do 500 mm</t>
  </si>
  <si>
    <t>70</t>
  </si>
  <si>
    <t>https://podminky.urs.cz/item/CS_URS_2023_01/935112111</t>
  </si>
  <si>
    <t>47</t>
  </si>
  <si>
    <t>59227054</t>
  </si>
  <si>
    <t>žlabovka příkopová betonová 500x500x130mm</t>
  </si>
  <si>
    <t>72</t>
  </si>
  <si>
    <t>47*1,01 "Přepočtené koeficientem množství</t>
  </si>
  <si>
    <t>37</t>
  </si>
  <si>
    <t>938909311</t>
  </si>
  <si>
    <t>Čištění vozovek metením bláta, prachu nebo hlinitého nánosu s odklizením na hromady na vzdálenost do 20 m nebo naložením na dopravní prostředek strojně povrchu podkladu nebo krytu betonového nebo živičného</t>
  </si>
  <si>
    <t>74</t>
  </si>
  <si>
    <t>https://podminky.urs.cz/item/CS_URS_2023_01/938909311</t>
  </si>
  <si>
    <t>10279</t>
  </si>
  <si>
    <t>938909612</t>
  </si>
  <si>
    <t>Čištění krajnic odstraněním nánosu (ulehlého, popř. zaježděného) naneseného vlivem silničního provozu, s přemístěním na hromady na vzdálenost do 50 m nebo s naložením na dopravní prostředek, ale bez složení průměrné tloušťky 150 mm</t>
  </si>
  <si>
    <t>76</t>
  </si>
  <si>
    <t>https://podminky.urs.cz/item/CS_URS_2023_01/938909612</t>
  </si>
  <si>
    <t>39</t>
  </si>
  <si>
    <t>966005311</t>
  </si>
  <si>
    <t>Rozebrání a odstranění silničního zábradlí a ocelových svodidel s přemístěním hmot na skládku na vzdálenost do 10 m nebo s naložením na dopravní prostředek, se zásypem jam po odstraněných sloupcích a s jeho zhutněním svodidla včetně sloupků, s jednou pásnicí silničního</t>
  </si>
  <si>
    <t>78</t>
  </si>
  <si>
    <t>https://podminky.urs.cz/item/CS_URS_2023_01/966005311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</si>
  <si>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</si>
  <si>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</si>
  <si>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80</t>
  </si>
  <si>
    <t>https://podminky.urs.cz/item/CS_URS_2023_01/966006132</t>
  </si>
  <si>
    <t>dlevýpisu hl.výměr</t>
  </si>
  <si>
    <t>41</t>
  </si>
  <si>
    <t>966006211</t>
  </si>
  <si>
    <t>Odstranění (demontáž) svislých dopravních značek s odklizením materiálu na skládku na vzdálenost do 20 m nebo s naložením na dopravní prostředek ze sloupů, sloupků nebo konzol</t>
  </si>
  <si>
    <t>82</t>
  </si>
  <si>
    <t>https://podminky.urs.cz/item/CS_URS_2023_01/966006211</t>
  </si>
  <si>
    <t>997</t>
  </si>
  <si>
    <t>Přesun sutě</t>
  </si>
  <si>
    <t>997013871</t>
  </si>
  <si>
    <t>Poplatek za uložení stavebního odpadu na recyklační skládce (skládkovné) směsného stavebního a demoličního zatříděného do Katalogu odpadů pod kódem 17 09 04</t>
  </si>
  <si>
    <t>84</t>
  </si>
  <si>
    <t>https://podminky.urs.cz/item/CS_URS_2023_01/997013871</t>
  </si>
  <si>
    <t>3,032</t>
  </si>
  <si>
    <t>svodidlo , značky</t>
  </si>
  <si>
    <t>43</t>
  </si>
  <si>
    <t>997221551</t>
  </si>
  <si>
    <t>Vodorovná doprava suti bez naložení, ale se složením a s hrubým urovnáním ze sypkých materiálů, na vzdálenost do 1 km</t>
  </si>
  <si>
    <t>86</t>
  </si>
  <si>
    <t>https://podminky.urs.cz/item/CS_URS_2023_01/997221551</t>
  </si>
  <si>
    <t>1280,385</t>
  </si>
  <si>
    <t>-4,696</t>
  </si>
  <si>
    <t>beton + svodidlo ,značky</t>
  </si>
  <si>
    <t>-(8679-225)*0,115-1600*0,138</t>
  </si>
  <si>
    <t>fréz.drť - odvoz na místo určené zhotovitelem , ZAS T3</t>
  </si>
  <si>
    <t>997221559</t>
  </si>
  <si>
    <t>Vodorovná doprava suti bez naložení, ale se složením a s hrubým urovnáním Příplatek k ceně za každý další i započatý 1 km přes 1 km</t>
  </si>
  <si>
    <t>88</t>
  </si>
  <si>
    <t>https://podminky.urs.cz/item/CS_URS_2023_01/997221559</t>
  </si>
  <si>
    <t>82,679*14</t>
  </si>
  <si>
    <t>45</t>
  </si>
  <si>
    <t>997221561</t>
  </si>
  <si>
    <t>Vodorovná doprava suti bez naložení, ale se složením a s hrubým urovnáním z kusových materiálů, na vzdálenost do 1 km</t>
  </si>
  <si>
    <t>90</t>
  </si>
  <si>
    <t>https://podminky.urs.cz/item/CS_URS_2023_01/997221561</t>
  </si>
  <si>
    <t>6,4*0,26</t>
  </si>
  <si>
    <t>beton</t>
  </si>
  <si>
    <t>Mezisoučet</t>
  </si>
  <si>
    <t>64*0,042</t>
  </si>
  <si>
    <t>4*0,082</t>
  </si>
  <si>
    <t>4*0,004</t>
  </si>
  <si>
    <t>997221569</t>
  </si>
  <si>
    <t>92</t>
  </si>
  <si>
    <t>https://podminky.urs.cz/item/CS_URS_2023_01/997221569</t>
  </si>
  <si>
    <t>4,696*14</t>
  </si>
  <si>
    <t>997221611</t>
  </si>
  <si>
    <t>Nakládání na dopravní prostředky pro vodorovnou dopravu suti</t>
  </si>
  <si>
    <t>94</t>
  </si>
  <si>
    <t>https://podminky.urs.cz/item/CS_URS_2023_01/997221611</t>
  </si>
  <si>
    <t>82,679</t>
  </si>
  <si>
    <t>997221612</t>
  </si>
  <si>
    <t>Nakládání na dopravní prostředky pro vodorovnou dopravu vybouraných hmot</t>
  </si>
  <si>
    <t>96</t>
  </si>
  <si>
    <t>https://podminky.urs.cz/item/CS_URS_2023_01/997221612</t>
  </si>
  <si>
    <t>4,696</t>
  </si>
  <si>
    <t>49</t>
  </si>
  <si>
    <t>997221615</t>
  </si>
  <si>
    <t>Poplatek za uložení stavebního odpadu na skládce (skládkovné) z prostého betonu zatříděného do Katalogu odpadů pod kódem 17 01 01</t>
  </si>
  <si>
    <t>98</t>
  </si>
  <si>
    <t>https://podminky.urs.cz/item/CS_URS_2023_01/997221615</t>
  </si>
  <si>
    <t>1,664</t>
  </si>
  <si>
    <t>997221873</t>
  </si>
  <si>
    <t>Poplatek za uložení stavebního odpadu na recyklační skládce (skládkovné) zeminy a kamení zatříděného do Katalogu odpadů pod kódem 17 05 04</t>
  </si>
  <si>
    <t>100</t>
  </si>
  <si>
    <t>https://podminky.urs.cz/item/CS_URS_2023_01/997221873</t>
  </si>
  <si>
    <t>998</t>
  </si>
  <si>
    <t>Přesun hmot</t>
  </si>
  <si>
    <t>51</t>
  </si>
  <si>
    <t>998225111</t>
  </si>
  <si>
    <t>Přesun hmot pro komunikace s krytem z kameniva, monolitickým betonovým nebo živičným dopravní vzdálenost do 200 m jakékoliv délky objektu</t>
  </si>
  <si>
    <t>102</t>
  </si>
  <si>
    <t>https://podminky.urs.cz/item/CS_URS_2023_01/998225111</t>
  </si>
  <si>
    <t xml:space="preserve">SKA4902 - SO 102  Sytno - průtah</t>
  </si>
  <si>
    <t>113154332</t>
  </si>
  <si>
    <t>Frézování živičného podkladu nebo krytu s naložením na dopravní prostředek plochy přes 1 000 do 10 000 m2 bez překážek v trase pruhu šířky přes 1 m do 2 m, tloušťky vrstvy 43 mm</t>
  </si>
  <si>
    <t>https://podminky.urs.cz/item/CS_URS_2023_01/113154332</t>
  </si>
  <si>
    <t>5418,2</t>
  </si>
  <si>
    <t>132</t>
  </si>
  <si>
    <t>256</t>
  </si>
  <si>
    <t>autobus.zast..</t>
  </si>
  <si>
    <t>1000</t>
  </si>
  <si>
    <t>hloubková oprava , dle výpisu hl.výměr</t>
  </si>
  <si>
    <t>113202111</t>
  </si>
  <si>
    <t>Vytrhání obrub s vybouráním lože, s přemístěním hmot na skládku na vzdálenost do 3 m nebo s naložením na dopravní prostředek z krajníků nebo obrubníků stojatých</t>
  </si>
  <si>
    <t>https://podminky.urs.cz/item/CS_URS_2023_01/113202111</t>
  </si>
  <si>
    <t>poškozené obruby</t>
  </si>
  <si>
    <t>1132021111</t>
  </si>
  <si>
    <t>1136*0,2</t>
  </si>
  <si>
    <t>odstranění poškozené přídlažby , 20 % doplnění nových</t>
  </si>
  <si>
    <t>Vyrovnávky výtluků s očištěním, zaplněním směsí a se zhutněním ACP 16 +</t>
  </si>
  <si>
    <t>5732311071</t>
  </si>
  <si>
    <t>Postřik spojovací PS bez posypu kamenivem ze silniční emulze, v množství 0,35 kg/m2</t>
  </si>
  <si>
    <t>oprava v místě autobus.zast. , dle výpisu hl.výměr</t>
  </si>
  <si>
    <t>oprava vozovky v místě autobus.zast.</t>
  </si>
  <si>
    <t>5732311131</t>
  </si>
  <si>
    <t>Postřik spojovací PS bez posypu kamenivem ze silniční emulze, v množství 1,0 kg/m2</t>
  </si>
  <si>
    <t>170</t>
  </si>
  <si>
    <t>oprava trhlin , dle výpisu hl..výměr</t>
  </si>
  <si>
    <t>v místě autobus.zastávky</t>
  </si>
  <si>
    <t>577155122</t>
  </si>
  <si>
    <t>Asfaltový beton vrstva ložní ACL 16 + PMB 25/55-60 (ABH) s rozprostřením a zhutněním z nemodifikovaného asfaltu v pruhu šířky přes 3 m, po zhutnění tl. 60 mm</t>
  </si>
  <si>
    <t>https://podminky.urs.cz/item/CS_URS_2023_01/577155122</t>
  </si>
  <si>
    <t>oprava v místě autobus..zast., dle výpisu hl.výměr</t>
  </si>
  <si>
    <t>Asfaltový beton vrstva ložní ACL 16S (ABH) s rozprostřením a zhutněním z modifikovaného asfaltu v pruhu šířky přes 3 m, po zhutnění tl. 60 mm</t>
  </si>
  <si>
    <t>1467+110,3+63,1+148+32,2+25+77,4</t>
  </si>
  <si>
    <t>181,8+164,6+12,1+70,3+74,5+21+383,3+201+75,6+146</t>
  </si>
  <si>
    <t>24+13,7+19+18,6+16,5</t>
  </si>
  <si>
    <t>33,7+15,5+15,5</t>
  </si>
  <si>
    <t>8,8+16,9+33+22,7</t>
  </si>
  <si>
    <t>3*0,5+14,1+6*4,5</t>
  </si>
  <si>
    <t>V5,V7,V9a</t>
  </si>
  <si>
    <t>18+15</t>
  </si>
  <si>
    <t>V11a , V 13</t>
  </si>
  <si>
    <t>1330</t>
  </si>
  <si>
    <t>1923</t>
  </si>
  <si>
    <t>237,9</t>
  </si>
  <si>
    <t xml:space="preserve">1.fáze značení před provedením VDZ v plastu, dle výpisu hl.výměr </t>
  </si>
  <si>
    <t>75,6</t>
  </si>
  <si>
    <t>1..fáze značení před provedením VDZ v plastu , dlše výpisu hl.výměr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</si>
  <si>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</si>
  <si>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</si>
  <si>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https://podminky.urs.cz/item/CS_URS_2023_01/916131213</t>
  </si>
  <si>
    <t>poškozené obruby, dle výpisu hl.výměr</t>
  </si>
  <si>
    <t>59217034</t>
  </si>
  <si>
    <t>obrubník betonový silniční 1000x150x300mm</t>
  </si>
  <si>
    <t>10*1,02 "Přepočtené koeficientem množství</t>
  </si>
  <si>
    <t>916132113</t>
  </si>
  <si>
    <t>Osazení silniční obruby z betonové přídlažby (krajníků) s ložem tl. přes 50 do 100 mm, s vyplněním a zatřením spár cementovou maltou šířky do 250 mm s boční opěrou z betonu prostého, do lože z betonu prostého</t>
  </si>
  <si>
    <t>https://podminky.urs.cz/item/CS_URS_2023_01/916132113</t>
  </si>
  <si>
    <t>1136</t>
  </si>
  <si>
    <t>59218003</t>
  </si>
  <si>
    <t>krajník betonový silniční 250x125x100mm</t>
  </si>
  <si>
    <t>227,2*1,02</t>
  </si>
  <si>
    <t>20 % doplnění</t>
  </si>
  <si>
    <t>Geomříž pro vyztužení asfaltového povrchu z polypropylenu s geotextilií</t>
  </si>
  <si>
    <t>170*1*1,2</t>
  </si>
  <si>
    <t>1684,45</t>
  </si>
  <si>
    <t>14,45</t>
  </si>
  <si>
    <t>1500</t>
  </si>
  <si>
    <t>5806,2</t>
  </si>
  <si>
    <t>979021112</t>
  </si>
  <si>
    <t>Očištění vybouraných prvků při překopech inženýrských sítí od spojovacího materiálu s odklizením a uložením očištěných hmot a spojovacího materiálu na skládku do vzdálenosti 10 m nebo naložením na dopravní prostředek přídlažby , vybouraných z jakéhokoliv lože a s jakoukoliv výplní spár</t>
  </si>
  <si>
    <t>https://podminky.urs.cz/item/CS_URS_2023_01/979021112</t>
  </si>
  <si>
    <t>227,2</t>
  </si>
  <si>
    <t>856,542</t>
  </si>
  <si>
    <t>-48,626</t>
  </si>
  <si>
    <t>20 % přídlažby</t>
  </si>
  <si>
    <t>-(5806,2-86)*0,115-1000*0,138</t>
  </si>
  <si>
    <t xml:space="preserve">fréz.drť  na skládku SUS</t>
  </si>
  <si>
    <t>5806,2*0,092</t>
  </si>
  <si>
    <t>1000*0,138</t>
  </si>
  <si>
    <t>skládka SUS 8 km, fréz.drť</t>
  </si>
  <si>
    <t>12,093*14</t>
  </si>
  <si>
    <t>672,17*7</t>
  </si>
  <si>
    <t>skl. SUS 8 km</t>
  </si>
  <si>
    <t>227,2*0,205+10*0,205</t>
  </si>
  <si>
    <t>48,626*14</t>
  </si>
  <si>
    <t>12,093</t>
  </si>
  <si>
    <t>48,626</t>
  </si>
  <si>
    <t xml:space="preserve">SKA4903 - SO 103  Benešovice - průtah</t>
  </si>
  <si>
    <t xml:space="preserve">    2 - Zakládání</t>
  </si>
  <si>
    <t xml:space="preserve">    4 - Vodorovné konstrukce</t>
  </si>
  <si>
    <t>Frézování živičného podkladu nebo krytu s naložením na dopravní prostředek plochy přes 1 000 do 10 000 m2 bez překážek v trase pruhu šířky přes 1 m do 2 m, tloušťky vrstvy 40 mm</t>
  </si>
  <si>
    <t>4609,1</t>
  </si>
  <si>
    <t>175</t>
  </si>
  <si>
    <t>napojení sjezdy</t>
  </si>
  <si>
    <t>370</t>
  </si>
  <si>
    <t>autobus.zast.</t>
  </si>
  <si>
    <t>500</t>
  </si>
  <si>
    <t>hloubková oprava, dle výpisu hl.výměr</t>
  </si>
  <si>
    <t>122452204</t>
  </si>
  <si>
    <t>Odkopávky a prokopávky nezapažené pro silnice a dálnice strojně v hornině třídy těžitelnosti II přes 100 do 500 m3</t>
  </si>
  <si>
    <t>m3</t>
  </si>
  <si>
    <t>https://podminky.urs.cz/item/CS_URS_2023_01/122452204</t>
  </si>
  <si>
    <t>(48+64+97)*0,5</t>
  </si>
  <si>
    <t>162751137</t>
  </si>
  <si>
    <t>Vodorovné přemístění výkopku nebo sypaniny po suchu na obvyklém dopravním prostředku, bez naložení výkopku, avšak se složením bez rozhrnutí z horniny třídy těžitelnosti II skupiny 4 a 5 na vzdálenost přes 9 000 do 10 000 m</t>
  </si>
  <si>
    <t>https://podminky.urs.cz/item/CS_URS_2023_01/162751137</t>
  </si>
  <si>
    <t>162751139</t>
  </si>
  <si>
    <t>Vodorovné přemístění výkopku nebo sypaniny po suchu na obvyklém dopravním prostředku, bez naložení výkopku, avšak se složením bez rozhrnutí z horniny třídy těžitelnosti II skupiny 4 a 5 na vzdálenost Příplatek k ceně za každých dalších i započatých 1 000 m</t>
  </si>
  <si>
    <t>https://podminky.urs.cz/item/CS_URS_2023_01/162751139</t>
  </si>
  <si>
    <t>104,5*5</t>
  </si>
  <si>
    <t>171201231</t>
  </si>
  <si>
    <t>https://podminky.urs.cz/item/CS_URS_2023_01/171201231</t>
  </si>
  <si>
    <t>104,5*1,8</t>
  </si>
  <si>
    <t>171251201</t>
  </si>
  <si>
    <t>Uložení sypaniny na skládky nebo meziskládky bez hutnění s upravením uložené sypaniny do předepsaného tvaru</t>
  </si>
  <si>
    <t>https://podminky.urs.cz/item/CS_URS_2023_01/171251201</t>
  </si>
  <si>
    <t>104,5</t>
  </si>
  <si>
    <t>174151101</t>
  </si>
  <si>
    <t>Zásyp sypaninou z jakékoliv horniny strojně s uložením výkopku ve vrstvách se zhutněním jam, šachet, rýh nebo kolem objektů v těchto vykopávkách</t>
  </si>
  <si>
    <t>https://podminky.urs.cz/item/CS_URS_2023_01/174151101</t>
  </si>
  <si>
    <t>dosypání nakup..materiálem</t>
  </si>
  <si>
    <t>58331200</t>
  </si>
  <si>
    <t>štěrkopísek netříděný</t>
  </si>
  <si>
    <t>15*2 "Přepočtené koeficientem množství</t>
  </si>
  <si>
    <t>181152302</t>
  </si>
  <si>
    <t>Úprava pláně na stavbách silnic a dálnic strojně v zářezech mimo skalních se zhutněním</t>
  </si>
  <si>
    <t>https://podminky.urs.cz/item/CS_URS_2023_01/181152302</t>
  </si>
  <si>
    <t>Zakládání</t>
  </si>
  <si>
    <t>275321511</t>
  </si>
  <si>
    <t>Základy z betonu železového (bez výztuže) patky z betonu bez zvláštních nároků na prostředí tř. C 25/30 XC2</t>
  </si>
  <si>
    <t>https://podminky.urs.cz/item/CS_URS_2023_01/275321511</t>
  </si>
  <si>
    <t>6*(0,4*0,7*1)</t>
  </si>
  <si>
    <t>275362021</t>
  </si>
  <si>
    <t>Výztuž základů patek ze svařovaných sítí z drátů typu KARI</t>
  </si>
  <si>
    <t>https://podminky.urs.cz/item/CS_URS_2023_01/275362021</t>
  </si>
  <si>
    <t>1,8</t>
  </si>
  <si>
    <t>Vodorovné konstrukce</t>
  </si>
  <si>
    <t>452311161</t>
  </si>
  <si>
    <t>Podkladní a zajišťovací konstrukce z betonu prostého v otevřeném výkopu bez zvýšených nároků na prostředí desky pod potrubí, stoky a drobné objekty z betonu tř. C 25/30</t>
  </si>
  <si>
    <t>https://podminky.urs.cz/item/CS_URS_2023_01/452311161</t>
  </si>
  <si>
    <t>3*15*0,2*1</t>
  </si>
  <si>
    <t>propust , dle výpisu hl.výměr</t>
  </si>
  <si>
    <t>564831011</t>
  </si>
  <si>
    <t>Podklad ze štěrkodrti ŠD s rozprostřením a zhutněním plochy jednotlivě do 100 m2, po zhutnění tl. 100 mm</t>
  </si>
  <si>
    <t>https://podminky.urs.cz/item/CS_URS_2023_01/564831011</t>
  </si>
  <si>
    <t>3*(15*1+2*4)</t>
  </si>
  <si>
    <t>propust, dle výpisu hl.výměr</t>
  </si>
  <si>
    <t>564851111</t>
  </si>
  <si>
    <t>Podklad ze štěrkodrti ŠD s rozprostřením a zhutněním plochy přes 100 m2, po zhutnění tl. 150 mm</t>
  </si>
  <si>
    <t>https://podminky.urs.cz/item/CS_URS_2023_01/564851111</t>
  </si>
  <si>
    <t>170*2</t>
  </si>
  <si>
    <t>2 vrstvy ,vjezdy , dle výpisu hl.výměr</t>
  </si>
  <si>
    <t>145</t>
  </si>
  <si>
    <t xml:space="preserve">pod dlažbu + navázání  ,krajnice ,, dle výpisu hl.výměr</t>
  </si>
  <si>
    <t>565145121</t>
  </si>
  <si>
    <t>Asfaltový beton vrstva podkladní ACP 16S (obalované kamenivo střednězrnné - OKS) s rozprostřením a zhutněním v pruhu šířky přes 3 m, po zhutnění tl. 60 mm</t>
  </si>
  <si>
    <t>https://podminky.urs.cz/item/CS_URS_2023_01/565145121</t>
  </si>
  <si>
    <t>ve vjezdech , dle výpisu hl.výměr</t>
  </si>
  <si>
    <t>600</t>
  </si>
  <si>
    <t>573231107</t>
  </si>
  <si>
    <t>https://podminky.urs.cz/item/CS_URS_2023_01/573231107</t>
  </si>
  <si>
    <t>170+500</t>
  </si>
  <si>
    <t xml:space="preserve">konstr.zatrub. sjezdu  + hloubková oprava , dle výpisu hl.výměr</t>
  </si>
  <si>
    <t>5732311121</t>
  </si>
  <si>
    <t>Postřik spojovací PS bez posypu kamenivem ze silniční emulze, v množství 1,00 kg/m2</t>
  </si>
  <si>
    <t>250</t>
  </si>
  <si>
    <t>oprava trhlin , dle výpisu hl.výměr</t>
  </si>
  <si>
    <t>577144121</t>
  </si>
  <si>
    <t>Asfaltový beton vrstva obrusná ACO 11 (ABS) s rozprostřením a se zhutněním z nemodifikovaného asfaltu v pruhu šířky přes 3 m tř. I, po zhutnění tl. 50 mm</t>
  </si>
  <si>
    <t>https://podminky.urs.cz/item/CS_URS_2023_01/577144121</t>
  </si>
  <si>
    <t>sjezdy , dle výpisu hl.výměr</t>
  </si>
  <si>
    <t>konstr.zatrub.sjezdu</t>
  </si>
  <si>
    <t>594111114</t>
  </si>
  <si>
    <t>Odláždění z lomového kamene lomařsky upraveného v ploše vodorovné nebo ve sklonu svisle (štětová dlažba) s vyklínováním spár, s provedením lože tl. 50 mm z kameniva těženého</t>
  </si>
  <si>
    <t>https://podminky.urs.cz/item/CS_URS_2023_01/594111114</t>
  </si>
  <si>
    <t>58381086</t>
  </si>
  <si>
    <t>kámen lomový upravený štípaný (80, 40, 20 cm)</t>
  </si>
  <si>
    <t>90*1,2 "Přepočtené koeficientem množství</t>
  </si>
  <si>
    <t>599632111</t>
  </si>
  <si>
    <t>Vyplnění spár dlažby (přídlažby) z lomového kamene v jakémkoliv sklonu plochy a jakékoliv tloušťky cementovou maltou se zatřením</t>
  </si>
  <si>
    <t>https://podminky.urs.cz/item/CS_URS_2023_01/599632111</t>
  </si>
  <si>
    <t>899658211</t>
  </si>
  <si>
    <t>Výztuž pro obetonování potrubí ze svařovaných sítí typu Kari</t>
  </si>
  <si>
    <t>https://podminky.urs.cz/item/CS_URS_2023_01/899658211</t>
  </si>
  <si>
    <t>2,3</t>
  </si>
  <si>
    <t>40445630</t>
  </si>
  <si>
    <t xml:space="preserve">informativní značky směrové  IS3b</t>
  </si>
  <si>
    <t>40445631</t>
  </si>
  <si>
    <t xml:space="preserve">informativní značky směrové  IS3c</t>
  </si>
  <si>
    <t>183,5+210,1</t>
  </si>
  <si>
    <t>39,1</t>
  </si>
  <si>
    <t>99,8+194+35,8+29,9+40,6+199,2+32,1+102</t>
  </si>
  <si>
    <t>40,6+40,6</t>
  </si>
  <si>
    <t>25,6+21+25,7+18,7</t>
  </si>
  <si>
    <t>V11a</t>
  </si>
  <si>
    <t>393,6</t>
  </si>
  <si>
    <t>733,4+172,2</t>
  </si>
  <si>
    <t>dle výpisu hl.výměr, 1. fáze VDZ před pokládkou plastu</t>
  </si>
  <si>
    <t>1. fáza VDZ před pokládkou plastu, dle výpisu hl.výměr</t>
  </si>
  <si>
    <t>919441211</t>
  </si>
  <si>
    <t>Čelo propustku včetně římsy ze zdiva z lomového kamene, pro propustek z trub DN 300 až 500 mm</t>
  </si>
  <si>
    <t>https://podminky.urs.cz/item/CS_URS_2023_01/919441211</t>
  </si>
  <si>
    <t>919521130</t>
  </si>
  <si>
    <t>Zřízení silničního propustku z trub betonových nebo železobetonových DN 500 mm</t>
  </si>
  <si>
    <t>https://podminky.urs.cz/item/CS_URS_2023_01/919521130</t>
  </si>
  <si>
    <t>3*15</t>
  </si>
  <si>
    <t>59222025</t>
  </si>
  <si>
    <t xml:space="preserve">trouba ŽB hrdlová  DN 500, šikmá čela</t>
  </si>
  <si>
    <t>6*1,01 "Přepočtené koeficientem množství</t>
  </si>
  <si>
    <t>59222024</t>
  </si>
  <si>
    <t>trouba ŽB hrdlová DN 500</t>
  </si>
  <si>
    <t>45-6</t>
  </si>
  <si>
    <t>919535559</t>
  </si>
  <si>
    <t>Obetonování trubního propustku betonem prostým bez zvýšených nároků na prostředí tř. C 25/30 XC2</t>
  </si>
  <si>
    <t>https://podminky.urs.cz/item/CS_URS_2023_01/919535559</t>
  </si>
  <si>
    <t>3*(15*0,3)</t>
  </si>
  <si>
    <t>300</t>
  </si>
  <si>
    <t>104</t>
  </si>
  <si>
    <t>336,2</t>
  </si>
  <si>
    <t>53</t>
  </si>
  <si>
    <t>106</t>
  </si>
  <si>
    <t>21,2</t>
  </si>
  <si>
    <t>65</t>
  </si>
  <si>
    <t>9389021121</t>
  </si>
  <si>
    <t>Profilace a čištění příkopů komunikací příkopovým rypadlem a formování svahovkou s odstraněním travnatého porostu nebo nánosu, s úpravou dna a svahů do předepsaného profilu a s naložením na dopravní prostředek nebo s přemístěním na hromady na vzdálenost do 20 m nezpevněných nebo zpevněných objemu nánosu přes 0,15 do 0,30 m3/m</t>
  </si>
  <si>
    <t>108</t>
  </si>
  <si>
    <t>487</t>
  </si>
  <si>
    <t>55</t>
  </si>
  <si>
    <t>938902441</t>
  </si>
  <si>
    <t>Čištění propustků s odstraněním travnatého porostu nebo nánosu, s naložením na dopravní prostředek nebo s přemístěním na hromady na vzdálenost do 20 m strojně tlakovou vodou tloušťky nánosu přes 75% průměru propustku do 500 mm</t>
  </si>
  <si>
    <t>110</t>
  </si>
  <si>
    <t>https://podminky.urs.cz/item/CS_URS_2023_01/938902441</t>
  </si>
  <si>
    <t>15+36</t>
  </si>
  <si>
    <t>112</t>
  </si>
  <si>
    <t>4954,1</t>
  </si>
  <si>
    <t>57</t>
  </si>
  <si>
    <t>114</t>
  </si>
  <si>
    <t xml:space="preserve">stržení drnu ,  dle výpisu hl.výměr</t>
  </si>
  <si>
    <t>116</t>
  </si>
  <si>
    <t>59</t>
  </si>
  <si>
    <t>118</t>
  </si>
  <si>
    <t>966008311</t>
  </si>
  <si>
    <t>Bourání trubního propustku s odklizením a uložením vybouraného materiálu na skládku na vzdálenost do 3 m nebo s naložením na dopravní prostředek čela z betonu železového</t>
  </si>
  <si>
    <t>120</t>
  </si>
  <si>
    <t>https://podminky.urs.cz/item/CS_URS_2023_01/966008311</t>
  </si>
  <si>
    <t>3,35+2,85+1,93+1,2+2,25+2,25</t>
  </si>
  <si>
    <t>61</t>
  </si>
  <si>
    <t>122</t>
  </si>
  <si>
    <t>0,172</t>
  </si>
  <si>
    <t xml:space="preserve"> značky</t>
  </si>
  <si>
    <t>124</t>
  </si>
  <si>
    <t>740,899</t>
  </si>
  <si>
    <t>-33,172-0,172</t>
  </si>
  <si>
    <t>beton + značky</t>
  </si>
  <si>
    <t>-(4609,1+175+370)*0,092-500*0,138+600*0,344</t>
  </si>
  <si>
    <t xml:space="preserve">fréz.drť  na skládku SUS </t>
  </si>
  <si>
    <t>63</t>
  </si>
  <si>
    <t>126</t>
  </si>
  <si>
    <t>5154,1*0,092</t>
  </si>
  <si>
    <t>500*0,138</t>
  </si>
  <si>
    <t>skl. SUS 6 km - fréz.drť</t>
  </si>
  <si>
    <t>128</t>
  </si>
  <si>
    <t>370,778*14</t>
  </si>
  <si>
    <t>130</t>
  </si>
  <si>
    <t>543,177*5</t>
  </si>
  <si>
    <t>skl. SUS 6 km</t>
  </si>
  <si>
    <t>13,83*2,4</t>
  </si>
  <si>
    <t>želbet</t>
  </si>
  <si>
    <t>2*0,082</t>
  </si>
  <si>
    <t>2*0,004</t>
  </si>
  <si>
    <t>67</t>
  </si>
  <si>
    <t>134</t>
  </si>
  <si>
    <t>33,364*14</t>
  </si>
  <si>
    <t>136</t>
  </si>
  <si>
    <t>370,778</t>
  </si>
  <si>
    <t>69</t>
  </si>
  <si>
    <t>138</t>
  </si>
  <si>
    <t>33,364</t>
  </si>
  <si>
    <t>997221625</t>
  </si>
  <si>
    <t>Poplatek za uložení stavebního odpadu na skládce (skládkovné) z armovaného betonu zatříděného do Katalogu odpadů pod kódem 17 01 01</t>
  </si>
  <si>
    <t>140</t>
  </si>
  <si>
    <t>https://podminky.urs.cz/item/CS_URS_2023_01/997221625</t>
  </si>
  <si>
    <t>33,192</t>
  </si>
  <si>
    <t>71</t>
  </si>
  <si>
    <t>142</t>
  </si>
  <si>
    <t>144</t>
  </si>
  <si>
    <t xml:space="preserve">SKA4904 - SO 104  Holostřevy -  průtah</t>
  </si>
  <si>
    <t>1577,565</t>
  </si>
  <si>
    <t>341</t>
  </si>
  <si>
    <t>560</t>
  </si>
  <si>
    <t>hloubková oprava,dle výpisu hl.výměr</t>
  </si>
  <si>
    <t>113154334</t>
  </si>
  <si>
    <t>Frézování živičného podkladu nebo krytu s naložením na dopravní prostředek plochy přes 1 000 do 10 000 m2 bez překážek v trase pruhu šířky přes 1 m do 2 m, tloušťky vrstvy 100 mm</t>
  </si>
  <si>
    <t>https://podminky.urs.cz/item/CS_URS_2023_01/113154334</t>
  </si>
  <si>
    <t>253</t>
  </si>
  <si>
    <t>autobus.zastávka, dle výpisu hl.výměr</t>
  </si>
  <si>
    <t>253+560</t>
  </si>
  <si>
    <t>autobus.zast. + hloubk.oprava , dle výpusu hl.výměr</t>
  </si>
  <si>
    <t>autobus.zastávka</t>
  </si>
  <si>
    <t>5771551421</t>
  </si>
  <si>
    <t>40445645</t>
  </si>
  <si>
    <t>informativní značky jiné IJ4b 500mm</t>
  </si>
  <si>
    <t>76,4+20,2</t>
  </si>
  <si>
    <t>50,3</t>
  </si>
  <si>
    <t>11+58,3</t>
  </si>
  <si>
    <t>8,4+72+14,5+15+56,8+14,1+82,1+53,8</t>
  </si>
  <si>
    <t>16,2+19,1+13,3+27,96</t>
  </si>
  <si>
    <t>18,5+20,5</t>
  </si>
  <si>
    <t>146,9</t>
  </si>
  <si>
    <t>119,6</t>
  </si>
  <si>
    <t>316,7+115,56</t>
  </si>
  <si>
    <t>1.fáze VDZ před pokládkou plastu , dle výpisu hl.výměr</t>
  </si>
  <si>
    <t>1.fáze VDZ před pokládkou plastu,dle výpisu hl.výměr</t>
  </si>
  <si>
    <t>300*1,2</t>
  </si>
  <si>
    <t>564,35</t>
  </si>
  <si>
    <t>14,35</t>
  </si>
  <si>
    <t>2171,56</t>
  </si>
  <si>
    <t>stržení drnu , dle výpisu hl.výměr</t>
  </si>
  <si>
    <t>0,086</t>
  </si>
  <si>
    <t>342,304</t>
  </si>
  <si>
    <t>-0,086</t>
  </si>
  <si>
    <t>značky</t>
  </si>
  <si>
    <t>-0,23*(253-120)-0,092*(1577,565+341)-0,138*560</t>
  </si>
  <si>
    <t>1918,565*0,092</t>
  </si>
  <si>
    <t>560*0,138</t>
  </si>
  <si>
    <t>253*0,23</t>
  </si>
  <si>
    <t>skl. SUS 9 km fréz.dť</t>
  </si>
  <si>
    <t>57,84*14</t>
  </si>
  <si>
    <t>311,978*8</t>
  </si>
  <si>
    <t>skl. SUS 9 km , fréz.drť</t>
  </si>
  <si>
    <t>1*0,082</t>
  </si>
  <si>
    <t>1*0,004</t>
  </si>
  <si>
    <t>0,086*14</t>
  </si>
  <si>
    <t>57,84</t>
  </si>
  <si>
    <t xml:space="preserve">SKA4905 - SO 105  Skviřín - průtah</t>
  </si>
  <si>
    <t>2114,1</t>
  </si>
  <si>
    <t>185</t>
  </si>
  <si>
    <t>490</t>
  </si>
  <si>
    <t>hloubková oprava</t>
  </si>
  <si>
    <t>565145101</t>
  </si>
  <si>
    <t>Asfaltový beton vrstva podkladní ACP 16 + 50/70 (obalované kamenivo střednězrnné - OKS) s rozprostřením a zhutněním v pruhu šířky do 1,5 m, po zhutnění tl. 60 mm</t>
  </si>
  <si>
    <t>https://podminky.urs.cz/item/CS_URS_2023_01/565145101</t>
  </si>
  <si>
    <t>572243111</t>
  </si>
  <si>
    <t>Provizorní vyspravení neupravených výtluků s očištěním, zaplněním směsí a se zhutněním ACP 16 +</t>
  </si>
  <si>
    <t>https://podminky.urs.cz/item/CS_URS_2023_01/572243111</t>
  </si>
  <si>
    <t>490+28</t>
  </si>
  <si>
    <t xml:space="preserve">autobus.zasávka + rýha u obruby  , dle výpisu hl.výměr</t>
  </si>
  <si>
    <t xml:space="preserve">hloubková oprava, dle výpisu hl.výměr </t>
  </si>
  <si>
    <t xml:space="preserve">autobus.zastávka </t>
  </si>
  <si>
    <t>490+300</t>
  </si>
  <si>
    <t>autobus.zastávka + hloubk.oprava , dle výpisu hl.výměr</t>
  </si>
  <si>
    <t>7,5+138,4+70,5+35</t>
  </si>
  <si>
    <t>8,3+15+14,2</t>
  </si>
  <si>
    <t>7,4+92,3+122,2+19,8+14,4+16,3+94,5+70+21,5</t>
  </si>
  <si>
    <t>8,3+19+27,6</t>
  </si>
  <si>
    <t>14,3+15,2+15+20</t>
  </si>
  <si>
    <t>11+9</t>
  </si>
  <si>
    <t>251,4</t>
  </si>
  <si>
    <t>37,5</t>
  </si>
  <si>
    <t>458,4+119,4</t>
  </si>
  <si>
    <t>1.fáze VDZ před pokládkou plastu ,dle výpisu hl.výměr</t>
  </si>
  <si>
    <t>1 fáze VDZ před pokládkou plastu , dle výpisu hl.výměr</t>
  </si>
  <si>
    <t>55*1,02 "Přepočtené koeficientem množství</t>
  </si>
  <si>
    <t>420</t>
  </si>
  <si>
    <t>dle výpisu hl.výměr, dle výpisu hl.výměr</t>
  </si>
  <si>
    <t>584,55</t>
  </si>
  <si>
    <t>14,55</t>
  </si>
  <si>
    <t>220</t>
  </si>
  <si>
    <t>350</t>
  </si>
  <si>
    <t>85</t>
  </si>
  <si>
    <t>2789,1</t>
  </si>
  <si>
    <t>437,317</t>
  </si>
  <si>
    <t>-2299,1*0,092</t>
  </si>
  <si>
    <t>-790*0,23</t>
  </si>
  <si>
    <t>-</t>
  </si>
  <si>
    <t>2299,1*0,092</t>
  </si>
  <si>
    <t>790*0,23</t>
  </si>
  <si>
    <t>skl. SUS 13 km , fréz. dť</t>
  </si>
  <si>
    <t>44,1*14</t>
  </si>
  <si>
    <t>393,217*12</t>
  </si>
  <si>
    <t>skl. SUS 13 km , fréz.drť</t>
  </si>
  <si>
    <t>44,1</t>
  </si>
  <si>
    <t xml:space="preserve">SKA4906 - SO 201  Rekonstrukce propusti</t>
  </si>
  <si>
    <t xml:space="preserve">    3 - Svislé a kompletní konstrukce</t>
  </si>
  <si>
    <t xml:space="preserve">    6 - Úpravy povrchů, podlahy a osazování výplní</t>
  </si>
  <si>
    <t>PSV - Práce a dodávky PSV</t>
  </si>
  <si>
    <t xml:space="preserve">    711 - Izolace proti vodě, vlhkosti a plynům</t>
  </si>
  <si>
    <t>111251101</t>
  </si>
  <si>
    <t>Odstranění křovin a stromů s odstraněním kořenů strojně průměru kmene do 100 mm v rovině nebo ve svahu sklonu terénu do 1:5, při celkové ploše do 100 m2</t>
  </si>
  <si>
    <t>https://podminky.urs.cz/item/CS_URS_2023_01/111251101</t>
  </si>
  <si>
    <t>111301111</t>
  </si>
  <si>
    <t>Sejmutí drnu tl. do 100 mm, v jakékoliv ploše</t>
  </si>
  <si>
    <t>https://podminky.urs.cz/item/CS_URS_2023_01/111301111</t>
  </si>
  <si>
    <t>10*3+20*4</t>
  </si>
  <si>
    <t>113107163</t>
  </si>
  <si>
    <t>Odstranění podkladů nebo krytů strojně plochy jednotlivě přes 50 m2 do 200 m2 s přemístěním hmot na skládku na vzdálenost do 20 m nebo s naložením na dopravní prostředek z kameniva hrubého drceného, o tl. vrstvy přes 200 do 300 mm</t>
  </si>
  <si>
    <t>https://podminky.urs.cz/item/CS_URS_2023_01/113107163</t>
  </si>
  <si>
    <t>15*7,5</t>
  </si>
  <si>
    <t>113154124</t>
  </si>
  <si>
    <t>Frézování živičného podkladu nebo krytu s naložením na dopravní prostředek plochy do 500 m2 bez překážek v trase pruhu šířky přes 0,5 m do 1 m, tloušťky vrstvy 100 mm</t>
  </si>
  <si>
    <t>https://podminky.urs.cz/item/CS_URS_2023_01/113154124</t>
  </si>
  <si>
    <t>112,5*2</t>
  </si>
  <si>
    <t>2 vrstva , dle výpisu hl.výměr</t>
  </si>
  <si>
    <t>115001106</t>
  </si>
  <si>
    <t>Převedení vody potrubím průměru DN 800, vč demontáže</t>
  </si>
  <si>
    <t>https://podminky.urs.cz/item/CS_URS_2023_01/115001106</t>
  </si>
  <si>
    <t>115101201</t>
  </si>
  <si>
    <t>Čerpání vody na dopravní výšku do 10 m s uvažovaným průměrným přítokem do 500 l/min</t>
  </si>
  <si>
    <t>hod</t>
  </si>
  <si>
    <t>https://podminky.urs.cz/item/CS_URS_2023_01/115101201</t>
  </si>
  <si>
    <t>720</t>
  </si>
  <si>
    <t>115101301</t>
  </si>
  <si>
    <t>Pohotovost záložní čerpací soupravy pro dopravní výšku do 10 m s uvažovaným průměrným přítokem do 500 l/min</t>
  </si>
  <si>
    <t>den</t>
  </si>
  <si>
    <t>https://podminky.urs.cz/item/CS_URS_2023_01/115101301</t>
  </si>
  <si>
    <t>129353101</t>
  </si>
  <si>
    <t>Čištění otevřených koryt vodotečí strojně s přehozením rozpojeného nánosu do 3 m nebo s naložením na dopravní prostředek při šířce původního dna do 5 m a hloubce koryta do 2,5 m v hornině třídy těžitelnosti II skupiny 4</t>
  </si>
  <si>
    <t>https://podminky.urs.cz/item/CS_URS_2023_01/129353101</t>
  </si>
  <si>
    <t>20*2*0,3</t>
  </si>
  <si>
    <t>131351104</t>
  </si>
  <si>
    <t>Hloubení nezapažených jam a zářezů strojně s urovnáním dna do předepsaného profilu a spádu v hornině třídy těžitelnosti II skupiny 4 přes 100 do 500 m3</t>
  </si>
  <si>
    <t>https://podminky.urs.cz/item/CS_URS_2023_01/131351104</t>
  </si>
  <si>
    <t>(5+10)/2*3*12</t>
  </si>
  <si>
    <t>rám</t>
  </si>
  <si>
    <t>2*5*1,5*3+2*4*1,5*3</t>
  </si>
  <si>
    <t>křídla</t>
  </si>
  <si>
    <t>137</t>
  </si>
  <si>
    <t>153112122</t>
  </si>
  <si>
    <t>Zřízení beraněných stěn z ocelových štětovnic z terénu zaberanění štětovnic ve standardních podmínkách, délky do 8 m</t>
  </si>
  <si>
    <t>-509289757</t>
  </si>
  <si>
    <t>https://podminky.urs.cz/item/CS_URS_2023_01/153112122</t>
  </si>
  <si>
    <t>10*5</t>
  </si>
  <si>
    <t>139</t>
  </si>
  <si>
    <t>15920310</t>
  </si>
  <si>
    <t>pažnice ocelová 6 m</t>
  </si>
  <si>
    <t>-1642272386</t>
  </si>
  <si>
    <t>153113112</t>
  </si>
  <si>
    <t>Vytažení stěn z ocelových štětovnic zaberaněných z terénu délky do 12 m ve standardních podmínkách, zaberaněných na hloubku do 8 m</t>
  </si>
  <si>
    <t>822443677</t>
  </si>
  <si>
    <t>https://podminky.urs.cz/item/CS_URS_2023_01/153113112</t>
  </si>
  <si>
    <t>162301501</t>
  </si>
  <si>
    <t>Vodorovné přemístění smýcených křovin do průměru kmene 100 mm na vzdálenost do 5 000 m</t>
  </si>
  <si>
    <t>https://podminky.urs.cz/item/CS_URS_2023_01/162301501</t>
  </si>
  <si>
    <t>162301981</t>
  </si>
  <si>
    <t>Vodorovné přemístění smýcených křovin Příplatek k ceně za každých dalších i započatých 1 000 m</t>
  </si>
  <si>
    <t>https://podminky.urs.cz/item/CS_URS_2023_01/162301981</t>
  </si>
  <si>
    <t>40*10</t>
  </si>
  <si>
    <t>351+12</t>
  </si>
  <si>
    <t>363*5</t>
  </si>
  <si>
    <t>171153101</t>
  </si>
  <si>
    <t>Zemní hrázky z jílovitého materiálu , přívodních a odpadních melioračních kanálů zhutňované po vrstvách tloušťky 200 mm s přemístěním sypaniny do 20 m nebo s jejím přehozením do 3 m z hornin třídy těžitelnosti I a II, skupiny 1 až 4 vč.odstranění</t>
  </si>
  <si>
    <t>https://podminky.urs.cz/item/CS_URS_2023_01/171153101</t>
  </si>
  <si>
    <t>2*(2+1)/2*0,8*4</t>
  </si>
  <si>
    <t>363*1,8</t>
  </si>
  <si>
    <t>363</t>
  </si>
  <si>
    <t>zásyp z nakup..materiálem, dle výpisu hl.výměr</t>
  </si>
  <si>
    <t>2*(1+2)/2*1,5*10+2*5*3*1,5+2*4*3*1,5</t>
  </si>
  <si>
    <t>126*2 "Přepočtené koeficientem množství</t>
  </si>
  <si>
    <t>175111101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</si>
  <si>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</si>
  <si>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https://podminky.urs.cz/item/CS_URS_2023_01/175111101</t>
  </si>
  <si>
    <t>pbsyp drenáže</t>
  </si>
  <si>
    <t>(2*11+2*4+3+2)*0,5*0,5</t>
  </si>
  <si>
    <t>58337303</t>
  </si>
  <si>
    <t>drenážní kamenivo</t>
  </si>
  <si>
    <t>8,75*2 "Přepočtené koeficientem množství</t>
  </si>
  <si>
    <t>181152301</t>
  </si>
  <si>
    <t>Úprava pláně na stavbách silnic a dálnic strojně v zářezech mimo skalních bez zhutnění</t>
  </si>
  <si>
    <t>https://podminky.urs.cz/item/CS_URS_2023_01/181152301</t>
  </si>
  <si>
    <t>112,5</t>
  </si>
  <si>
    <t>181351003</t>
  </si>
  <si>
    <t>Rozprostření a urovnání ornice v rovině nebo ve svahu sklonu do 1:5 strojně při souvislé ploše do 100 m2, tl. vrstvy do 200 mm</t>
  </si>
  <si>
    <t>https://podminky.urs.cz/item/CS_URS_2023_01/181351003</t>
  </si>
  <si>
    <t>181411131</t>
  </si>
  <si>
    <t>Založení trávníku na půdě předem připravené plochy do 1000 m2 výsevem včetně utažení parkového v rovině nebo na svahu do 1:5</t>
  </si>
  <si>
    <t>https://podminky.urs.cz/item/CS_URS_2023_01/181411131</t>
  </si>
  <si>
    <t>00572410</t>
  </si>
  <si>
    <t>osivo směs travní parková</t>
  </si>
  <si>
    <t>kg</t>
  </si>
  <si>
    <t>100*0,02 "Přepočtené koeficientem množství</t>
  </si>
  <si>
    <t>212752132</t>
  </si>
  <si>
    <t>Trativody z drenážních trubek pro liniové stavby a komunikace se zřízením štěrkového lože pod trubky a s jejich obsypem v otevřeném výkopu trubka korugovaná sendvičová PE-HD SN 4 neperforovaná DN 150</t>
  </si>
  <si>
    <t>https://podminky.urs.cz/item/CS_URS_2023_01/212752132</t>
  </si>
  <si>
    <t>212752412</t>
  </si>
  <si>
    <t>Trativody z drenážních trubek pro liniové stavby a komunikace se zřízením štěrkového lože pod trubky a s jejich obsypem v otevřeném výkopu trubka korugovaná poloděrovaná SN 8 perforace 220° DN 150</t>
  </si>
  <si>
    <t>https://podminky.urs.cz/item/CS_URS_2023_01/212752412</t>
  </si>
  <si>
    <t>2*11+13</t>
  </si>
  <si>
    <t>212972113</t>
  </si>
  <si>
    <t>Opláštění drenážních trub filtrační textilií DN 160</t>
  </si>
  <si>
    <t>https://podminky.urs.cz/item/CS_URS_2023_01/212972113</t>
  </si>
  <si>
    <t xml:space="preserve">dle výpisu hl.výměr </t>
  </si>
  <si>
    <t>273311124</t>
  </si>
  <si>
    <t>Základové konstrukce z betonu prostého desky ve výkopu nebo na hlavách pilot C 12/15</t>
  </si>
  <si>
    <t>https://podminky.urs.cz/item/CS_URS_2023_01/273311124</t>
  </si>
  <si>
    <t>4,3*10,3*0,15</t>
  </si>
  <si>
    <t>NK</t>
  </si>
  <si>
    <t>(2*4+3+2)*2*0,15</t>
  </si>
  <si>
    <t>podkl.bet., dle výpisu hl.výměr</t>
  </si>
  <si>
    <t>273321117</t>
  </si>
  <si>
    <t>Základové konstrukce z betonu železového desky ve výkopu nebo na hlavách pilot C 25/30</t>
  </si>
  <si>
    <t>https://podminky.urs.cz/item/CS_URS_2023_01/273321117</t>
  </si>
  <si>
    <t>4*10*0,45</t>
  </si>
  <si>
    <t>podkl.žb.deska , dle výpisu hl.výměr</t>
  </si>
  <si>
    <t>2*4*1,5*0,8+(3+2)*1,5*0,8</t>
  </si>
  <si>
    <t>křídla , dle výpisu hl.výměr</t>
  </si>
  <si>
    <t>273354111</t>
  </si>
  <si>
    <t>Bednění základových konstrukcí desek zřízení</t>
  </si>
  <si>
    <t>https://podminky.urs.cz/item/CS_URS_2023_01/273354111</t>
  </si>
  <si>
    <t>2*4*0,55+2*10*0,55</t>
  </si>
  <si>
    <t>273354211</t>
  </si>
  <si>
    <t>Bednění základových konstrukcí desek odstranění bednění</t>
  </si>
  <si>
    <t>https://podminky.urs.cz/item/CS_URS_2023_01/273354211</t>
  </si>
  <si>
    <t>273361116</t>
  </si>
  <si>
    <t>Výztuž základových konstrukcí desek z betonářské oceli 10 505 (R) nebo BSt 500</t>
  </si>
  <si>
    <t>https://podminky.urs.cz/item/CS_URS_2023_01/273361116</t>
  </si>
  <si>
    <t>3,06</t>
  </si>
  <si>
    <t>274361116</t>
  </si>
  <si>
    <t>Výztuž základových konstrukcí pasů, prahů, věnců a ostruh z betonářské oceli 10 505 (R) nebo BSt 500</t>
  </si>
  <si>
    <t>https://podminky.urs.cz/item/CS_URS_2023_01/274361116</t>
  </si>
  <si>
    <t>2,9</t>
  </si>
  <si>
    <t>Svislé a kompletní konstrukce</t>
  </si>
  <si>
    <t>317321118</t>
  </si>
  <si>
    <t>Římsy ze železového betonu C 30/37 XF4</t>
  </si>
  <si>
    <t>https://podminky.urs.cz/item/CS_URS_2023_01/317321118</t>
  </si>
  <si>
    <t>0,47*1,15*(12,03+5,81)</t>
  </si>
  <si>
    <t>4*1,5*1</t>
  </si>
  <si>
    <t>přechod.část říms</t>
  </si>
  <si>
    <t>3*0,8*0,3</t>
  </si>
  <si>
    <t xml:space="preserve">římsa na křídle </t>
  </si>
  <si>
    <t>317353121</t>
  </si>
  <si>
    <t>Bednění mostní římsy zřízení všech tvarů</t>
  </si>
  <si>
    <t>https://podminky.urs.cz/item/CS_URS_2023_01/317353121</t>
  </si>
  <si>
    <t>(0,8+0,5)*(12,5+6)+4*0,5*1,2</t>
  </si>
  <si>
    <t>317353221</t>
  </si>
  <si>
    <t>Bednění mostní římsy odstranění všech tvarů</t>
  </si>
  <si>
    <t>https://podminky.urs.cz/item/CS_URS_2023_01/317353221</t>
  </si>
  <si>
    <t>317361116</t>
  </si>
  <si>
    <t>Výztuž mostních železobetonových říms z betonářské oceli 10 505 (R) nebo BSt 500</t>
  </si>
  <si>
    <t>https://podminky.urs.cz/item/CS_URS_2023_01/317361116</t>
  </si>
  <si>
    <t>1,2</t>
  </si>
  <si>
    <t>1,5</t>
  </si>
  <si>
    <t>přechodová část , dle výpisu hl.výměr</t>
  </si>
  <si>
    <t>334323117</t>
  </si>
  <si>
    <t>Mostní opěry a úložné prahy z betonu železového C 25/30 XA1</t>
  </si>
  <si>
    <t>https://podminky.urs.cz/item/CS_URS_2023_01/334323117</t>
  </si>
  <si>
    <t>2*0,4*0,75*3,5</t>
  </si>
  <si>
    <t>3343232171</t>
  </si>
  <si>
    <t>Mostní čela z betonu železového C 25/30</t>
  </si>
  <si>
    <t>1,3*0,6*3,5</t>
  </si>
  <si>
    <t>334323218</t>
  </si>
  <si>
    <t>Mostní křídla a závěrné zídky z betonu železového C 30/37 XF3</t>
  </si>
  <si>
    <t>https://podminky.urs.cz/item/CS_URS_2023_01/334323218</t>
  </si>
  <si>
    <t>(2*4+3+2)*2*0,6</t>
  </si>
  <si>
    <t>334351112</t>
  </si>
  <si>
    <t>Bednění mostních opěr a úložných prahů ze systémového bednění zřízení z překližek, pro železobeton</t>
  </si>
  <si>
    <t>https://podminky.urs.cz/item/CS_URS_2023_01/334351112</t>
  </si>
  <si>
    <t>2*3,5*0,8</t>
  </si>
  <si>
    <t>334351211</t>
  </si>
  <si>
    <t>Bednění mostních opěr a úložných prahů ze systémového bednění odstranění z překližek</t>
  </si>
  <si>
    <t>https://podminky.urs.cz/item/CS_URS_2023_01/334351211</t>
  </si>
  <si>
    <t>334352111</t>
  </si>
  <si>
    <t>Bednění mostních křídel a závěrných zídek ze systémového bednění zřízení z překližek</t>
  </si>
  <si>
    <t>https://podminky.urs.cz/item/CS_URS_2023_01/334352111</t>
  </si>
  <si>
    <t>2*(2*4+3+2)*2+4*2*0,7</t>
  </si>
  <si>
    <t>3343521121</t>
  </si>
  <si>
    <t>Bednění mostních čel ze systémového bednění zřízení z palubek</t>
  </si>
  <si>
    <t>(3,5+0,6)*1,3*2</t>
  </si>
  <si>
    <t>334352211</t>
  </si>
  <si>
    <t>Bednění mostních křídel a závěrných zídek ze systémového bednění odstranění z překližek</t>
  </si>
  <si>
    <t>1789689346</t>
  </si>
  <si>
    <t>https://podminky.urs.cz/item/CS_URS_2023_01/334352211</t>
  </si>
  <si>
    <t>3343522121</t>
  </si>
  <si>
    <t>Bednění mostních čel ze systémového bednění odstranění z palubek</t>
  </si>
  <si>
    <t>334361226</t>
  </si>
  <si>
    <t>Výztuž betonářská mostních konstrukcí opěr, úložných prahů, křídel, závěrných zídek, bloků ložisek, pilířů a sloupů z oceli 10 505 (R) nebo BSt 500 křídel, závěrných zdí</t>
  </si>
  <si>
    <t>https://podminky.urs.cz/item/CS_URS_2023_01/334361226</t>
  </si>
  <si>
    <t>3,2</t>
  </si>
  <si>
    <t>334361266</t>
  </si>
  <si>
    <t>Výztuž betonářská mostních konstrukcí opěr, úložných prahů, křídel, závěrných zídek, bloků ložisek, pilířů a sloupů z oceli 10 505 (R) nebo BSt 500 úložných prahů ložisek</t>
  </si>
  <si>
    <t>https://podminky.urs.cz/item/CS_URS_2023_01/334361266</t>
  </si>
  <si>
    <t>0,5</t>
  </si>
  <si>
    <t>3343612661</t>
  </si>
  <si>
    <t>Výztuž betonářská mostních čel z oceli 10 505 (R) nebo BSt 500 úložných prahů ložisek</t>
  </si>
  <si>
    <t>0,6</t>
  </si>
  <si>
    <t>348171111</t>
  </si>
  <si>
    <t>Osazení mostního ocelového zábradlí přímo do betonu říms na kotevní patky</t>
  </si>
  <si>
    <t>https://podminky.urs.cz/item/CS_URS_2023_01/348171111</t>
  </si>
  <si>
    <t>553910011</t>
  </si>
  <si>
    <t xml:space="preserve">mostní zábradlí z plných prof., se svislou výplní , vč. kotvení na ocel.patky  , metalizace + nátěr PUR 1 x zákl, 2 x vrchní</t>
  </si>
  <si>
    <t>348185121</t>
  </si>
  <si>
    <t>Zábradlí mostní ze dřeva měkkého hoblovaného výšky do 1,1 m, osová vzdálenost sloupků do 2 m dočasné s dvojmadlem výroba</t>
  </si>
  <si>
    <t>https://podminky.urs.cz/item/CS_URS_2023_01/348185121</t>
  </si>
  <si>
    <t>348185131</t>
  </si>
  <si>
    <t>Zábradlí mostní ze dřeva měkkého hoblovaného výšky do 1,1 m, osová vzdálenost sloupků do 2 m dočasné s dvojmadlem montáž</t>
  </si>
  <si>
    <t>https://podminky.urs.cz/item/CS_URS_2023_01/348185131</t>
  </si>
  <si>
    <t>348185211</t>
  </si>
  <si>
    <t>Zábradlí mostní ze dřeva měkkého hoblovaného výšky do 1,1 m, osová vzdálenost sloupků do 2 m dočasné s dvojmadlem odstranění</t>
  </si>
  <si>
    <t>https://podminky.urs.cz/item/CS_URS_2023_01/348185211</t>
  </si>
  <si>
    <t>389121112</t>
  </si>
  <si>
    <t>Osazení dílců rámové konstrukce propustků a podchodů hmotnosti jednotlivě přes 5 do 10 t</t>
  </si>
  <si>
    <t>https://podminky.urs.cz/item/CS_URS_2023_01/389121112</t>
  </si>
  <si>
    <t>59383451</t>
  </si>
  <si>
    <t>propust rámová 1,00x3,00x1,00 m ,vytvarování střelky ve dně ve výrobě</t>
  </si>
  <si>
    <t>389361003</t>
  </si>
  <si>
    <t>Výztuž doplňková uzavírací nebo petlicové spáry dílců rámové konstrukce z betonářské oceli 10 505 (R) nebo BSt 500 průměru do 12 mm</t>
  </si>
  <si>
    <t>https://podminky.urs.cz/item/CS_URS_2023_01/389361003</t>
  </si>
  <si>
    <t>0,8</t>
  </si>
  <si>
    <t>výztuž spojů , dle výpisu hl.výměr</t>
  </si>
  <si>
    <t>3893811191</t>
  </si>
  <si>
    <t>Zmonolitnění spojů - Doplňková betonáž malého rozsahu včetně bednění uzavírací nebo petlicové spáry dílců rámové konstrukce, z betonu C 30/37</t>
  </si>
  <si>
    <t>0,26*10</t>
  </si>
  <si>
    <t>4213211281</t>
  </si>
  <si>
    <t>Mostní železobetonové nosné konstrukce deskové nebo klenbové deskové, z betonu C 30/37 XF4</t>
  </si>
  <si>
    <t>ochrana izolace, dle výpisu hl.výměr</t>
  </si>
  <si>
    <t>3,5*10*0,1</t>
  </si>
  <si>
    <t>421321138</t>
  </si>
  <si>
    <t>Mostní železobetonové nosné konstrukce deskové nebo klenbové deskové spřahující, z betonu C 30/37 XF2</t>
  </si>
  <si>
    <t>https://podminky.urs.cz/item/CS_URS_2023_01/421321138</t>
  </si>
  <si>
    <t>3,5*10*0,17</t>
  </si>
  <si>
    <t>421321192</t>
  </si>
  <si>
    <t>Mostní železobetonové nosné konstrukce deskové nebo klenbové Příplatek k cenám za betonáž malého rozsahu do 50 m3</t>
  </si>
  <si>
    <t>https://podminky.urs.cz/item/CS_URS_2023_01/421321192</t>
  </si>
  <si>
    <t>421351112</t>
  </si>
  <si>
    <t>Bednění deskových konstrukcí mostů z betonu železového nebo předpjatého zřízení</t>
  </si>
  <si>
    <t>https://podminky.urs.cz/item/CS_URS_2023_01/421351112</t>
  </si>
  <si>
    <t>2*(10+3,5)*0,25</t>
  </si>
  <si>
    <t>421361236</t>
  </si>
  <si>
    <t>Výztuž deskových konstrukcí z betonářské oceli 10 505 (R) nebo BSt 500 spřahující desky</t>
  </si>
  <si>
    <t>https://podminky.urs.cz/item/CS_URS_2023_01/421361236</t>
  </si>
  <si>
    <t>1,01</t>
  </si>
  <si>
    <t>421361412</t>
  </si>
  <si>
    <t>Výztuž deskových konstrukcí ze svařovaných sítí přes 4 kg/m2</t>
  </si>
  <si>
    <t>https://podminky.urs.cz/item/CS_URS_2023_01/421361412</t>
  </si>
  <si>
    <t>0,4</t>
  </si>
  <si>
    <t>výztuž ochrany izolace, dle výpisu hl.výměr</t>
  </si>
  <si>
    <t>451317777</t>
  </si>
  <si>
    <t>Podklad nebo lože pod dlažbu (přídlažbu) v ploše vodorovné nebo ve sklonu do 1:5, tloušťky od 50 do 100 mm z betonu prostého</t>
  </si>
  <si>
    <t>https://podminky.urs.cz/item/CS_URS_2023_01/451317777</t>
  </si>
  <si>
    <t>451475121</t>
  </si>
  <si>
    <t>Podkladní vrstva plastbetonová samonivelační, tloušťky do 10 mm první vrstva</t>
  </si>
  <si>
    <t>https://podminky.urs.cz/item/CS_URS_2023_01/451475121</t>
  </si>
  <si>
    <t>10*0,2</t>
  </si>
  <si>
    <t>pod zábradlí, dle výpisu hl.výměr</t>
  </si>
  <si>
    <t>451475122</t>
  </si>
  <si>
    <t>Podkladní vrstva plastbetonová samonivelační, tloušťky do 10 mm každá další vrstva</t>
  </si>
  <si>
    <t>https://podminky.urs.cz/item/CS_URS_2023_01/451475122</t>
  </si>
  <si>
    <t>4*2</t>
  </si>
  <si>
    <t>celk.50 mm</t>
  </si>
  <si>
    <t>451477121</t>
  </si>
  <si>
    <t>Podkladní vrstva plastbetonová drenážní, tloušťky do 20 mm první vrstva</t>
  </si>
  <si>
    <t>https://podminky.urs.cz/item/CS_URS_2023_01/451477121</t>
  </si>
  <si>
    <t>22*0,3</t>
  </si>
  <si>
    <t>451477122</t>
  </si>
  <si>
    <t>Podkladní vrstva plastbetonová drenážní, tloušťky do 20 mm každá další vrstva</t>
  </si>
  <si>
    <t>https://podminky.urs.cz/item/CS_URS_2023_01/451477122</t>
  </si>
  <si>
    <t>6,6*3</t>
  </si>
  <si>
    <t>73</t>
  </si>
  <si>
    <t>452311131</t>
  </si>
  <si>
    <t>Podkladní a zajišťovací konstrukce z betonu prostého v otevřeném výkopu bez zvýšených nároků na prostředí desky pod potrubí, stoky a drobné objekty z betonu tř. C 12/15</t>
  </si>
  <si>
    <t>146</t>
  </si>
  <si>
    <t>https://podminky.urs.cz/item/CS_URS_2023_01/452311131</t>
  </si>
  <si>
    <t>2*(0,5*0,8)*11+0,5*0,4*8+13*0,5*0,4</t>
  </si>
  <si>
    <t>lože pod trativody , dle výpisu hl.výměr</t>
  </si>
  <si>
    <t>462511111</t>
  </si>
  <si>
    <t>Zához prostoru z lomového kamene</t>
  </si>
  <si>
    <t>148</t>
  </si>
  <si>
    <t>https://podminky.urs.cz/item/CS_URS_2023_01/462511111</t>
  </si>
  <si>
    <t>30*0,25</t>
  </si>
  <si>
    <t>75</t>
  </si>
  <si>
    <t>462511112</t>
  </si>
  <si>
    <t>Zához prostoru z drenážního betonu</t>
  </si>
  <si>
    <t>150</t>
  </si>
  <si>
    <t>https://podminky.urs.cz/item/CS_URS_2023_01/462511112</t>
  </si>
  <si>
    <t>2*(2+3)/2*1*10+(2*4+3+2)*1*1</t>
  </si>
  <si>
    <t>mezerovitý beton , dle výpisu hl.výměr</t>
  </si>
  <si>
    <t>465513257</t>
  </si>
  <si>
    <t>Dlažba svahu u mostních opěr z upraveného lomového žulového kamene s vyspárováním maltou MC 25, šíře spáry 15 mm do betonového lože C 25/30 tloušťky 250 mm, plochy přes 10 m2</t>
  </si>
  <si>
    <t>152</t>
  </si>
  <si>
    <t>https://podminky.urs.cz/item/CS_URS_2023_01/465513257</t>
  </si>
  <si>
    <t>10+6+38</t>
  </si>
  <si>
    <t>141</t>
  </si>
  <si>
    <t>54879992</t>
  </si>
  <si>
    <t>ocelová kotva římsy M24 do vývrtu s chemickým kotvením</t>
  </si>
  <si>
    <t>1446403249</t>
  </si>
  <si>
    <t>77</t>
  </si>
  <si>
    <t>5646710111</t>
  </si>
  <si>
    <t>Podklad z kameniva hrubého drceného HDK s rozprostřením a zhutněním plochy jednotlivě do 100 m2, po zhutnění tl. 250 mm - sanace</t>
  </si>
  <si>
    <t>154</t>
  </si>
  <si>
    <t>10*4*0,5*2</t>
  </si>
  <si>
    <t xml:space="preserve">2 vrstvy 250 mm </t>
  </si>
  <si>
    <t>564871111</t>
  </si>
  <si>
    <t>Podklad ze štěrkodrti ŠD s rozprostřením a zhutněním plochy přes 100 m2, po zhutnění tl. 250 mm</t>
  </si>
  <si>
    <t>156</t>
  </si>
  <si>
    <t>https://podminky.urs.cz/item/CS_URS_2023_01/564871111</t>
  </si>
  <si>
    <t>79</t>
  </si>
  <si>
    <t>564962111</t>
  </si>
  <si>
    <t>Podklad z mechanicky zpevněného kameniva MZK (minerální beton) s rozprostřením a s hutněním, po zhutnění tl. 200 mm</t>
  </si>
  <si>
    <t>158</t>
  </si>
  <si>
    <t>https://podminky.urs.cz/item/CS_URS_2023_01/564962111</t>
  </si>
  <si>
    <t>15,5*7,5</t>
  </si>
  <si>
    <t>Asfaltový beton vrstva podkladní ACP 16+ 50/70 (obalované kamenivo střednězrnné - OKS) s rozprostřením a zhutněním v pruhu šířky přes 3 m, po zhutnění tl. 60 mm</t>
  </si>
  <si>
    <t>160</t>
  </si>
  <si>
    <t>15,75*7,5</t>
  </si>
  <si>
    <t>81</t>
  </si>
  <si>
    <t>569903311</t>
  </si>
  <si>
    <t>Zřízení zemních krajnic z hornin jakékoliv třídy se zhutněním</t>
  </si>
  <si>
    <t>162</t>
  </si>
  <si>
    <t>https://podminky.urs.cz/item/CS_URS_2023_01/569903311</t>
  </si>
  <si>
    <t>4*4*1*0,8</t>
  </si>
  <si>
    <t>dle výpisu hl.výměr , z nakup.materiálu</t>
  </si>
  <si>
    <t>58333674</t>
  </si>
  <si>
    <t>kamenivo těžené hrubé frakce 16/32</t>
  </si>
  <si>
    <t>164</t>
  </si>
  <si>
    <t>12,8*2 "Přepočtené koeficientem množství</t>
  </si>
  <si>
    <t>83</t>
  </si>
  <si>
    <t>166</t>
  </si>
  <si>
    <t>168</t>
  </si>
  <si>
    <t xml:space="preserve"> dle výpisu hl.výměr</t>
  </si>
  <si>
    <t>16*7,5</t>
  </si>
  <si>
    <t>172</t>
  </si>
  <si>
    <t>Úpravy povrchů, podlahy a osazování výplní</t>
  </si>
  <si>
    <t>87</t>
  </si>
  <si>
    <t>628611102</t>
  </si>
  <si>
    <t>Nátěr mostních betonových konstrukcí epoxidový ochranný</t>
  </si>
  <si>
    <t>174</t>
  </si>
  <si>
    <t>https://podminky.urs.cz/item/CS_URS_2023_01/628611102</t>
  </si>
  <si>
    <t>13*2</t>
  </si>
  <si>
    <t xml:space="preserve">rámy </t>
  </si>
  <si>
    <t>628612101</t>
  </si>
  <si>
    <t>Nátěr mostních říms epoxipolyamidový základní a ochranný</t>
  </si>
  <si>
    <t>176</t>
  </si>
  <si>
    <t>https://podminky.urs.cz/item/CS_URS_2023_01/628612101</t>
  </si>
  <si>
    <t>2*(12,03+5,81)</t>
  </si>
  <si>
    <t>proti CHRL, dle výpisu hl.výměr</t>
  </si>
  <si>
    <t>89</t>
  </si>
  <si>
    <t>628633112</t>
  </si>
  <si>
    <t>Spárování dlažby z lomového kamene aktivovanou maltou, hloubky do 40 mm délka spáry na 1 m2 upravované plochy přes 6 do 12 m</t>
  </si>
  <si>
    <t>178</t>
  </si>
  <si>
    <t>https://podminky.urs.cz/item/CS_URS_2023_01/628633112</t>
  </si>
  <si>
    <t>629992112</t>
  </si>
  <si>
    <t>Zatmelení styčných spar mezi mostními prefabrikáty a konstrukcemi trvale pružným polyuretanovým tmelem včetně vyčištění spar, provedení penetračního nátěru a vyplnění spar pěnou pro spáry šířky přes 10 do 20 mm</t>
  </si>
  <si>
    <t>180</t>
  </si>
  <si>
    <t>https://podminky.urs.cz/item/CS_URS_2023_01/629992112</t>
  </si>
  <si>
    <t>9*8</t>
  </si>
  <si>
    <t>91</t>
  </si>
  <si>
    <t>914112111</t>
  </si>
  <si>
    <t>Tabulka s označením evidenčního čísla mostu na sloupek</t>
  </si>
  <si>
    <t>182</t>
  </si>
  <si>
    <t>https://podminky.urs.cz/item/CS_URS_2023_01/914112111</t>
  </si>
  <si>
    <t>914112112</t>
  </si>
  <si>
    <t>Tabulka s označením letopočtu</t>
  </si>
  <si>
    <t>184</t>
  </si>
  <si>
    <t>93</t>
  </si>
  <si>
    <t>186</t>
  </si>
  <si>
    <t>2+2+10</t>
  </si>
  <si>
    <t>188</t>
  </si>
  <si>
    <t>14*1,02 "Přepočtené koeficientem množství</t>
  </si>
  <si>
    <t>95</t>
  </si>
  <si>
    <t>916242112</t>
  </si>
  <si>
    <t>Montáž chodníkového žulového obrubníku kotveného do mostní římsy s ložem z plastbetonu</t>
  </si>
  <si>
    <t>190</t>
  </si>
  <si>
    <t>https://podminky.urs.cz/item/CS_URS_2023_01/916242112</t>
  </si>
  <si>
    <t>12+2,4+5,8+1,8</t>
  </si>
  <si>
    <t>583800071</t>
  </si>
  <si>
    <t>obrubník kamenný žulový přímý 1000x150x200mm</t>
  </si>
  <si>
    <t>192</t>
  </si>
  <si>
    <t>22*1,01 "Přepočtené koeficientem množství</t>
  </si>
  <si>
    <t>97</t>
  </si>
  <si>
    <t>916991121</t>
  </si>
  <si>
    <t>Lože pod obrubníky, krajníky nebo obruby z dlažebních kostek z betonu prostého</t>
  </si>
  <si>
    <t>194</t>
  </si>
  <si>
    <t>https://podminky.urs.cz/item/CS_URS_2023_01/916991121</t>
  </si>
  <si>
    <t>14*0,3*0,1</t>
  </si>
  <si>
    <t>919121132</t>
  </si>
  <si>
    <t>Utěsnění dilatačních spár zálivkou za studena v cementobetonovém nebo živičném krytu včetně adhezního nátěru s těsnicím profilem pod zálivkou, pro komůrky šířky 20 mm, hloubky 40 mm</t>
  </si>
  <si>
    <t>196</t>
  </si>
  <si>
    <t>https://podminky.urs.cz/item/CS_URS_2023_01/919121132</t>
  </si>
  <si>
    <t>49,2</t>
  </si>
  <si>
    <t>99</t>
  </si>
  <si>
    <t>919731122</t>
  </si>
  <si>
    <t>Zarovnání styčné plochy podkladu nebo krytu podél vybourané části komunikace nebo zpevněné plochy živičné tl. přes 50 do 100 mm</t>
  </si>
  <si>
    <t>198</t>
  </si>
  <si>
    <t>https://podminky.urs.cz/item/CS_URS_2023_01/919731122</t>
  </si>
  <si>
    <t>18+4*7,8</t>
  </si>
  <si>
    <t>9319941421</t>
  </si>
  <si>
    <t>Těsnění spáry betonové konstrukce pásy, profily, tmely tmelem polyetyl. spáry dilatační do 4,0 cm2</t>
  </si>
  <si>
    <t>200</t>
  </si>
  <si>
    <t>mezi obrubou a římsou</t>
  </si>
  <si>
    <t>rám X křídla</t>
  </si>
  <si>
    <t>římsa</t>
  </si>
  <si>
    <t>101</t>
  </si>
  <si>
    <t>9319981121</t>
  </si>
  <si>
    <t>Těsnění prostupů izolací mostovky bitumenovým tmelem trubky drenáže</t>
  </si>
  <si>
    <t>202</t>
  </si>
  <si>
    <t>938532111</t>
  </si>
  <si>
    <t>Broušení betonových ploch nerovností mostovky do 2 mm</t>
  </si>
  <si>
    <t>204</t>
  </si>
  <si>
    <t>https://podminky.urs.cz/item/CS_URS_2023_01/938532111</t>
  </si>
  <si>
    <t>3,4*10</t>
  </si>
  <si>
    <t>103</t>
  </si>
  <si>
    <t>961041211</t>
  </si>
  <si>
    <t>Bourání mostních konstrukcí základů z prostého betonu</t>
  </si>
  <si>
    <t>206</t>
  </si>
  <si>
    <t>https://podminky.urs.cz/item/CS_URS_2023_01/961041211</t>
  </si>
  <si>
    <t>2,5*0,15*11</t>
  </si>
  <si>
    <t>lože trub, dle výpisu hl.výměr</t>
  </si>
  <si>
    <t>9620211121</t>
  </si>
  <si>
    <t>Bourání mostních konstrukcí čel z kamene nebo cihel</t>
  </si>
  <si>
    <t>208</t>
  </si>
  <si>
    <t>5*1,5*0,6</t>
  </si>
  <si>
    <t>105</t>
  </si>
  <si>
    <t>966008112</t>
  </si>
  <si>
    <t>Bourání trubního propustku s odklizením a uložením vybouraného materiálu na skládku na vzdálenost do 3 m nebo s naložením na dopravní prostředek z trub betonových nebo železobetonových DN přes 300 do 500 mm</t>
  </si>
  <si>
    <t>210</t>
  </si>
  <si>
    <t>https://podminky.urs.cz/item/CS_URS_2023_01/966008112</t>
  </si>
  <si>
    <t>966008113</t>
  </si>
  <si>
    <t>Bourání trubního propustku s odklizením a uložením vybouraného materiálu na skládku na vzdálenost do 3 m nebo s naložením na dopravní prostředek z trub betonových nebo železobetonových DN přes 500 do 800 mm</t>
  </si>
  <si>
    <t>212</t>
  </si>
  <si>
    <t>https://podminky.urs.cz/item/CS_URS_2023_01/966008113</t>
  </si>
  <si>
    <t>107</t>
  </si>
  <si>
    <t>9660752121</t>
  </si>
  <si>
    <t>Demontáž ocelového zábradlí mostů dvojmadlového , hmotnosti přes 50 kg</t>
  </si>
  <si>
    <t>214</t>
  </si>
  <si>
    <t>216</t>
  </si>
  <si>
    <t>0,0501*18</t>
  </si>
  <si>
    <t>zábradlí</t>
  </si>
  <si>
    <t>109</t>
  </si>
  <si>
    <t>218</t>
  </si>
  <si>
    <t xml:space="preserve">kamenivo </t>
  </si>
  <si>
    <t>112*0,44</t>
  </si>
  <si>
    <t>225*0,23</t>
  </si>
  <si>
    <t>skl. SUS 13 kmm , féz. drť</t>
  </si>
  <si>
    <t>111</t>
  </si>
  <si>
    <t>222</t>
  </si>
  <si>
    <t>49,28*14</t>
  </si>
  <si>
    <t>224</t>
  </si>
  <si>
    <t>51,75*12</t>
  </si>
  <si>
    <t>skl.SUS 13 km , fréz.drť</t>
  </si>
  <si>
    <t>113</t>
  </si>
  <si>
    <t>226</t>
  </si>
  <si>
    <t>166,597</t>
  </si>
  <si>
    <t>-49,28</t>
  </si>
  <si>
    <t>kamenivo</t>
  </si>
  <si>
    <t>-225*0,23</t>
  </si>
  <si>
    <t>frézov.drť ( bude odprodána zhotoviteli ) bez poplatku</t>
  </si>
  <si>
    <t>228</t>
  </si>
  <si>
    <t>65,567*14</t>
  </si>
  <si>
    <t>230</t>
  </si>
  <si>
    <t>49,28</t>
  </si>
  <si>
    <t>232</t>
  </si>
  <si>
    <t>65,567</t>
  </si>
  <si>
    <t>117</t>
  </si>
  <si>
    <t>234</t>
  </si>
  <si>
    <t>4,125*2,2</t>
  </si>
  <si>
    <t>236</t>
  </si>
  <si>
    <t>11*2,055+22*0,98</t>
  </si>
  <si>
    <t>119</t>
  </si>
  <si>
    <t>238</t>
  </si>
  <si>
    <t>49,28+4,5*2,49</t>
  </si>
  <si>
    <t>998214111</t>
  </si>
  <si>
    <t>Přesun hmot pro mosty montované z dílců železobetonových nebo předpjatých vodorovná dopravní vzdálenost do 100 m výška mostu do 20 m</t>
  </si>
  <si>
    <t>240</t>
  </si>
  <si>
    <t>https://podminky.urs.cz/item/CS_URS_2023_01/998214111</t>
  </si>
  <si>
    <t>PSV</t>
  </si>
  <si>
    <t>Práce a dodávky PSV</t>
  </si>
  <si>
    <t>711</t>
  </si>
  <si>
    <t>Izolace proti vodě, vlhkosti a plynům</t>
  </si>
  <si>
    <t>121</t>
  </si>
  <si>
    <t>711311001</t>
  </si>
  <si>
    <t>Provedení izolace mostovek natěradly a tmely za studena nátěrem lakem asfaltovým penetračním</t>
  </si>
  <si>
    <t>242</t>
  </si>
  <si>
    <t>https://podminky.urs.cz/item/CS_URS_2023_01/711311001</t>
  </si>
  <si>
    <t>11163150</t>
  </si>
  <si>
    <t>lak penetrační asfaltový</t>
  </si>
  <si>
    <t>244</t>
  </si>
  <si>
    <t>35,6*0,00032 "Přepočtené koeficientem množství</t>
  </si>
  <si>
    <t>123</t>
  </si>
  <si>
    <t>711341564</t>
  </si>
  <si>
    <t>Provedení izolace mostovek pásy přitavením NAIP</t>
  </si>
  <si>
    <t>246</t>
  </si>
  <si>
    <t>https://podminky.urs.cz/item/CS_URS_2023_01/711341564</t>
  </si>
  <si>
    <t>10*3,56</t>
  </si>
  <si>
    <t>62855002</t>
  </si>
  <si>
    <t>pás asfaltový natavitelný modifikovaný SBS tl 5,0mm s vložkou z polyesterové rohože a spalitelnou PE fólií nebo jemnozrnným minerálním posypem na horním povrchu</t>
  </si>
  <si>
    <t>248</t>
  </si>
  <si>
    <t>35,6*1,1665 "Přepočtené koeficientem množství</t>
  </si>
  <si>
    <t>125</t>
  </si>
  <si>
    <t>711381001</t>
  </si>
  <si>
    <t>Provedení izolace mostovek kotevní nátěr</t>
  </si>
  <si>
    <t>711412001</t>
  </si>
  <si>
    <t>Provedení izolace proti povrchové a podpovrchové tlakové vodě natěradly a tmely za studena na ploše svislé S nátěrem penetračním</t>
  </si>
  <si>
    <t>252</t>
  </si>
  <si>
    <t>https://podminky.urs.cz/item/CS_URS_2023_01/711412001</t>
  </si>
  <si>
    <t>127</t>
  </si>
  <si>
    <t>254</t>
  </si>
  <si>
    <t>74*0,00034 "Přepočtené koeficientem množství</t>
  </si>
  <si>
    <t>711442559</t>
  </si>
  <si>
    <t>Provedení izolace proti povrchové a podpovrchové tlakové vodě pásy přitavením NAIP na ploše svislé S</t>
  </si>
  <si>
    <t>https://podminky.urs.cz/item/CS_URS_2023_01/711442559</t>
  </si>
  <si>
    <t>2*10*1,9+(2*4+3+2)*2,5</t>
  </si>
  <si>
    <t>rámy a křídla</t>
  </si>
  <si>
    <t>3,5*1</t>
  </si>
  <si>
    <t>čela</t>
  </si>
  <si>
    <t>129</t>
  </si>
  <si>
    <t>258</t>
  </si>
  <si>
    <t>74*1,221 "Přepočtené koeficientem množství</t>
  </si>
  <si>
    <t>711491471</t>
  </si>
  <si>
    <t>Provedení pojistné izolace proti vodě fólií položenou volně s přelepením spojů na ploše vodorovné V</t>
  </si>
  <si>
    <t>260</t>
  </si>
  <si>
    <t>https://podminky.urs.cz/item/CS_URS_2023_01/711491471</t>
  </si>
  <si>
    <t>22*2*1+13*1</t>
  </si>
  <si>
    <t>pod drenáž , dle výpisu hl.výměr</t>
  </si>
  <si>
    <t>131</t>
  </si>
  <si>
    <t>28323065</t>
  </si>
  <si>
    <t xml:space="preserve">fólie  nepropust.  (650 kg/m3) proti zemní vlhkosti tl. l 1mm</t>
  </si>
  <si>
    <t>262</t>
  </si>
  <si>
    <t>57*1,0605 "Přepočtené koeficientem množství</t>
  </si>
  <si>
    <t>711511101</t>
  </si>
  <si>
    <t>Provedení izolace potrubí, nádrží, stok a kanalizačních šachet natěradly a tmely za studena nátěrem penetračním</t>
  </si>
  <si>
    <t>264</t>
  </si>
  <si>
    <t>https://podminky.urs.cz/item/CS_URS_2023_01/711511101</t>
  </si>
  <si>
    <t>(2*4+3+2)*3</t>
  </si>
  <si>
    <t>133</t>
  </si>
  <si>
    <t>266</t>
  </si>
  <si>
    <t>39*0,00034 "Přepočtené koeficientem množství</t>
  </si>
  <si>
    <t>711521131</t>
  </si>
  <si>
    <t>Provedení izolace potrubí, nádrží, stok a kanalizačních šachet natěradly a tmely za horka nátěrem asfaltovým</t>
  </si>
  <si>
    <t>268</t>
  </si>
  <si>
    <t>https://podminky.urs.cz/item/CS_URS_2023_01/711521131</t>
  </si>
  <si>
    <t>39*2</t>
  </si>
  <si>
    <t xml:space="preserve"> 2 vrstvy , dle výpisu hl.výměr</t>
  </si>
  <si>
    <t>135</t>
  </si>
  <si>
    <t>11161346</t>
  </si>
  <si>
    <t>asfalt oxidovaný stavebně izolační</t>
  </si>
  <si>
    <t>270</t>
  </si>
  <si>
    <t>78*0,0019 "Přepočtené koeficientem množství</t>
  </si>
  <si>
    <t>998711101</t>
  </si>
  <si>
    <t>Přesun hmot pro izolace proti vodě, vlhkosti a plynům stanovený z hmotnosti přesunovaného materiálu vodorovná dopravní vzdálenost do 50 m v objektech výšky do 6 m</t>
  </si>
  <si>
    <t>272</t>
  </si>
  <si>
    <t>https://podminky.urs.cz/item/CS_URS_2023_01/998711101</t>
  </si>
  <si>
    <t>SKA4908 - VON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</si>
  <si>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</si>
  <si>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</si>
  <si>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</si>
  <si>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</si>
  <si>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</si>
  <si>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VRN</t>
  </si>
  <si>
    <t>Vedlejší rozpočtové náklady</t>
  </si>
  <si>
    <t>VRN1</t>
  </si>
  <si>
    <t>Průzkumné, geodetické a projektové práce</t>
  </si>
  <si>
    <t>012103000</t>
  </si>
  <si>
    <t>Geodetické práce před výstavbou - vytyčení ,zaměření</t>
  </si>
  <si>
    <t>ksw</t>
  </si>
  <si>
    <t>https://podminky.urs.cz/item/CS_URS_2023_01/012103000</t>
  </si>
  <si>
    <t>012203001</t>
  </si>
  <si>
    <t>Vytyčení stáv.inženýrských sítí</t>
  </si>
  <si>
    <t>ks</t>
  </si>
  <si>
    <t>012303000</t>
  </si>
  <si>
    <t>Geodetické práce po výstavbě - zaměření skutečného provedení</t>
  </si>
  <si>
    <t>https://podminky.urs.cz/item/CS_URS_2023_01/012303000</t>
  </si>
  <si>
    <t>013254000</t>
  </si>
  <si>
    <t>Dokumentace skutečného provedení stavby + RDS propustu</t>
  </si>
  <si>
    <t>https://podminky.urs.cz/item/CS_URS_2023_01/013254000</t>
  </si>
  <si>
    <t>VRN3</t>
  </si>
  <si>
    <t>Zařízení staveniště</t>
  </si>
  <si>
    <t>034503000</t>
  </si>
  <si>
    <t>Informační tabule na staveništi</t>
  </si>
  <si>
    <t>https://podminky.urs.cz/item/CS_URS_2023_01/034503000</t>
  </si>
  <si>
    <t>VRN4</t>
  </si>
  <si>
    <t>Inženýrská činnost</t>
  </si>
  <si>
    <t>043002001</t>
  </si>
  <si>
    <t>Zkoušení materiálů nezávislou zkušebnou nad rámec KZP dle požadavku investora</t>
  </si>
  <si>
    <t>VRN7</t>
  </si>
  <si>
    <t>Provozní vlivy</t>
  </si>
  <si>
    <t>072103001</t>
  </si>
  <si>
    <t>Projednání DIO a zajištění DIR</t>
  </si>
  <si>
    <t>https://podminky.urs.cz/item/CS_URS_2023_01/072103001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</si>
</sst>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9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4" fontId="38" fillId="2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13106123" TargetMode="External" /><Relationship Id="rId2" Type="http://schemas.openxmlformats.org/officeDocument/2006/relationships/hyperlink" Target="https://podminky.urs.cz/item/CS_URS_2023_01/113154333" TargetMode="External" /><Relationship Id="rId3" Type="http://schemas.openxmlformats.org/officeDocument/2006/relationships/hyperlink" Target="https://podminky.urs.cz/item/CS_URS_2023_01/569951133" TargetMode="External" /><Relationship Id="rId4" Type="http://schemas.openxmlformats.org/officeDocument/2006/relationships/hyperlink" Target="https://podminky.urs.cz/item/CS_URS_2023_01/577144141" TargetMode="External" /><Relationship Id="rId5" Type="http://schemas.openxmlformats.org/officeDocument/2006/relationships/hyperlink" Target="https://podminky.urs.cz/item/CS_URS_2023_01/577155142" TargetMode="External" /><Relationship Id="rId6" Type="http://schemas.openxmlformats.org/officeDocument/2006/relationships/hyperlink" Target="https://podminky.urs.cz/item/CS_URS_2023_01/596211111" TargetMode="External" /><Relationship Id="rId7" Type="http://schemas.openxmlformats.org/officeDocument/2006/relationships/hyperlink" Target="https://podminky.urs.cz/item/CS_URS_2023_01/899231111" TargetMode="External" /><Relationship Id="rId8" Type="http://schemas.openxmlformats.org/officeDocument/2006/relationships/hyperlink" Target="https://podminky.urs.cz/item/CS_URS_2023_01/899331111" TargetMode="External" /><Relationship Id="rId9" Type="http://schemas.openxmlformats.org/officeDocument/2006/relationships/hyperlink" Target="https://podminky.urs.cz/item/CS_URS_2023_01/911331131" TargetMode="External" /><Relationship Id="rId10" Type="http://schemas.openxmlformats.org/officeDocument/2006/relationships/hyperlink" Target="https://podminky.urs.cz/item/CS_URS_2023_01/912211121" TargetMode="External" /><Relationship Id="rId11" Type="http://schemas.openxmlformats.org/officeDocument/2006/relationships/hyperlink" Target="https://podminky.urs.cz/item/CS_URS_2023_01/914111111" TargetMode="External" /><Relationship Id="rId12" Type="http://schemas.openxmlformats.org/officeDocument/2006/relationships/hyperlink" Target="https://podminky.urs.cz/item/CS_URS_2023_01/914511112" TargetMode="External" /><Relationship Id="rId13" Type="http://schemas.openxmlformats.org/officeDocument/2006/relationships/hyperlink" Target="https://podminky.urs.cz/item/CS_URS_2023_01/915211112" TargetMode="External" /><Relationship Id="rId14" Type="http://schemas.openxmlformats.org/officeDocument/2006/relationships/hyperlink" Target="https://podminky.urs.cz/item/CS_URS_2023_01/915211122" TargetMode="External" /><Relationship Id="rId15" Type="http://schemas.openxmlformats.org/officeDocument/2006/relationships/hyperlink" Target="https://podminky.urs.cz/item/CS_URS_2023_01/915221112" TargetMode="External" /><Relationship Id="rId16" Type="http://schemas.openxmlformats.org/officeDocument/2006/relationships/hyperlink" Target="https://podminky.urs.cz/item/CS_URS_2023_01/915221122" TargetMode="External" /><Relationship Id="rId17" Type="http://schemas.openxmlformats.org/officeDocument/2006/relationships/hyperlink" Target="https://podminky.urs.cz/item/CS_URS_2023_01/915231112" TargetMode="External" /><Relationship Id="rId18" Type="http://schemas.openxmlformats.org/officeDocument/2006/relationships/hyperlink" Target="https://podminky.urs.cz/item/CS_URS_2023_01/915611111" TargetMode="External" /><Relationship Id="rId19" Type="http://schemas.openxmlformats.org/officeDocument/2006/relationships/hyperlink" Target="https://podminky.urs.cz/item/CS_URS_2023_01/915621111" TargetMode="External" /><Relationship Id="rId20" Type="http://schemas.openxmlformats.org/officeDocument/2006/relationships/hyperlink" Target="https://podminky.urs.cz/item/CS_URS_2023_01/919721202" TargetMode="External" /><Relationship Id="rId21" Type="http://schemas.openxmlformats.org/officeDocument/2006/relationships/hyperlink" Target="https://podminky.urs.cz/item/CS_URS_2023_01/919732221" TargetMode="External" /><Relationship Id="rId22" Type="http://schemas.openxmlformats.org/officeDocument/2006/relationships/hyperlink" Target="https://podminky.urs.cz/item/CS_URS_2023_01/919735111" TargetMode="External" /><Relationship Id="rId23" Type="http://schemas.openxmlformats.org/officeDocument/2006/relationships/hyperlink" Target="https://podminky.urs.cz/item/CS_URS_2023_01/935112111" TargetMode="External" /><Relationship Id="rId24" Type="http://schemas.openxmlformats.org/officeDocument/2006/relationships/hyperlink" Target="https://podminky.urs.cz/item/CS_URS_2023_01/938909311" TargetMode="External" /><Relationship Id="rId25" Type="http://schemas.openxmlformats.org/officeDocument/2006/relationships/hyperlink" Target="https://podminky.urs.cz/item/CS_URS_2023_01/938909612" TargetMode="External" /><Relationship Id="rId26" Type="http://schemas.openxmlformats.org/officeDocument/2006/relationships/hyperlink" Target="https://podminky.urs.cz/item/CS_URS_2023_01/966005311" TargetMode="External" /><Relationship Id="rId27" Type="http://schemas.openxmlformats.org/officeDocument/2006/relationships/hyperlink" Target="https://podminky.urs.cz/item/CS_URS_2023_01/966006132" TargetMode="External" /><Relationship Id="rId28" Type="http://schemas.openxmlformats.org/officeDocument/2006/relationships/hyperlink" Target="https://podminky.urs.cz/item/CS_URS_2023_01/966006211" TargetMode="External" /><Relationship Id="rId29" Type="http://schemas.openxmlformats.org/officeDocument/2006/relationships/hyperlink" Target="https://podminky.urs.cz/item/CS_URS_2023_01/997013871" TargetMode="External" /><Relationship Id="rId30" Type="http://schemas.openxmlformats.org/officeDocument/2006/relationships/hyperlink" Target="https://podminky.urs.cz/item/CS_URS_2023_01/997221551" TargetMode="External" /><Relationship Id="rId31" Type="http://schemas.openxmlformats.org/officeDocument/2006/relationships/hyperlink" Target="https://podminky.urs.cz/item/CS_URS_2023_01/997221559" TargetMode="External" /><Relationship Id="rId32" Type="http://schemas.openxmlformats.org/officeDocument/2006/relationships/hyperlink" Target="https://podminky.urs.cz/item/CS_URS_2023_01/997221561" TargetMode="External" /><Relationship Id="rId33" Type="http://schemas.openxmlformats.org/officeDocument/2006/relationships/hyperlink" Target="https://podminky.urs.cz/item/CS_URS_2023_01/997221569" TargetMode="External" /><Relationship Id="rId34" Type="http://schemas.openxmlformats.org/officeDocument/2006/relationships/hyperlink" Target="https://podminky.urs.cz/item/CS_URS_2023_01/997221611" TargetMode="External" /><Relationship Id="rId35" Type="http://schemas.openxmlformats.org/officeDocument/2006/relationships/hyperlink" Target="https://podminky.urs.cz/item/CS_URS_2023_01/997221612" TargetMode="External" /><Relationship Id="rId36" Type="http://schemas.openxmlformats.org/officeDocument/2006/relationships/hyperlink" Target="https://podminky.urs.cz/item/CS_URS_2023_01/997221615" TargetMode="External" /><Relationship Id="rId37" Type="http://schemas.openxmlformats.org/officeDocument/2006/relationships/hyperlink" Target="https://podminky.urs.cz/item/CS_URS_2023_01/997221873" TargetMode="External" /><Relationship Id="rId38" Type="http://schemas.openxmlformats.org/officeDocument/2006/relationships/hyperlink" Target="https://podminky.urs.cz/item/CS_URS_2023_01/998225111" TargetMode="External" /><Relationship Id="rId39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13154332" TargetMode="External" /><Relationship Id="rId2" Type="http://schemas.openxmlformats.org/officeDocument/2006/relationships/hyperlink" Target="https://podminky.urs.cz/item/CS_URS_2023_01/113202111" TargetMode="External" /><Relationship Id="rId3" Type="http://schemas.openxmlformats.org/officeDocument/2006/relationships/hyperlink" Target="https://podminky.urs.cz/item/CS_URS_2023_01/569951133" TargetMode="External" /><Relationship Id="rId4" Type="http://schemas.openxmlformats.org/officeDocument/2006/relationships/hyperlink" Target="https://podminky.urs.cz/item/CS_URS_2023_01/577144141" TargetMode="External" /><Relationship Id="rId5" Type="http://schemas.openxmlformats.org/officeDocument/2006/relationships/hyperlink" Target="https://podminky.urs.cz/item/CS_URS_2023_01/577155122" TargetMode="External" /><Relationship Id="rId6" Type="http://schemas.openxmlformats.org/officeDocument/2006/relationships/hyperlink" Target="https://podminky.urs.cz/item/CS_URS_2023_01/577155142" TargetMode="External" /><Relationship Id="rId7" Type="http://schemas.openxmlformats.org/officeDocument/2006/relationships/hyperlink" Target="https://podminky.urs.cz/item/CS_URS_2023_01/899231111" TargetMode="External" /><Relationship Id="rId8" Type="http://schemas.openxmlformats.org/officeDocument/2006/relationships/hyperlink" Target="https://podminky.urs.cz/item/CS_URS_2023_01/915211112" TargetMode="External" /><Relationship Id="rId9" Type="http://schemas.openxmlformats.org/officeDocument/2006/relationships/hyperlink" Target="https://podminky.urs.cz/item/CS_URS_2023_01/915221112" TargetMode="External" /><Relationship Id="rId10" Type="http://schemas.openxmlformats.org/officeDocument/2006/relationships/hyperlink" Target="https://podminky.urs.cz/item/CS_URS_2023_01/915221122" TargetMode="External" /><Relationship Id="rId11" Type="http://schemas.openxmlformats.org/officeDocument/2006/relationships/hyperlink" Target="https://podminky.urs.cz/item/CS_URS_2023_01/915231112" TargetMode="External" /><Relationship Id="rId12" Type="http://schemas.openxmlformats.org/officeDocument/2006/relationships/hyperlink" Target="https://podminky.urs.cz/item/CS_URS_2023_01/915611111" TargetMode="External" /><Relationship Id="rId13" Type="http://schemas.openxmlformats.org/officeDocument/2006/relationships/hyperlink" Target="https://podminky.urs.cz/item/CS_URS_2023_01/915621111" TargetMode="External" /><Relationship Id="rId14" Type="http://schemas.openxmlformats.org/officeDocument/2006/relationships/hyperlink" Target="https://podminky.urs.cz/item/CS_URS_2023_01/916131213" TargetMode="External" /><Relationship Id="rId15" Type="http://schemas.openxmlformats.org/officeDocument/2006/relationships/hyperlink" Target="https://podminky.urs.cz/item/CS_URS_2023_01/916132113" TargetMode="External" /><Relationship Id="rId16" Type="http://schemas.openxmlformats.org/officeDocument/2006/relationships/hyperlink" Target="https://podminky.urs.cz/item/CS_URS_2023_01/919721202" TargetMode="External" /><Relationship Id="rId17" Type="http://schemas.openxmlformats.org/officeDocument/2006/relationships/hyperlink" Target="https://podminky.urs.cz/item/CS_URS_2023_01/919732221" TargetMode="External" /><Relationship Id="rId18" Type="http://schemas.openxmlformats.org/officeDocument/2006/relationships/hyperlink" Target="https://podminky.urs.cz/item/CS_URS_2023_01/919735111" TargetMode="External" /><Relationship Id="rId19" Type="http://schemas.openxmlformats.org/officeDocument/2006/relationships/hyperlink" Target="https://podminky.urs.cz/item/CS_URS_2023_01/938909311" TargetMode="External" /><Relationship Id="rId20" Type="http://schemas.openxmlformats.org/officeDocument/2006/relationships/hyperlink" Target="https://podminky.urs.cz/item/CS_URS_2023_01/938909612" TargetMode="External" /><Relationship Id="rId21" Type="http://schemas.openxmlformats.org/officeDocument/2006/relationships/hyperlink" Target="https://podminky.urs.cz/item/CS_URS_2023_01/979021112" TargetMode="External" /><Relationship Id="rId22" Type="http://schemas.openxmlformats.org/officeDocument/2006/relationships/hyperlink" Target="https://podminky.urs.cz/item/CS_URS_2023_01/997221551" TargetMode="External" /><Relationship Id="rId23" Type="http://schemas.openxmlformats.org/officeDocument/2006/relationships/hyperlink" Target="https://podminky.urs.cz/item/CS_URS_2023_01/997221551" TargetMode="External" /><Relationship Id="rId24" Type="http://schemas.openxmlformats.org/officeDocument/2006/relationships/hyperlink" Target="https://podminky.urs.cz/item/CS_URS_2023_01/997221559" TargetMode="External" /><Relationship Id="rId25" Type="http://schemas.openxmlformats.org/officeDocument/2006/relationships/hyperlink" Target="https://podminky.urs.cz/item/CS_URS_2023_01/997221559" TargetMode="External" /><Relationship Id="rId26" Type="http://schemas.openxmlformats.org/officeDocument/2006/relationships/hyperlink" Target="https://podminky.urs.cz/item/CS_URS_2023_01/997221561" TargetMode="External" /><Relationship Id="rId27" Type="http://schemas.openxmlformats.org/officeDocument/2006/relationships/hyperlink" Target="https://podminky.urs.cz/item/CS_URS_2023_01/997221569" TargetMode="External" /><Relationship Id="rId28" Type="http://schemas.openxmlformats.org/officeDocument/2006/relationships/hyperlink" Target="https://podminky.urs.cz/item/CS_URS_2023_01/997221611" TargetMode="External" /><Relationship Id="rId29" Type="http://schemas.openxmlformats.org/officeDocument/2006/relationships/hyperlink" Target="https://podminky.urs.cz/item/CS_URS_2023_01/997221612" TargetMode="External" /><Relationship Id="rId30" Type="http://schemas.openxmlformats.org/officeDocument/2006/relationships/hyperlink" Target="https://podminky.urs.cz/item/CS_URS_2023_01/997221615" TargetMode="External" /><Relationship Id="rId31" Type="http://schemas.openxmlformats.org/officeDocument/2006/relationships/hyperlink" Target="https://podminky.urs.cz/item/CS_URS_2023_01/997221873" TargetMode="External" /><Relationship Id="rId32" Type="http://schemas.openxmlformats.org/officeDocument/2006/relationships/hyperlink" Target="https://podminky.urs.cz/item/CS_URS_2023_01/998225111" TargetMode="External" /><Relationship Id="rId33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13154332" TargetMode="External" /><Relationship Id="rId2" Type="http://schemas.openxmlformats.org/officeDocument/2006/relationships/hyperlink" Target="https://podminky.urs.cz/item/CS_URS_2023_01/122452204" TargetMode="External" /><Relationship Id="rId3" Type="http://schemas.openxmlformats.org/officeDocument/2006/relationships/hyperlink" Target="https://podminky.urs.cz/item/CS_URS_2023_01/162751137" TargetMode="External" /><Relationship Id="rId4" Type="http://schemas.openxmlformats.org/officeDocument/2006/relationships/hyperlink" Target="https://podminky.urs.cz/item/CS_URS_2023_01/162751139" TargetMode="External" /><Relationship Id="rId5" Type="http://schemas.openxmlformats.org/officeDocument/2006/relationships/hyperlink" Target="https://podminky.urs.cz/item/CS_URS_2023_01/171201231" TargetMode="External" /><Relationship Id="rId6" Type="http://schemas.openxmlformats.org/officeDocument/2006/relationships/hyperlink" Target="https://podminky.urs.cz/item/CS_URS_2023_01/171251201" TargetMode="External" /><Relationship Id="rId7" Type="http://schemas.openxmlformats.org/officeDocument/2006/relationships/hyperlink" Target="https://podminky.urs.cz/item/CS_URS_2023_01/174151101" TargetMode="External" /><Relationship Id="rId8" Type="http://schemas.openxmlformats.org/officeDocument/2006/relationships/hyperlink" Target="https://podminky.urs.cz/item/CS_URS_2023_01/181152302" TargetMode="External" /><Relationship Id="rId9" Type="http://schemas.openxmlformats.org/officeDocument/2006/relationships/hyperlink" Target="https://podminky.urs.cz/item/CS_URS_2023_01/275321511" TargetMode="External" /><Relationship Id="rId10" Type="http://schemas.openxmlformats.org/officeDocument/2006/relationships/hyperlink" Target="https://podminky.urs.cz/item/CS_URS_2023_01/275362021" TargetMode="External" /><Relationship Id="rId11" Type="http://schemas.openxmlformats.org/officeDocument/2006/relationships/hyperlink" Target="https://podminky.urs.cz/item/CS_URS_2023_01/452311161" TargetMode="External" /><Relationship Id="rId12" Type="http://schemas.openxmlformats.org/officeDocument/2006/relationships/hyperlink" Target="https://podminky.urs.cz/item/CS_URS_2023_01/564831011" TargetMode="External" /><Relationship Id="rId13" Type="http://schemas.openxmlformats.org/officeDocument/2006/relationships/hyperlink" Target="https://podminky.urs.cz/item/CS_URS_2023_01/564851111" TargetMode="External" /><Relationship Id="rId14" Type="http://schemas.openxmlformats.org/officeDocument/2006/relationships/hyperlink" Target="https://podminky.urs.cz/item/CS_URS_2023_01/564851111" TargetMode="External" /><Relationship Id="rId15" Type="http://schemas.openxmlformats.org/officeDocument/2006/relationships/hyperlink" Target="https://podminky.urs.cz/item/CS_URS_2023_01/565145121" TargetMode="External" /><Relationship Id="rId16" Type="http://schemas.openxmlformats.org/officeDocument/2006/relationships/hyperlink" Target="https://podminky.urs.cz/item/CS_URS_2023_01/569951133" TargetMode="External" /><Relationship Id="rId17" Type="http://schemas.openxmlformats.org/officeDocument/2006/relationships/hyperlink" Target="https://podminky.urs.cz/item/CS_URS_2023_01/573231107" TargetMode="External" /><Relationship Id="rId18" Type="http://schemas.openxmlformats.org/officeDocument/2006/relationships/hyperlink" Target="https://podminky.urs.cz/item/CS_URS_2023_01/577144121" TargetMode="External" /><Relationship Id="rId19" Type="http://schemas.openxmlformats.org/officeDocument/2006/relationships/hyperlink" Target="https://podminky.urs.cz/item/CS_URS_2023_01/577144141" TargetMode="External" /><Relationship Id="rId20" Type="http://schemas.openxmlformats.org/officeDocument/2006/relationships/hyperlink" Target="https://podminky.urs.cz/item/CS_URS_2023_01/577155142" TargetMode="External" /><Relationship Id="rId21" Type="http://schemas.openxmlformats.org/officeDocument/2006/relationships/hyperlink" Target="https://podminky.urs.cz/item/CS_URS_2023_01/594111114" TargetMode="External" /><Relationship Id="rId22" Type="http://schemas.openxmlformats.org/officeDocument/2006/relationships/hyperlink" Target="https://podminky.urs.cz/item/CS_URS_2023_01/599632111" TargetMode="External" /><Relationship Id="rId23" Type="http://schemas.openxmlformats.org/officeDocument/2006/relationships/hyperlink" Target="https://podminky.urs.cz/item/CS_URS_2023_01/899331111" TargetMode="External" /><Relationship Id="rId24" Type="http://schemas.openxmlformats.org/officeDocument/2006/relationships/hyperlink" Target="https://podminky.urs.cz/item/CS_URS_2023_01/899658211" TargetMode="External" /><Relationship Id="rId25" Type="http://schemas.openxmlformats.org/officeDocument/2006/relationships/hyperlink" Target="https://podminky.urs.cz/item/CS_URS_2023_01/914111111" TargetMode="External" /><Relationship Id="rId26" Type="http://schemas.openxmlformats.org/officeDocument/2006/relationships/hyperlink" Target="https://podminky.urs.cz/item/CS_URS_2023_01/914511112" TargetMode="External" /><Relationship Id="rId27" Type="http://schemas.openxmlformats.org/officeDocument/2006/relationships/hyperlink" Target="https://podminky.urs.cz/item/CS_URS_2023_01/915211112" TargetMode="External" /><Relationship Id="rId28" Type="http://schemas.openxmlformats.org/officeDocument/2006/relationships/hyperlink" Target="https://podminky.urs.cz/item/CS_URS_2023_01/915211122" TargetMode="External" /><Relationship Id="rId29" Type="http://schemas.openxmlformats.org/officeDocument/2006/relationships/hyperlink" Target="https://podminky.urs.cz/item/CS_URS_2023_01/915221112" TargetMode="External" /><Relationship Id="rId30" Type="http://schemas.openxmlformats.org/officeDocument/2006/relationships/hyperlink" Target="https://podminky.urs.cz/item/CS_URS_2023_01/915221122" TargetMode="External" /><Relationship Id="rId31" Type="http://schemas.openxmlformats.org/officeDocument/2006/relationships/hyperlink" Target="https://podminky.urs.cz/item/CS_URS_2023_01/915231112" TargetMode="External" /><Relationship Id="rId32" Type="http://schemas.openxmlformats.org/officeDocument/2006/relationships/hyperlink" Target="https://podminky.urs.cz/item/CS_URS_2023_01/915611111" TargetMode="External" /><Relationship Id="rId33" Type="http://schemas.openxmlformats.org/officeDocument/2006/relationships/hyperlink" Target="https://podminky.urs.cz/item/CS_URS_2023_01/915621111" TargetMode="External" /><Relationship Id="rId34" Type="http://schemas.openxmlformats.org/officeDocument/2006/relationships/hyperlink" Target="https://podminky.urs.cz/item/CS_URS_2023_01/919441211" TargetMode="External" /><Relationship Id="rId35" Type="http://schemas.openxmlformats.org/officeDocument/2006/relationships/hyperlink" Target="https://podminky.urs.cz/item/CS_URS_2023_01/919521130" TargetMode="External" /><Relationship Id="rId36" Type="http://schemas.openxmlformats.org/officeDocument/2006/relationships/hyperlink" Target="https://podminky.urs.cz/item/CS_URS_2023_01/919535559" TargetMode="External" /><Relationship Id="rId37" Type="http://schemas.openxmlformats.org/officeDocument/2006/relationships/hyperlink" Target="https://podminky.urs.cz/item/CS_URS_2023_01/919721202" TargetMode="External" /><Relationship Id="rId38" Type="http://schemas.openxmlformats.org/officeDocument/2006/relationships/hyperlink" Target="https://podminky.urs.cz/item/CS_URS_2023_01/919732221" TargetMode="External" /><Relationship Id="rId39" Type="http://schemas.openxmlformats.org/officeDocument/2006/relationships/hyperlink" Target="https://podminky.urs.cz/item/CS_URS_2023_01/919735111" TargetMode="External" /><Relationship Id="rId40" Type="http://schemas.openxmlformats.org/officeDocument/2006/relationships/hyperlink" Target="https://podminky.urs.cz/item/CS_URS_2023_01/938902441" TargetMode="External" /><Relationship Id="rId41" Type="http://schemas.openxmlformats.org/officeDocument/2006/relationships/hyperlink" Target="https://podminky.urs.cz/item/CS_URS_2023_01/938909311" TargetMode="External" /><Relationship Id="rId42" Type="http://schemas.openxmlformats.org/officeDocument/2006/relationships/hyperlink" Target="https://podminky.urs.cz/item/CS_URS_2023_01/938909612" TargetMode="External" /><Relationship Id="rId43" Type="http://schemas.openxmlformats.org/officeDocument/2006/relationships/hyperlink" Target="https://podminky.urs.cz/item/CS_URS_2023_01/966006132" TargetMode="External" /><Relationship Id="rId44" Type="http://schemas.openxmlformats.org/officeDocument/2006/relationships/hyperlink" Target="https://podminky.urs.cz/item/CS_URS_2023_01/966006211" TargetMode="External" /><Relationship Id="rId45" Type="http://schemas.openxmlformats.org/officeDocument/2006/relationships/hyperlink" Target="https://podminky.urs.cz/item/CS_URS_2023_01/966008311" TargetMode="External" /><Relationship Id="rId46" Type="http://schemas.openxmlformats.org/officeDocument/2006/relationships/hyperlink" Target="https://podminky.urs.cz/item/CS_URS_2023_01/997013871" TargetMode="External" /><Relationship Id="rId47" Type="http://schemas.openxmlformats.org/officeDocument/2006/relationships/hyperlink" Target="https://podminky.urs.cz/item/CS_URS_2023_01/997221551" TargetMode="External" /><Relationship Id="rId48" Type="http://schemas.openxmlformats.org/officeDocument/2006/relationships/hyperlink" Target="https://podminky.urs.cz/item/CS_URS_2023_01/997221551" TargetMode="External" /><Relationship Id="rId49" Type="http://schemas.openxmlformats.org/officeDocument/2006/relationships/hyperlink" Target="https://podminky.urs.cz/item/CS_URS_2023_01/997221559" TargetMode="External" /><Relationship Id="rId50" Type="http://schemas.openxmlformats.org/officeDocument/2006/relationships/hyperlink" Target="https://podminky.urs.cz/item/CS_URS_2023_01/997221559" TargetMode="External" /><Relationship Id="rId51" Type="http://schemas.openxmlformats.org/officeDocument/2006/relationships/hyperlink" Target="https://podminky.urs.cz/item/CS_URS_2023_01/997221561" TargetMode="External" /><Relationship Id="rId52" Type="http://schemas.openxmlformats.org/officeDocument/2006/relationships/hyperlink" Target="https://podminky.urs.cz/item/CS_URS_2023_01/997221569" TargetMode="External" /><Relationship Id="rId53" Type="http://schemas.openxmlformats.org/officeDocument/2006/relationships/hyperlink" Target="https://podminky.urs.cz/item/CS_URS_2023_01/997221611" TargetMode="External" /><Relationship Id="rId54" Type="http://schemas.openxmlformats.org/officeDocument/2006/relationships/hyperlink" Target="https://podminky.urs.cz/item/CS_URS_2023_01/997221612" TargetMode="External" /><Relationship Id="rId55" Type="http://schemas.openxmlformats.org/officeDocument/2006/relationships/hyperlink" Target="https://podminky.urs.cz/item/CS_URS_2023_01/997221625" TargetMode="External" /><Relationship Id="rId56" Type="http://schemas.openxmlformats.org/officeDocument/2006/relationships/hyperlink" Target="https://podminky.urs.cz/item/CS_URS_2023_01/997221873" TargetMode="External" /><Relationship Id="rId57" Type="http://schemas.openxmlformats.org/officeDocument/2006/relationships/hyperlink" Target="https://podminky.urs.cz/item/CS_URS_2023_01/998225111" TargetMode="External" /><Relationship Id="rId58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13154332" TargetMode="External" /><Relationship Id="rId2" Type="http://schemas.openxmlformats.org/officeDocument/2006/relationships/hyperlink" Target="https://podminky.urs.cz/item/CS_URS_2023_01/113154334" TargetMode="External" /><Relationship Id="rId3" Type="http://schemas.openxmlformats.org/officeDocument/2006/relationships/hyperlink" Target="https://podminky.urs.cz/item/CS_URS_2023_01/569951133" TargetMode="External" /><Relationship Id="rId4" Type="http://schemas.openxmlformats.org/officeDocument/2006/relationships/hyperlink" Target="https://podminky.urs.cz/item/CS_URS_2023_01/573231107" TargetMode="External" /><Relationship Id="rId5" Type="http://schemas.openxmlformats.org/officeDocument/2006/relationships/hyperlink" Target="https://podminky.urs.cz/item/CS_URS_2023_01/577144141" TargetMode="External" /><Relationship Id="rId6" Type="http://schemas.openxmlformats.org/officeDocument/2006/relationships/hyperlink" Target="https://podminky.urs.cz/item/CS_URS_2023_01/914111111" TargetMode="External" /><Relationship Id="rId7" Type="http://schemas.openxmlformats.org/officeDocument/2006/relationships/hyperlink" Target="https://podminky.urs.cz/item/CS_URS_2023_01/914511112" TargetMode="External" /><Relationship Id="rId8" Type="http://schemas.openxmlformats.org/officeDocument/2006/relationships/hyperlink" Target="https://podminky.urs.cz/item/CS_URS_2023_01/915211112" TargetMode="External" /><Relationship Id="rId9" Type="http://schemas.openxmlformats.org/officeDocument/2006/relationships/hyperlink" Target="https://podminky.urs.cz/item/CS_URS_2023_01/915211122" TargetMode="External" /><Relationship Id="rId10" Type="http://schemas.openxmlformats.org/officeDocument/2006/relationships/hyperlink" Target="https://podminky.urs.cz/item/CS_URS_2023_01/915221112" TargetMode="External" /><Relationship Id="rId11" Type="http://schemas.openxmlformats.org/officeDocument/2006/relationships/hyperlink" Target="https://podminky.urs.cz/item/CS_URS_2023_01/915221122" TargetMode="External" /><Relationship Id="rId12" Type="http://schemas.openxmlformats.org/officeDocument/2006/relationships/hyperlink" Target="https://podminky.urs.cz/item/CS_URS_2023_01/915231112" TargetMode="External" /><Relationship Id="rId13" Type="http://schemas.openxmlformats.org/officeDocument/2006/relationships/hyperlink" Target="https://podminky.urs.cz/item/CS_URS_2023_01/915611111" TargetMode="External" /><Relationship Id="rId14" Type="http://schemas.openxmlformats.org/officeDocument/2006/relationships/hyperlink" Target="https://podminky.urs.cz/item/CS_URS_2023_01/915621111" TargetMode="External" /><Relationship Id="rId15" Type="http://schemas.openxmlformats.org/officeDocument/2006/relationships/hyperlink" Target="https://podminky.urs.cz/item/CS_URS_2023_01/915621111" TargetMode="External" /><Relationship Id="rId16" Type="http://schemas.openxmlformats.org/officeDocument/2006/relationships/hyperlink" Target="https://podminky.urs.cz/item/CS_URS_2023_01/919721202" TargetMode="External" /><Relationship Id="rId17" Type="http://schemas.openxmlformats.org/officeDocument/2006/relationships/hyperlink" Target="https://podminky.urs.cz/item/CS_URS_2023_01/919732221" TargetMode="External" /><Relationship Id="rId18" Type="http://schemas.openxmlformats.org/officeDocument/2006/relationships/hyperlink" Target="https://podminky.urs.cz/item/CS_URS_2023_01/919735111" TargetMode="External" /><Relationship Id="rId19" Type="http://schemas.openxmlformats.org/officeDocument/2006/relationships/hyperlink" Target="https://podminky.urs.cz/item/CS_URS_2023_01/938909311" TargetMode="External" /><Relationship Id="rId20" Type="http://schemas.openxmlformats.org/officeDocument/2006/relationships/hyperlink" Target="https://podminky.urs.cz/item/CS_URS_2023_01/938909612" TargetMode="External" /><Relationship Id="rId21" Type="http://schemas.openxmlformats.org/officeDocument/2006/relationships/hyperlink" Target="https://podminky.urs.cz/item/CS_URS_2023_01/966006132" TargetMode="External" /><Relationship Id="rId22" Type="http://schemas.openxmlformats.org/officeDocument/2006/relationships/hyperlink" Target="https://podminky.urs.cz/item/CS_URS_2023_01/966006211" TargetMode="External" /><Relationship Id="rId23" Type="http://schemas.openxmlformats.org/officeDocument/2006/relationships/hyperlink" Target="https://podminky.urs.cz/item/CS_URS_2023_01/997013871" TargetMode="External" /><Relationship Id="rId24" Type="http://schemas.openxmlformats.org/officeDocument/2006/relationships/hyperlink" Target="https://podminky.urs.cz/item/CS_URS_2023_01/997221551" TargetMode="External" /><Relationship Id="rId25" Type="http://schemas.openxmlformats.org/officeDocument/2006/relationships/hyperlink" Target="https://podminky.urs.cz/item/CS_URS_2023_01/997221551" TargetMode="External" /><Relationship Id="rId26" Type="http://schemas.openxmlformats.org/officeDocument/2006/relationships/hyperlink" Target="https://podminky.urs.cz/item/CS_URS_2023_01/997221559" TargetMode="External" /><Relationship Id="rId27" Type="http://schemas.openxmlformats.org/officeDocument/2006/relationships/hyperlink" Target="https://podminky.urs.cz/item/CS_URS_2023_01/997221559" TargetMode="External" /><Relationship Id="rId28" Type="http://schemas.openxmlformats.org/officeDocument/2006/relationships/hyperlink" Target="https://podminky.urs.cz/item/CS_URS_2023_01/997221561" TargetMode="External" /><Relationship Id="rId29" Type="http://schemas.openxmlformats.org/officeDocument/2006/relationships/hyperlink" Target="https://podminky.urs.cz/item/CS_URS_2023_01/997221569" TargetMode="External" /><Relationship Id="rId30" Type="http://schemas.openxmlformats.org/officeDocument/2006/relationships/hyperlink" Target="https://podminky.urs.cz/item/CS_URS_2023_01/997221611" TargetMode="External" /><Relationship Id="rId31" Type="http://schemas.openxmlformats.org/officeDocument/2006/relationships/hyperlink" Target="https://podminky.urs.cz/item/CS_URS_2023_01/997221612" TargetMode="External" /><Relationship Id="rId32" Type="http://schemas.openxmlformats.org/officeDocument/2006/relationships/hyperlink" Target="https://podminky.urs.cz/item/CS_URS_2023_01/997221873" TargetMode="External" /><Relationship Id="rId33" Type="http://schemas.openxmlformats.org/officeDocument/2006/relationships/hyperlink" Target="https://podminky.urs.cz/item/CS_URS_2023_01/998225111" TargetMode="External" /><Relationship Id="rId34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13154332" TargetMode="External" /><Relationship Id="rId2" Type="http://schemas.openxmlformats.org/officeDocument/2006/relationships/hyperlink" Target="https://podminky.urs.cz/item/CS_URS_2023_01/113154334" TargetMode="External" /><Relationship Id="rId3" Type="http://schemas.openxmlformats.org/officeDocument/2006/relationships/hyperlink" Target="https://podminky.urs.cz/item/CS_URS_2023_01/565145101" TargetMode="External" /><Relationship Id="rId4" Type="http://schemas.openxmlformats.org/officeDocument/2006/relationships/hyperlink" Target="https://podminky.urs.cz/item/CS_URS_2023_01/569951133" TargetMode="External" /><Relationship Id="rId5" Type="http://schemas.openxmlformats.org/officeDocument/2006/relationships/hyperlink" Target="https://podminky.urs.cz/item/CS_URS_2023_01/572243111" TargetMode="External" /><Relationship Id="rId6" Type="http://schemas.openxmlformats.org/officeDocument/2006/relationships/hyperlink" Target="https://podminky.urs.cz/item/CS_URS_2023_01/573231107" TargetMode="External" /><Relationship Id="rId7" Type="http://schemas.openxmlformats.org/officeDocument/2006/relationships/hyperlink" Target="https://podminky.urs.cz/item/CS_URS_2023_01/577144141" TargetMode="External" /><Relationship Id="rId8" Type="http://schemas.openxmlformats.org/officeDocument/2006/relationships/hyperlink" Target="https://podminky.urs.cz/item/CS_URS_2023_01/577155142" TargetMode="External" /><Relationship Id="rId9" Type="http://schemas.openxmlformats.org/officeDocument/2006/relationships/hyperlink" Target="https://podminky.urs.cz/item/CS_URS_2023_01/915211112" TargetMode="External" /><Relationship Id="rId10" Type="http://schemas.openxmlformats.org/officeDocument/2006/relationships/hyperlink" Target="https://podminky.urs.cz/item/CS_URS_2023_01/915211122" TargetMode="External" /><Relationship Id="rId11" Type="http://schemas.openxmlformats.org/officeDocument/2006/relationships/hyperlink" Target="https://podminky.urs.cz/item/CS_URS_2023_01/915221112" TargetMode="External" /><Relationship Id="rId12" Type="http://schemas.openxmlformats.org/officeDocument/2006/relationships/hyperlink" Target="https://podminky.urs.cz/item/CS_URS_2023_01/915221122" TargetMode="External" /><Relationship Id="rId13" Type="http://schemas.openxmlformats.org/officeDocument/2006/relationships/hyperlink" Target="https://podminky.urs.cz/item/CS_URS_2023_01/915231112" TargetMode="External" /><Relationship Id="rId14" Type="http://schemas.openxmlformats.org/officeDocument/2006/relationships/hyperlink" Target="https://podminky.urs.cz/item/CS_URS_2023_01/915611111" TargetMode="External" /><Relationship Id="rId15" Type="http://schemas.openxmlformats.org/officeDocument/2006/relationships/hyperlink" Target="https://podminky.urs.cz/item/CS_URS_2023_01/915621111" TargetMode="External" /><Relationship Id="rId16" Type="http://schemas.openxmlformats.org/officeDocument/2006/relationships/hyperlink" Target="https://podminky.urs.cz/item/CS_URS_2023_01/916131213" TargetMode="External" /><Relationship Id="rId17" Type="http://schemas.openxmlformats.org/officeDocument/2006/relationships/hyperlink" Target="https://podminky.urs.cz/item/CS_URS_2023_01/919721202" TargetMode="External" /><Relationship Id="rId18" Type="http://schemas.openxmlformats.org/officeDocument/2006/relationships/hyperlink" Target="https://podminky.urs.cz/item/CS_URS_2023_01/919732221" TargetMode="External" /><Relationship Id="rId19" Type="http://schemas.openxmlformats.org/officeDocument/2006/relationships/hyperlink" Target="https://podminky.urs.cz/item/CS_URS_2023_01/919735111" TargetMode="External" /><Relationship Id="rId20" Type="http://schemas.openxmlformats.org/officeDocument/2006/relationships/hyperlink" Target="https://podminky.urs.cz/item/CS_URS_2023_01/938909311" TargetMode="External" /><Relationship Id="rId21" Type="http://schemas.openxmlformats.org/officeDocument/2006/relationships/hyperlink" Target="https://podminky.urs.cz/item/CS_URS_2023_01/938909612" TargetMode="External" /><Relationship Id="rId22" Type="http://schemas.openxmlformats.org/officeDocument/2006/relationships/hyperlink" Target="https://podminky.urs.cz/item/CS_URS_2023_01/997221551" TargetMode="External" /><Relationship Id="rId23" Type="http://schemas.openxmlformats.org/officeDocument/2006/relationships/hyperlink" Target="https://podminky.urs.cz/item/CS_URS_2023_01/997221551" TargetMode="External" /><Relationship Id="rId24" Type="http://schemas.openxmlformats.org/officeDocument/2006/relationships/hyperlink" Target="https://podminky.urs.cz/item/CS_URS_2023_01/997221559" TargetMode="External" /><Relationship Id="rId25" Type="http://schemas.openxmlformats.org/officeDocument/2006/relationships/hyperlink" Target="https://podminky.urs.cz/item/CS_URS_2023_01/997221559" TargetMode="External" /><Relationship Id="rId26" Type="http://schemas.openxmlformats.org/officeDocument/2006/relationships/hyperlink" Target="https://podminky.urs.cz/item/CS_URS_2023_01/997221611" TargetMode="External" /><Relationship Id="rId27" Type="http://schemas.openxmlformats.org/officeDocument/2006/relationships/hyperlink" Target="https://podminky.urs.cz/item/CS_URS_2023_01/997221873" TargetMode="External" /><Relationship Id="rId28" Type="http://schemas.openxmlformats.org/officeDocument/2006/relationships/hyperlink" Target="https://podminky.urs.cz/item/CS_URS_2023_01/998225111" TargetMode="External" /><Relationship Id="rId29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11251101" TargetMode="External" /><Relationship Id="rId2" Type="http://schemas.openxmlformats.org/officeDocument/2006/relationships/hyperlink" Target="https://podminky.urs.cz/item/CS_URS_2023_01/111301111" TargetMode="External" /><Relationship Id="rId3" Type="http://schemas.openxmlformats.org/officeDocument/2006/relationships/hyperlink" Target="https://podminky.urs.cz/item/CS_URS_2023_01/113107163" TargetMode="External" /><Relationship Id="rId4" Type="http://schemas.openxmlformats.org/officeDocument/2006/relationships/hyperlink" Target="https://podminky.urs.cz/item/CS_URS_2023_01/113154124" TargetMode="External" /><Relationship Id="rId5" Type="http://schemas.openxmlformats.org/officeDocument/2006/relationships/hyperlink" Target="https://podminky.urs.cz/item/CS_URS_2023_01/115001106" TargetMode="External" /><Relationship Id="rId6" Type="http://schemas.openxmlformats.org/officeDocument/2006/relationships/hyperlink" Target="https://podminky.urs.cz/item/CS_URS_2023_01/115101201" TargetMode="External" /><Relationship Id="rId7" Type="http://schemas.openxmlformats.org/officeDocument/2006/relationships/hyperlink" Target="https://podminky.urs.cz/item/CS_URS_2023_01/115101301" TargetMode="External" /><Relationship Id="rId8" Type="http://schemas.openxmlformats.org/officeDocument/2006/relationships/hyperlink" Target="https://podminky.urs.cz/item/CS_URS_2023_01/129353101" TargetMode="External" /><Relationship Id="rId9" Type="http://schemas.openxmlformats.org/officeDocument/2006/relationships/hyperlink" Target="https://podminky.urs.cz/item/CS_URS_2023_01/131351104" TargetMode="External" /><Relationship Id="rId10" Type="http://schemas.openxmlformats.org/officeDocument/2006/relationships/hyperlink" Target="https://podminky.urs.cz/item/CS_URS_2023_01/153112122" TargetMode="External" /><Relationship Id="rId11" Type="http://schemas.openxmlformats.org/officeDocument/2006/relationships/hyperlink" Target="https://podminky.urs.cz/item/CS_URS_2023_01/153113112" TargetMode="External" /><Relationship Id="rId12" Type="http://schemas.openxmlformats.org/officeDocument/2006/relationships/hyperlink" Target="https://podminky.urs.cz/item/CS_URS_2023_01/162301501" TargetMode="External" /><Relationship Id="rId13" Type="http://schemas.openxmlformats.org/officeDocument/2006/relationships/hyperlink" Target="https://podminky.urs.cz/item/CS_URS_2023_01/162301981" TargetMode="External" /><Relationship Id="rId14" Type="http://schemas.openxmlformats.org/officeDocument/2006/relationships/hyperlink" Target="https://podminky.urs.cz/item/CS_URS_2023_01/162751137" TargetMode="External" /><Relationship Id="rId15" Type="http://schemas.openxmlformats.org/officeDocument/2006/relationships/hyperlink" Target="https://podminky.urs.cz/item/CS_URS_2023_01/162751139" TargetMode="External" /><Relationship Id="rId16" Type="http://schemas.openxmlformats.org/officeDocument/2006/relationships/hyperlink" Target="https://podminky.urs.cz/item/CS_URS_2023_01/171153101" TargetMode="External" /><Relationship Id="rId17" Type="http://schemas.openxmlformats.org/officeDocument/2006/relationships/hyperlink" Target="https://podminky.urs.cz/item/CS_URS_2023_01/171201231" TargetMode="External" /><Relationship Id="rId18" Type="http://schemas.openxmlformats.org/officeDocument/2006/relationships/hyperlink" Target="https://podminky.urs.cz/item/CS_URS_2023_01/171251201" TargetMode="External" /><Relationship Id="rId19" Type="http://schemas.openxmlformats.org/officeDocument/2006/relationships/hyperlink" Target="https://podminky.urs.cz/item/CS_URS_2023_01/174151101" TargetMode="External" /><Relationship Id="rId20" Type="http://schemas.openxmlformats.org/officeDocument/2006/relationships/hyperlink" Target="https://podminky.urs.cz/item/CS_URS_2023_01/175111101" TargetMode="External" /><Relationship Id="rId21" Type="http://schemas.openxmlformats.org/officeDocument/2006/relationships/hyperlink" Target="https://podminky.urs.cz/item/CS_URS_2023_01/181152301" TargetMode="External" /><Relationship Id="rId22" Type="http://schemas.openxmlformats.org/officeDocument/2006/relationships/hyperlink" Target="https://podminky.urs.cz/item/CS_URS_2023_01/181152302" TargetMode="External" /><Relationship Id="rId23" Type="http://schemas.openxmlformats.org/officeDocument/2006/relationships/hyperlink" Target="https://podminky.urs.cz/item/CS_URS_2023_01/181351003" TargetMode="External" /><Relationship Id="rId24" Type="http://schemas.openxmlformats.org/officeDocument/2006/relationships/hyperlink" Target="https://podminky.urs.cz/item/CS_URS_2023_01/181411131" TargetMode="External" /><Relationship Id="rId25" Type="http://schemas.openxmlformats.org/officeDocument/2006/relationships/hyperlink" Target="https://podminky.urs.cz/item/CS_URS_2023_01/212752132" TargetMode="External" /><Relationship Id="rId26" Type="http://schemas.openxmlformats.org/officeDocument/2006/relationships/hyperlink" Target="https://podminky.urs.cz/item/CS_URS_2023_01/212752412" TargetMode="External" /><Relationship Id="rId27" Type="http://schemas.openxmlformats.org/officeDocument/2006/relationships/hyperlink" Target="https://podminky.urs.cz/item/CS_URS_2023_01/212972113" TargetMode="External" /><Relationship Id="rId28" Type="http://schemas.openxmlformats.org/officeDocument/2006/relationships/hyperlink" Target="https://podminky.urs.cz/item/CS_URS_2023_01/273311124" TargetMode="External" /><Relationship Id="rId29" Type="http://schemas.openxmlformats.org/officeDocument/2006/relationships/hyperlink" Target="https://podminky.urs.cz/item/CS_URS_2023_01/273321117" TargetMode="External" /><Relationship Id="rId30" Type="http://schemas.openxmlformats.org/officeDocument/2006/relationships/hyperlink" Target="https://podminky.urs.cz/item/CS_URS_2023_01/273321117" TargetMode="External" /><Relationship Id="rId31" Type="http://schemas.openxmlformats.org/officeDocument/2006/relationships/hyperlink" Target="https://podminky.urs.cz/item/CS_URS_2023_01/273354111" TargetMode="External" /><Relationship Id="rId32" Type="http://schemas.openxmlformats.org/officeDocument/2006/relationships/hyperlink" Target="https://podminky.urs.cz/item/CS_URS_2023_01/273354211" TargetMode="External" /><Relationship Id="rId33" Type="http://schemas.openxmlformats.org/officeDocument/2006/relationships/hyperlink" Target="https://podminky.urs.cz/item/CS_URS_2023_01/273361116" TargetMode="External" /><Relationship Id="rId34" Type="http://schemas.openxmlformats.org/officeDocument/2006/relationships/hyperlink" Target="https://podminky.urs.cz/item/CS_URS_2023_01/274361116" TargetMode="External" /><Relationship Id="rId35" Type="http://schemas.openxmlformats.org/officeDocument/2006/relationships/hyperlink" Target="https://podminky.urs.cz/item/CS_URS_2023_01/317321118" TargetMode="External" /><Relationship Id="rId36" Type="http://schemas.openxmlformats.org/officeDocument/2006/relationships/hyperlink" Target="https://podminky.urs.cz/item/CS_URS_2023_01/317321118" TargetMode="External" /><Relationship Id="rId37" Type="http://schemas.openxmlformats.org/officeDocument/2006/relationships/hyperlink" Target="https://podminky.urs.cz/item/CS_URS_2023_01/317353121" TargetMode="External" /><Relationship Id="rId38" Type="http://schemas.openxmlformats.org/officeDocument/2006/relationships/hyperlink" Target="https://podminky.urs.cz/item/CS_URS_2023_01/317353221" TargetMode="External" /><Relationship Id="rId39" Type="http://schemas.openxmlformats.org/officeDocument/2006/relationships/hyperlink" Target="https://podminky.urs.cz/item/CS_URS_2023_01/317361116" TargetMode="External" /><Relationship Id="rId40" Type="http://schemas.openxmlformats.org/officeDocument/2006/relationships/hyperlink" Target="https://podminky.urs.cz/item/CS_URS_2023_01/317361116" TargetMode="External" /><Relationship Id="rId41" Type="http://schemas.openxmlformats.org/officeDocument/2006/relationships/hyperlink" Target="https://podminky.urs.cz/item/CS_URS_2023_01/334323117" TargetMode="External" /><Relationship Id="rId42" Type="http://schemas.openxmlformats.org/officeDocument/2006/relationships/hyperlink" Target="https://podminky.urs.cz/item/CS_URS_2023_01/334323218" TargetMode="External" /><Relationship Id="rId43" Type="http://schemas.openxmlformats.org/officeDocument/2006/relationships/hyperlink" Target="https://podminky.urs.cz/item/CS_URS_2023_01/334351112" TargetMode="External" /><Relationship Id="rId44" Type="http://schemas.openxmlformats.org/officeDocument/2006/relationships/hyperlink" Target="https://podminky.urs.cz/item/CS_URS_2023_01/334351211" TargetMode="External" /><Relationship Id="rId45" Type="http://schemas.openxmlformats.org/officeDocument/2006/relationships/hyperlink" Target="https://podminky.urs.cz/item/CS_URS_2023_01/334352111" TargetMode="External" /><Relationship Id="rId46" Type="http://schemas.openxmlformats.org/officeDocument/2006/relationships/hyperlink" Target="https://podminky.urs.cz/item/CS_URS_2023_01/334352211" TargetMode="External" /><Relationship Id="rId47" Type="http://schemas.openxmlformats.org/officeDocument/2006/relationships/hyperlink" Target="https://podminky.urs.cz/item/CS_URS_2023_01/334361226" TargetMode="External" /><Relationship Id="rId48" Type="http://schemas.openxmlformats.org/officeDocument/2006/relationships/hyperlink" Target="https://podminky.urs.cz/item/CS_URS_2023_01/334361266" TargetMode="External" /><Relationship Id="rId49" Type="http://schemas.openxmlformats.org/officeDocument/2006/relationships/hyperlink" Target="https://podminky.urs.cz/item/CS_URS_2023_01/348171111" TargetMode="External" /><Relationship Id="rId50" Type="http://schemas.openxmlformats.org/officeDocument/2006/relationships/hyperlink" Target="https://podminky.urs.cz/item/CS_URS_2023_01/348185121" TargetMode="External" /><Relationship Id="rId51" Type="http://schemas.openxmlformats.org/officeDocument/2006/relationships/hyperlink" Target="https://podminky.urs.cz/item/CS_URS_2023_01/348185131" TargetMode="External" /><Relationship Id="rId52" Type="http://schemas.openxmlformats.org/officeDocument/2006/relationships/hyperlink" Target="https://podminky.urs.cz/item/CS_URS_2023_01/348185211" TargetMode="External" /><Relationship Id="rId53" Type="http://schemas.openxmlformats.org/officeDocument/2006/relationships/hyperlink" Target="https://podminky.urs.cz/item/CS_URS_2023_01/389121112" TargetMode="External" /><Relationship Id="rId54" Type="http://schemas.openxmlformats.org/officeDocument/2006/relationships/hyperlink" Target="https://podminky.urs.cz/item/CS_URS_2023_01/389361003" TargetMode="External" /><Relationship Id="rId55" Type="http://schemas.openxmlformats.org/officeDocument/2006/relationships/hyperlink" Target="https://podminky.urs.cz/item/CS_URS_2023_01/421321138" TargetMode="External" /><Relationship Id="rId56" Type="http://schemas.openxmlformats.org/officeDocument/2006/relationships/hyperlink" Target="https://podminky.urs.cz/item/CS_URS_2023_01/421321192" TargetMode="External" /><Relationship Id="rId57" Type="http://schemas.openxmlformats.org/officeDocument/2006/relationships/hyperlink" Target="https://podminky.urs.cz/item/CS_URS_2023_01/421351112" TargetMode="External" /><Relationship Id="rId58" Type="http://schemas.openxmlformats.org/officeDocument/2006/relationships/hyperlink" Target="https://podminky.urs.cz/item/CS_URS_2023_01/421361236" TargetMode="External" /><Relationship Id="rId59" Type="http://schemas.openxmlformats.org/officeDocument/2006/relationships/hyperlink" Target="https://podminky.urs.cz/item/CS_URS_2023_01/421361412" TargetMode="External" /><Relationship Id="rId60" Type="http://schemas.openxmlformats.org/officeDocument/2006/relationships/hyperlink" Target="https://podminky.urs.cz/item/CS_URS_2023_01/451317777" TargetMode="External" /><Relationship Id="rId61" Type="http://schemas.openxmlformats.org/officeDocument/2006/relationships/hyperlink" Target="https://podminky.urs.cz/item/CS_URS_2023_01/451475121" TargetMode="External" /><Relationship Id="rId62" Type="http://schemas.openxmlformats.org/officeDocument/2006/relationships/hyperlink" Target="https://podminky.urs.cz/item/CS_URS_2023_01/451475122" TargetMode="External" /><Relationship Id="rId63" Type="http://schemas.openxmlformats.org/officeDocument/2006/relationships/hyperlink" Target="https://podminky.urs.cz/item/CS_URS_2023_01/451477121" TargetMode="External" /><Relationship Id="rId64" Type="http://schemas.openxmlformats.org/officeDocument/2006/relationships/hyperlink" Target="https://podminky.urs.cz/item/CS_URS_2023_01/451477122" TargetMode="External" /><Relationship Id="rId65" Type="http://schemas.openxmlformats.org/officeDocument/2006/relationships/hyperlink" Target="https://podminky.urs.cz/item/CS_URS_2023_01/452311131" TargetMode="External" /><Relationship Id="rId66" Type="http://schemas.openxmlformats.org/officeDocument/2006/relationships/hyperlink" Target="https://podminky.urs.cz/item/CS_URS_2023_01/462511111" TargetMode="External" /><Relationship Id="rId67" Type="http://schemas.openxmlformats.org/officeDocument/2006/relationships/hyperlink" Target="https://podminky.urs.cz/item/CS_URS_2023_01/462511112" TargetMode="External" /><Relationship Id="rId68" Type="http://schemas.openxmlformats.org/officeDocument/2006/relationships/hyperlink" Target="https://podminky.urs.cz/item/CS_URS_2023_01/465513257" TargetMode="External" /><Relationship Id="rId69" Type="http://schemas.openxmlformats.org/officeDocument/2006/relationships/hyperlink" Target="https://podminky.urs.cz/item/CS_URS_2023_01/564871111" TargetMode="External" /><Relationship Id="rId70" Type="http://schemas.openxmlformats.org/officeDocument/2006/relationships/hyperlink" Target="https://podminky.urs.cz/item/CS_URS_2023_01/564962111" TargetMode="External" /><Relationship Id="rId71" Type="http://schemas.openxmlformats.org/officeDocument/2006/relationships/hyperlink" Target="https://podminky.urs.cz/item/CS_URS_2023_01/565145121" TargetMode="External" /><Relationship Id="rId72" Type="http://schemas.openxmlformats.org/officeDocument/2006/relationships/hyperlink" Target="https://podminky.urs.cz/item/CS_URS_2023_01/569903311" TargetMode="External" /><Relationship Id="rId73" Type="http://schemas.openxmlformats.org/officeDocument/2006/relationships/hyperlink" Target="https://podminky.urs.cz/item/CS_URS_2023_01/569951133" TargetMode="External" /><Relationship Id="rId74" Type="http://schemas.openxmlformats.org/officeDocument/2006/relationships/hyperlink" Target="https://podminky.urs.cz/item/CS_URS_2023_01/573231107" TargetMode="External" /><Relationship Id="rId75" Type="http://schemas.openxmlformats.org/officeDocument/2006/relationships/hyperlink" Target="https://podminky.urs.cz/item/CS_URS_2023_01/577155142" TargetMode="External" /><Relationship Id="rId76" Type="http://schemas.openxmlformats.org/officeDocument/2006/relationships/hyperlink" Target="https://podminky.urs.cz/item/CS_URS_2023_01/599632111" TargetMode="External" /><Relationship Id="rId77" Type="http://schemas.openxmlformats.org/officeDocument/2006/relationships/hyperlink" Target="https://podminky.urs.cz/item/CS_URS_2023_01/628611102" TargetMode="External" /><Relationship Id="rId78" Type="http://schemas.openxmlformats.org/officeDocument/2006/relationships/hyperlink" Target="https://podminky.urs.cz/item/CS_URS_2023_01/628612101" TargetMode="External" /><Relationship Id="rId79" Type="http://schemas.openxmlformats.org/officeDocument/2006/relationships/hyperlink" Target="https://podminky.urs.cz/item/CS_URS_2023_01/628633112" TargetMode="External" /><Relationship Id="rId80" Type="http://schemas.openxmlformats.org/officeDocument/2006/relationships/hyperlink" Target="https://podminky.urs.cz/item/CS_URS_2023_01/629992112" TargetMode="External" /><Relationship Id="rId81" Type="http://schemas.openxmlformats.org/officeDocument/2006/relationships/hyperlink" Target="https://podminky.urs.cz/item/CS_URS_2023_01/914112111" TargetMode="External" /><Relationship Id="rId82" Type="http://schemas.openxmlformats.org/officeDocument/2006/relationships/hyperlink" Target="https://podminky.urs.cz/item/CS_URS_2023_01/916131213" TargetMode="External" /><Relationship Id="rId83" Type="http://schemas.openxmlformats.org/officeDocument/2006/relationships/hyperlink" Target="https://podminky.urs.cz/item/CS_URS_2023_01/916242112" TargetMode="External" /><Relationship Id="rId84" Type="http://schemas.openxmlformats.org/officeDocument/2006/relationships/hyperlink" Target="https://podminky.urs.cz/item/CS_URS_2023_01/916991121" TargetMode="External" /><Relationship Id="rId85" Type="http://schemas.openxmlformats.org/officeDocument/2006/relationships/hyperlink" Target="https://podminky.urs.cz/item/CS_URS_2023_01/919121132" TargetMode="External" /><Relationship Id="rId86" Type="http://schemas.openxmlformats.org/officeDocument/2006/relationships/hyperlink" Target="https://podminky.urs.cz/item/CS_URS_2023_01/919731122" TargetMode="External" /><Relationship Id="rId87" Type="http://schemas.openxmlformats.org/officeDocument/2006/relationships/hyperlink" Target="https://podminky.urs.cz/item/CS_URS_2023_01/938532111" TargetMode="External" /><Relationship Id="rId88" Type="http://schemas.openxmlformats.org/officeDocument/2006/relationships/hyperlink" Target="https://podminky.urs.cz/item/CS_URS_2023_01/961041211" TargetMode="External" /><Relationship Id="rId89" Type="http://schemas.openxmlformats.org/officeDocument/2006/relationships/hyperlink" Target="https://podminky.urs.cz/item/CS_URS_2023_01/966008112" TargetMode="External" /><Relationship Id="rId90" Type="http://schemas.openxmlformats.org/officeDocument/2006/relationships/hyperlink" Target="https://podminky.urs.cz/item/CS_URS_2023_01/966008113" TargetMode="External" /><Relationship Id="rId91" Type="http://schemas.openxmlformats.org/officeDocument/2006/relationships/hyperlink" Target="https://podminky.urs.cz/item/CS_URS_2023_01/997013871" TargetMode="External" /><Relationship Id="rId92" Type="http://schemas.openxmlformats.org/officeDocument/2006/relationships/hyperlink" Target="https://podminky.urs.cz/item/CS_URS_2023_01/997221551" TargetMode="External" /><Relationship Id="rId93" Type="http://schemas.openxmlformats.org/officeDocument/2006/relationships/hyperlink" Target="https://podminky.urs.cz/item/CS_URS_2023_01/997221551" TargetMode="External" /><Relationship Id="rId94" Type="http://schemas.openxmlformats.org/officeDocument/2006/relationships/hyperlink" Target="https://podminky.urs.cz/item/CS_URS_2023_01/997221559" TargetMode="External" /><Relationship Id="rId95" Type="http://schemas.openxmlformats.org/officeDocument/2006/relationships/hyperlink" Target="https://podminky.urs.cz/item/CS_URS_2023_01/997221559" TargetMode="External" /><Relationship Id="rId96" Type="http://schemas.openxmlformats.org/officeDocument/2006/relationships/hyperlink" Target="https://podminky.urs.cz/item/CS_URS_2023_01/997221561" TargetMode="External" /><Relationship Id="rId97" Type="http://schemas.openxmlformats.org/officeDocument/2006/relationships/hyperlink" Target="https://podminky.urs.cz/item/CS_URS_2023_01/997221569" TargetMode="External" /><Relationship Id="rId98" Type="http://schemas.openxmlformats.org/officeDocument/2006/relationships/hyperlink" Target="https://podminky.urs.cz/item/CS_URS_2023_01/997221611" TargetMode="External" /><Relationship Id="rId99" Type="http://schemas.openxmlformats.org/officeDocument/2006/relationships/hyperlink" Target="https://podminky.urs.cz/item/CS_URS_2023_01/997221612" TargetMode="External" /><Relationship Id="rId100" Type="http://schemas.openxmlformats.org/officeDocument/2006/relationships/hyperlink" Target="https://podminky.urs.cz/item/CS_URS_2023_01/997221615" TargetMode="External" /><Relationship Id="rId101" Type="http://schemas.openxmlformats.org/officeDocument/2006/relationships/hyperlink" Target="https://podminky.urs.cz/item/CS_URS_2023_01/997221625" TargetMode="External" /><Relationship Id="rId102" Type="http://schemas.openxmlformats.org/officeDocument/2006/relationships/hyperlink" Target="https://podminky.urs.cz/item/CS_URS_2023_01/997221873" TargetMode="External" /><Relationship Id="rId103" Type="http://schemas.openxmlformats.org/officeDocument/2006/relationships/hyperlink" Target="https://podminky.urs.cz/item/CS_URS_2023_01/998214111" TargetMode="External" /><Relationship Id="rId104" Type="http://schemas.openxmlformats.org/officeDocument/2006/relationships/hyperlink" Target="https://podminky.urs.cz/item/CS_URS_2023_01/711311001" TargetMode="External" /><Relationship Id="rId105" Type="http://schemas.openxmlformats.org/officeDocument/2006/relationships/hyperlink" Target="https://podminky.urs.cz/item/CS_URS_2023_01/711341564" TargetMode="External" /><Relationship Id="rId106" Type="http://schemas.openxmlformats.org/officeDocument/2006/relationships/hyperlink" Target="https://podminky.urs.cz/item/CS_URS_2023_01/711412001" TargetMode="External" /><Relationship Id="rId107" Type="http://schemas.openxmlformats.org/officeDocument/2006/relationships/hyperlink" Target="https://podminky.urs.cz/item/CS_URS_2023_01/711442559" TargetMode="External" /><Relationship Id="rId108" Type="http://schemas.openxmlformats.org/officeDocument/2006/relationships/hyperlink" Target="https://podminky.urs.cz/item/CS_URS_2023_01/711491471" TargetMode="External" /><Relationship Id="rId109" Type="http://schemas.openxmlformats.org/officeDocument/2006/relationships/hyperlink" Target="https://podminky.urs.cz/item/CS_URS_2023_01/711511101" TargetMode="External" /><Relationship Id="rId110" Type="http://schemas.openxmlformats.org/officeDocument/2006/relationships/hyperlink" Target="https://podminky.urs.cz/item/CS_URS_2023_01/711521131" TargetMode="External" /><Relationship Id="rId111" Type="http://schemas.openxmlformats.org/officeDocument/2006/relationships/hyperlink" Target="https://podminky.urs.cz/item/CS_URS_2023_01/998711101" TargetMode="External" /><Relationship Id="rId112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012103000" TargetMode="External" /><Relationship Id="rId2" Type="http://schemas.openxmlformats.org/officeDocument/2006/relationships/hyperlink" Target="https://podminky.urs.cz/item/CS_URS_2023_01/012303000" TargetMode="External" /><Relationship Id="rId3" Type="http://schemas.openxmlformats.org/officeDocument/2006/relationships/hyperlink" Target="https://podminky.urs.cz/item/CS_URS_2023_01/013254000" TargetMode="External" /><Relationship Id="rId4" Type="http://schemas.openxmlformats.org/officeDocument/2006/relationships/hyperlink" Target="https://podminky.urs.cz/item/CS_URS_2023_01/034503000" TargetMode="External" /><Relationship Id="rId5" Type="http://schemas.openxmlformats.org/officeDocument/2006/relationships/hyperlink" Target="https://podminky.urs.cz/item/CS_URS_2023_01/072103001" TargetMode="External" /><Relationship Id="rId6" Type="http://schemas.openxmlformats.org/officeDocument/2006/relationships/drawing" Target="../drawings/drawing8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19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22</v>
      </c>
      <c r="AL8" s="23"/>
      <c r="AM8" s="23"/>
      <c r="AN8" s="34" t="s">
        <v>23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25</v>
      </c>
      <c r="AL13" s="23"/>
      <c r="AM13" s="23"/>
      <c r="AN13" s="35" t="s">
        <v>28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28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26</v>
      </c>
      <c r="AL14" s="23"/>
      <c r="AM14" s="23"/>
      <c r="AN14" s="35" t="s">
        <v>28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21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30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21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32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5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33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34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35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36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37</v>
      </c>
      <c r="E29" s="48"/>
      <c r="F29" s="33" t="s">
        <v>38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ROUND(AZ94,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ROUND(AV94,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39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ROUND(BA94,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ROUND(AW94,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40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41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42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ROUND(BD94,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52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3"/>
      <c r="D35" s="54" t="s">
        <v>43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44</v>
      </c>
      <c r="U35" s="55"/>
      <c r="V35" s="55"/>
      <c r="W35" s="55"/>
      <c r="X35" s="57" t="s">
        <v>45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0"/>
      <c r="C49" s="61"/>
      <c r="D49" s="62" t="s">
        <v>46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47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65" t="s">
        <v>48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65" t="s">
        <v>49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65" t="s">
        <v>48</v>
      </c>
      <c r="AI60" s="43"/>
      <c r="AJ60" s="43"/>
      <c r="AK60" s="43"/>
      <c r="AL60" s="43"/>
      <c r="AM60" s="65" t="s">
        <v>49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2" t="s">
        <v>50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51</v>
      </c>
      <c r="AI64" s="66"/>
      <c r="AJ64" s="66"/>
      <c r="AK64" s="66"/>
      <c r="AL64" s="66"/>
      <c r="AM64" s="66"/>
      <c r="AN64" s="66"/>
      <c r="AO64" s="66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65" t="s">
        <v>48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65" t="s">
        <v>49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65" t="s">
        <v>48</v>
      </c>
      <c r="AI75" s="43"/>
      <c r="AJ75" s="43"/>
      <c r="AK75" s="43"/>
      <c r="AL75" s="43"/>
      <c r="AM75" s="65" t="s">
        <v>49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5"/>
      <c r="BE77" s="39"/>
    </row>
    <row r="81" s="2" customFormat="1" ht="6.96" customHeight="1">
      <c r="A81" s="39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5"/>
      <c r="BE81" s="39"/>
    </row>
    <row r="82" s="2" customFormat="1" ht="24.96" customHeight="1">
      <c r="A82" s="39"/>
      <c r="B82" s="40"/>
      <c r="C82" s="24" t="s">
        <v>52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1"/>
      <c r="C84" s="33" t="s">
        <v>13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22225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E84" s="4"/>
    </row>
    <row r="85" s="5" customFormat="1" ht="36.96" customHeight="1">
      <c r="A85" s="5"/>
      <c r="B85" s="74"/>
      <c r="C85" s="75" t="s">
        <v>16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 xml:space="preserve"> II-605 hr. Okr. TC-PC - Bor , oprava průtahů(Sulislav,Sytno,Benešovice,Holostřevy,Skviřín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20</v>
      </c>
      <c r="D87" s="41"/>
      <c r="E87" s="41"/>
      <c r="F87" s="41"/>
      <c r="G87" s="41"/>
      <c r="H87" s="41"/>
      <c r="I87" s="41"/>
      <c r="J87" s="41"/>
      <c r="K87" s="41"/>
      <c r="L87" s="79" t="str">
        <f>IF(K8="","",K8)</f>
        <v xml:space="preserve"> 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22</v>
      </c>
      <c r="AJ87" s="41"/>
      <c r="AK87" s="41"/>
      <c r="AL87" s="41"/>
      <c r="AM87" s="80" t="str">
        <f>IF(AN8= "","",AN8)</f>
        <v>22. 5. 2023</v>
      </c>
      <c r="AN87" s="80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15" customHeight="1">
      <c r="A89" s="39"/>
      <c r="B89" s="40"/>
      <c r="C89" s="33" t="s">
        <v>24</v>
      </c>
      <c r="D89" s="41"/>
      <c r="E89" s="41"/>
      <c r="F89" s="41"/>
      <c r="G89" s="41"/>
      <c r="H89" s="41"/>
      <c r="I89" s="41"/>
      <c r="J89" s="41"/>
      <c r="K89" s="41"/>
      <c r="L89" s="72" t="str">
        <f>IF(E11= "","",E11)</f>
        <v xml:space="preserve"> 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29</v>
      </c>
      <c r="AJ89" s="41"/>
      <c r="AK89" s="41"/>
      <c r="AL89" s="41"/>
      <c r="AM89" s="81" t="str">
        <f>IF(E17="","",E17)</f>
        <v xml:space="preserve"> </v>
      </c>
      <c r="AN89" s="72"/>
      <c r="AO89" s="72"/>
      <c r="AP89" s="72"/>
      <c r="AQ89" s="41"/>
      <c r="AR89" s="45"/>
      <c r="AS89" s="82" t="s">
        <v>53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5"/>
      <c r="BE89" s="39"/>
    </row>
    <row r="90" s="2" customFormat="1" ht="15.15" customHeight="1">
      <c r="A90" s="39"/>
      <c r="B90" s="40"/>
      <c r="C90" s="33" t="s">
        <v>27</v>
      </c>
      <c r="D90" s="41"/>
      <c r="E90" s="41"/>
      <c r="F90" s="41"/>
      <c r="G90" s="41"/>
      <c r="H90" s="41"/>
      <c r="I90" s="41"/>
      <c r="J90" s="41"/>
      <c r="K90" s="41"/>
      <c r="L90" s="72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31</v>
      </c>
      <c r="AJ90" s="41"/>
      <c r="AK90" s="41"/>
      <c r="AL90" s="41"/>
      <c r="AM90" s="81" t="str">
        <f>IF(E20="","",E20)</f>
        <v xml:space="preserve"> </v>
      </c>
      <c r="AN90" s="72"/>
      <c r="AO90" s="72"/>
      <c r="AP90" s="72"/>
      <c r="AQ90" s="41"/>
      <c r="AR90" s="45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9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3"/>
      <c r="BE91" s="39"/>
    </row>
    <row r="92" s="2" customFormat="1" ht="29.28" customHeight="1">
      <c r="A92" s="39"/>
      <c r="B92" s="40"/>
      <c r="C92" s="94" t="s">
        <v>54</v>
      </c>
      <c r="D92" s="95"/>
      <c r="E92" s="95"/>
      <c r="F92" s="95"/>
      <c r="G92" s="95"/>
      <c r="H92" s="96"/>
      <c r="I92" s="97" t="s">
        <v>55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56</v>
      </c>
      <c r="AH92" s="95"/>
      <c r="AI92" s="95"/>
      <c r="AJ92" s="95"/>
      <c r="AK92" s="95"/>
      <c r="AL92" s="95"/>
      <c r="AM92" s="95"/>
      <c r="AN92" s="97" t="s">
        <v>57</v>
      </c>
      <c r="AO92" s="95"/>
      <c r="AP92" s="99"/>
      <c r="AQ92" s="100" t="s">
        <v>58</v>
      </c>
      <c r="AR92" s="45"/>
      <c r="AS92" s="101" t="s">
        <v>59</v>
      </c>
      <c r="AT92" s="102" t="s">
        <v>60</v>
      </c>
      <c r="AU92" s="102" t="s">
        <v>61</v>
      </c>
      <c r="AV92" s="102" t="s">
        <v>62</v>
      </c>
      <c r="AW92" s="102" t="s">
        <v>63</v>
      </c>
      <c r="AX92" s="102" t="s">
        <v>64</v>
      </c>
      <c r="AY92" s="102" t="s">
        <v>65</v>
      </c>
      <c r="AZ92" s="102" t="s">
        <v>66</v>
      </c>
      <c r="BA92" s="102" t="s">
        <v>67</v>
      </c>
      <c r="BB92" s="102" t="s">
        <v>68</v>
      </c>
      <c r="BC92" s="102" t="s">
        <v>69</v>
      </c>
      <c r="BD92" s="103" t="s">
        <v>70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6"/>
      <c r="BE93" s="39"/>
    </row>
    <row r="94" s="6" customFormat="1" ht="32.4" customHeight="1">
      <c r="A94" s="6"/>
      <c r="B94" s="107"/>
      <c r="C94" s="108" t="s">
        <v>71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ROUND(SUM(AG95:AG101),2)</f>
        <v>0</v>
      </c>
      <c r="AH94" s="110"/>
      <c r="AI94" s="110"/>
      <c r="AJ94" s="110"/>
      <c r="AK94" s="110"/>
      <c r="AL94" s="110"/>
      <c r="AM94" s="110"/>
      <c r="AN94" s="111">
        <f>SUM(AG94,AT94)</f>
        <v>0</v>
      </c>
      <c r="AO94" s="111"/>
      <c r="AP94" s="111"/>
      <c r="AQ94" s="112" t="s">
        <v>1</v>
      </c>
      <c r="AR94" s="113"/>
      <c r="AS94" s="114">
        <f>ROUND(SUM(AS95:AS101),2)</f>
        <v>0</v>
      </c>
      <c r="AT94" s="115">
        <f>ROUND(SUM(AV94:AW94),2)</f>
        <v>0</v>
      </c>
      <c r="AU94" s="116">
        <f>ROUND(SUM(AU95:AU101),5)</f>
        <v>0</v>
      </c>
      <c r="AV94" s="115">
        <f>ROUND(AZ94*L29,2)</f>
        <v>0</v>
      </c>
      <c r="AW94" s="115">
        <f>ROUND(BA94*L30,2)</f>
        <v>0</v>
      </c>
      <c r="AX94" s="115">
        <f>ROUND(BB94*L29,2)</f>
        <v>0</v>
      </c>
      <c r="AY94" s="115">
        <f>ROUND(BC94*L30,2)</f>
        <v>0</v>
      </c>
      <c r="AZ94" s="115">
        <f>ROUND(SUM(AZ95:AZ101),2)</f>
        <v>0</v>
      </c>
      <c r="BA94" s="115">
        <f>ROUND(SUM(BA95:BA101),2)</f>
        <v>0</v>
      </c>
      <c r="BB94" s="115">
        <f>ROUND(SUM(BB95:BB101),2)</f>
        <v>0</v>
      </c>
      <c r="BC94" s="115">
        <f>ROUND(SUM(BC95:BC101),2)</f>
        <v>0</v>
      </c>
      <c r="BD94" s="117">
        <f>ROUND(SUM(BD95:BD101),2)</f>
        <v>0</v>
      </c>
      <c r="BE94" s="6"/>
      <c r="BS94" s="118" t="s">
        <v>72</v>
      </c>
      <c r="BT94" s="118" t="s">
        <v>73</v>
      </c>
      <c r="BU94" s="119" t="s">
        <v>74</v>
      </c>
      <c r="BV94" s="118" t="s">
        <v>75</v>
      </c>
      <c r="BW94" s="118" t="s">
        <v>5</v>
      </c>
      <c r="BX94" s="118" t="s">
        <v>76</v>
      </c>
      <c r="CL94" s="118" t="s">
        <v>1</v>
      </c>
    </row>
    <row r="95" s="7" customFormat="1" ht="24.75" customHeight="1">
      <c r="A95" s="120" t="s">
        <v>77</v>
      </c>
      <c r="B95" s="121"/>
      <c r="C95" s="122"/>
      <c r="D95" s="123" t="s">
        <v>78</v>
      </c>
      <c r="E95" s="123"/>
      <c r="F95" s="123"/>
      <c r="G95" s="123"/>
      <c r="H95" s="123"/>
      <c r="I95" s="124"/>
      <c r="J95" s="123" t="s">
        <v>79</v>
      </c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5">
        <f>'SKA4901 - SO 101  Sulisla...'!J30</f>
        <v>0</v>
      </c>
      <c r="AH95" s="124"/>
      <c r="AI95" s="124"/>
      <c r="AJ95" s="124"/>
      <c r="AK95" s="124"/>
      <c r="AL95" s="124"/>
      <c r="AM95" s="124"/>
      <c r="AN95" s="125">
        <f>SUM(AG95,AT95)</f>
        <v>0</v>
      </c>
      <c r="AO95" s="124"/>
      <c r="AP95" s="124"/>
      <c r="AQ95" s="126" t="s">
        <v>80</v>
      </c>
      <c r="AR95" s="127"/>
      <c r="AS95" s="128">
        <v>0</v>
      </c>
      <c r="AT95" s="129">
        <f>ROUND(SUM(AV95:AW95),2)</f>
        <v>0</v>
      </c>
      <c r="AU95" s="130">
        <f>'SKA4901 - SO 101  Sulisla...'!P123</f>
        <v>0</v>
      </c>
      <c r="AV95" s="129">
        <f>'SKA4901 - SO 101  Sulisla...'!J33</f>
        <v>0</v>
      </c>
      <c r="AW95" s="129">
        <f>'SKA4901 - SO 101  Sulisla...'!J34</f>
        <v>0</v>
      </c>
      <c r="AX95" s="129">
        <f>'SKA4901 - SO 101  Sulisla...'!J35</f>
        <v>0</v>
      </c>
      <c r="AY95" s="129">
        <f>'SKA4901 - SO 101  Sulisla...'!J36</f>
        <v>0</v>
      </c>
      <c r="AZ95" s="129">
        <f>'SKA4901 - SO 101  Sulisla...'!F33</f>
        <v>0</v>
      </c>
      <c r="BA95" s="129">
        <f>'SKA4901 - SO 101  Sulisla...'!F34</f>
        <v>0</v>
      </c>
      <c r="BB95" s="129">
        <f>'SKA4901 - SO 101  Sulisla...'!F35</f>
        <v>0</v>
      </c>
      <c r="BC95" s="129">
        <f>'SKA4901 - SO 101  Sulisla...'!F36</f>
        <v>0</v>
      </c>
      <c r="BD95" s="131">
        <f>'SKA4901 - SO 101  Sulisla...'!F37</f>
        <v>0</v>
      </c>
      <c r="BE95" s="7"/>
      <c r="BT95" s="132" t="s">
        <v>81</v>
      </c>
      <c r="BV95" s="132" t="s">
        <v>75</v>
      </c>
      <c r="BW95" s="132" t="s">
        <v>82</v>
      </c>
      <c r="BX95" s="132" t="s">
        <v>5</v>
      </c>
      <c r="CL95" s="132" t="s">
        <v>1</v>
      </c>
      <c r="CM95" s="132" t="s">
        <v>83</v>
      </c>
    </row>
    <row r="96" s="7" customFormat="1" ht="24.75" customHeight="1">
      <c r="A96" s="120" t="s">
        <v>77</v>
      </c>
      <c r="B96" s="121"/>
      <c r="C96" s="122"/>
      <c r="D96" s="123" t="s">
        <v>84</v>
      </c>
      <c r="E96" s="123"/>
      <c r="F96" s="123"/>
      <c r="G96" s="123"/>
      <c r="H96" s="123"/>
      <c r="I96" s="124"/>
      <c r="J96" s="123" t="s">
        <v>85</v>
      </c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5">
        <f>'SKA4902 - SO 102  Sytno -...'!J30</f>
        <v>0</v>
      </c>
      <c r="AH96" s="124"/>
      <c r="AI96" s="124"/>
      <c r="AJ96" s="124"/>
      <c r="AK96" s="124"/>
      <c r="AL96" s="124"/>
      <c r="AM96" s="124"/>
      <c r="AN96" s="125">
        <f>SUM(AG96,AT96)</f>
        <v>0</v>
      </c>
      <c r="AO96" s="124"/>
      <c r="AP96" s="124"/>
      <c r="AQ96" s="126" t="s">
        <v>80</v>
      </c>
      <c r="AR96" s="127"/>
      <c r="AS96" s="128">
        <v>0</v>
      </c>
      <c r="AT96" s="129">
        <f>ROUND(SUM(AV96:AW96),2)</f>
        <v>0</v>
      </c>
      <c r="AU96" s="130">
        <f>'SKA4902 - SO 102  Sytno -...'!P123</f>
        <v>0</v>
      </c>
      <c r="AV96" s="129">
        <f>'SKA4902 - SO 102  Sytno -...'!J33</f>
        <v>0</v>
      </c>
      <c r="AW96" s="129">
        <f>'SKA4902 - SO 102  Sytno -...'!J34</f>
        <v>0</v>
      </c>
      <c r="AX96" s="129">
        <f>'SKA4902 - SO 102  Sytno -...'!J35</f>
        <v>0</v>
      </c>
      <c r="AY96" s="129">
        <f>'SKA4902 - SO 102  Sytno -...'!J36</f>
        <v>0</v>
      </c>
      <c r="AZ96" s="129">
        <f>'SKA4902 - SO 102  Sytno -...'!F33</f>
        <v>0</v>
      </c>
      <c r="BA96" s="129">
        <f>'SKA4902 - SO 102  Sytno -...'!F34</f>
        <v>0</v>
      </c>
      <c r="BB96" s="129">
        <f>'SKA4902 - SO 102  Sytno -...'!F35</f>
        <v>0</v>
      </c>
      <c r="BC96" s="129">
        <f>'SKA4902 - SO 102  Sytno -...'!F36</f>
        <v>0</v>
      </c>
      <c r="BD96" s="131">
        <f>'SKA4902 - SO 102  Sytno -...'!F37</f>
        <v>0</v>
      </c>
      <c r="BE96" s="7"/>
      <c r="BT96" s="132" t="s">
        <v>81</v>
      </c>
      <c r="BV96" s="132" t="s">
        <v>75</v>
      </c>
      <c r="BW96" s="132" t="s">
        <v>86</v>
      </c>
      <c r="BX96" s="132" t="s">
        <v>5</v>
      </c>
      <c r="CL96" s="132" t="s">
        <v>1</v>
      </c>
      <c r="CM96" s="132" t="s">
        <v>83</v>
      </c>
    </row>
    <row r="97" s="7" customFormat="1" ht="24.75" customHeight="1">
      <c r="A97" s="120" t="s">
        <v>77</v>
      </c>
      <c r="B97" s="121"/>
      <c r="C97" s="122"/>
      <c r="D97" s="123" t="s">
        <v>87</v>
      </c>
      <c r="E97" s="123"/>
      <c r="F97" s="123"/>
      <c r="G97" s="123"/>
      <c r="H97" s="123"/>
      <c r="I97" s="124"/>
      <c r="J97" s="123" t="s">
        <v>88</v>
      </c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5">
        <f>'SKA4903 - SO 103  Benešov...'!J30</f>
        <v>0</v>
      </c>
      <c r="AH97" s="124"/>
      <c r="AI97" s="124"/>
      <c r="AJ97" s="124"/>
      <c r="AK97" s="124"/>
      <c r="AL97" s="124"/>
      <c r="AM97" s="124"/>
      <c r="AN97" s="125">
        <f>SUM(AG97,AT97)</f>
        <v>0</v>
      </c>
      <c r="AO97" s="124"/>
      <c r="AP97" s="124"/>
      <c r="AQ97" s="126" t="s">
        <v>80</v>
      </c>
      <c r="AR97" s="127"/>
      <c r="AS97" s="128">
        <v>0</v>
      </c>
      <c r="AT97" s="129">
        <f>ROUND(SUM(AV97:AW97),2)</f>
        <v>0</v>
      </c>
      <c r="AU97" s="130">
        <f>'SKA4903 - SO 103  Benešov...'!P125</f>
        <v>0</v>
      </c>
      <c r="AV97" s="129">
        <f>'SKA4903 - SO 103  Benešov...'!J33</f>
        <v>0</v>
      </c>
      <c r="AW97" s="129">
        <f>'SKA4903 - SO 103  Benešov...'!J34</f>
        <v>0</v>
      </c>
      <c r="AX97" s="129">
        <f>'SKA4903 - SO 103  Benešov...'!J35</f>
        <v>0</v>
      </c>
      <c r="AY97" s="129">
        <f>'SKA4903 - SO 103  Benešov...'!J36</f>
        <v>0</v>
      </c>
      <c r="AZ97" s="129">
        <f>'SKA4903 - SO 103  Benešov...'!F33</f>
        <v>0</v>
      </c>
      <c r="BA97" s="129">
        <f>'SKA4903 - SO 103  Benešov...'!F34</f>
        <v>0</v>
      </c>
      <c r="BB97" s="129">
        <f>'SKA4903 - SO 103  Benešov...'!F35</f>
        <v>0</v>
      </c>
      <c r="BC97" s="129">
        <f>'SKA4903 - SO 103  Benešov...'!F36</f>
        <v>0</v>
      </c>
      <c r="BD97" s="131">
        <f>'SKA4903 - SO 103  Benešov...'!F37</f>
        <v>0</v>
      </c>
      <c r="BE97" s="7"/>
      <c r="BT97" s="132" t="s">
        <v>81</v>
      </c>
      <c r="BV97" s="132" t="s">
        <v>75</v>
      </c>
      <c r="BW97" s="132" t="s">
        <v>89</v>
      </c>
      <c r="BX97" s="132" t="s">
        <v>5</v>
      </c>
      <c r="CL97" s="132" t="s">
        <v>1</v>
      </c>
      <c r="CM97" s="132" t="s">
        <v>83</v>
      </c>
    </row>
    <row r="98" s="7" customFormat="1" ht="24.75" customHeight="1">
      <c r="A98" s="120" t="s">
        <v>77</v>
      </c>
      <c r="B98" s="121"/>
      <c r="C98" s="122"/>
      <c r="D98" s="123" t="s">
        <v>90</v>
      </c>
      <c r="E98" s="123"/>
      <c r="F98" s="123"/>
      <c r="G98" s="123"/>
      <c r="H98" s="123"/>
      <c r="I98" s="124"/>
      <c r="J98" s="123" t="s">
        <v>91</v>
      </c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5">
        <f>'SKA4904 - SO 104  Holostř...'!J30</f>
        <v>0</v>
      </c>
      <c r="AH98" s="124"/>
      <c r="AI98" s="124"/>
      <c r="AJ98" s="124"/>
      <c r="AK98" s="124"/>
      <c r="AL98" s="124"/>
      <c r="AM98" s="124"/>
      <c r="AN98" s="125">
        <f>SUM(AG98,AT98)</f>
        <v>0</v>
      </c>
      <c r="AO98" s="124"/>
      <c r="AP98" s="124"/>
      <c r="AQ98" s="126" t="s">
        <v>80</v>
      </c>
      <c r="AR98" s="127"/>
      <c r="AS98" s="128">
        <v>0</v>
      </c>
      <c r="AT98" s="129">
        <f>ROUND(SUM(AV98:AW98),2)</f>
        <v>0</v>
      </c>
      <c r="AU98" s="130">
        <f>'SKA4904 - SO 104  Holostř...'!P122</f>
        <v>0</v>
      </c>
      <c r="AV98" s="129">
        <f>'SKA4904 - SO 104  Holostř...'!J33</f>
        <v>0</v>
      </c>
      <c r="AW98" s="129">
        <f>'SKA4904 - SO 104  Holostř...'!J34</f>
        <v>0</v>
      </c>
      <c r="AX98" s="129">
        <f>'SKA4904 - SO 104  Holostř...'!J35</f>
        <v>0</v>
      </c>
      <c r="AY98" s="129">
        <f>'SKA4904 - SO 104  Holostř...'!J36</f>
        <v>0</v>
      </c>
      <c r="AZ98" s="129">
        <f>'SKA4904 - SO 104  Holostř...'!F33</f>
        <v>0</v>
      </c>
      <c r="BA98" s="129">
        <f>'SKA4904 - SO 104  Holostř...'!F34</f>
        <v>0</v>
      </c>
      <c r="BB98" s="129">
        <f>'SKA4904 - SO 104  Holostř...'!F35</f>
        <v>0</v>
      </c>
      <c r="BC98" s="129">
        <f>'SKA4904 - SO 104  Holostř...'!F36</f>
        <v>0</v>
      </c>
      <c r="BD98" s="131">
        <f>'SKA4904 - SO 104  Holostř...'!F37</f>
        <v>0</v>
      </c>
      <c r="BE98" s="7"/>
      <c r="BT98" s="132" t="s">
        <v>81</v>
      </c>
      <c r="BV98" s="132" t="s">
        <v>75</v>
      </c>
      <c r="BW98" s="132" t="s">
        <v>92</v>
      </c>
      <c r="BX98" s="132" t="s">
        <v>5</v>
      </c>
      <c r="CL98" s="132" t="s">
        <v>1</v>
      </c>
      <c r="CM98" s="132" t="s">
        <v>83</v>
      </c>
    </row>
    <row r="99" s="7" customFormat="1" ht="24.75" customHeight="1">
      <c r="A99" s="120" t="s">
        <v>77</v>
      </c>
      <c r="B99" s="121"/>
      <c r="C99" s="122"/>
      <c r="D99" s="123" t="s">
        <v>93</v>
      </c>
      <c r="E99" s="123"/>
      <c r="F99" s="123"/>
      <c r="G99" s="123"/>
      <c r="H99" s="123"/>
      <c r="I99" s="124"/>
      <c r="J99" s="123" t="s">
        <v>94</v>
      </c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5">
        <f>'SKA4905 - SO 105  Skviřín...'!J30</f>
        <v>0</v>
      </c>
      <c r="AH99" s="124"/>
      <c r="AI99" s="124"/>
      <c r="AJ99" s="124"/>
      <c r="AK99" s="124"/>
      <c r="AL99" s="124"/>
      <c r="AM99" s="124"/>
      <c r="AN99" s="125">
        <f>SUM(AG99,AT99)</f>
        <v>0</v>
      </c>
      <c r="AO99" s="124"/>
      <c r="AP99" s="124"/>
      <c r="AQ99" s="126" t="s">
        <v>80</v>
      </c>
      <c r="AR99" s="127"/>
      <c r="AS99" s="128">
        <v>0</v>
      </c>
      <c r="AT99" s="129">
        <f>ROUND(SUM(AV99:AW99),2)</f>
        <v>0</v>
      </c>
      <c r="AU99" s="130">
        <f>'SKA4905 - SO 105  Skviřín...'!P122</f>
        <v>0</v>
      </c>
      <c r="AV99" s="129">
        <f>'SKA4905 - SO 105  Skviřín...'!J33</f>
        <v>0</v>
      </c>
      <c r="AW99" s="129">
        <f>'SKA4905 - SO 105  Skviřín...'!J34</f>
        <v>0</v>
      </c>
      <c r="AX99" s="129">
        <f>'SKA4905 - SO 105  Skviřín...'!J35</f>
        <v>0</v>
      </c>
      <c r="AY99" s="129">
        <f>'SKA4905 - SO 105  Skviřín...'!J36</f>
        <v>0</v>
      </c>
      <c r="AZ99" s="129">
        <f>'SKA4905 - SO 105  Skviřín...'!F33</f>
        <v>0</v>
      </c>
      <c r="BA99" s="129">
        <f>'SKA4905 - SO 105  Skviřín...'!F34</f>
        <v>0</v>
      </c>
      <c r="BB99" s="129">
        <f>'SKA4905 - SO 105  Skviřín...'!F35</f>
        <v>0</v>
      </c>
      <c r="BC99" s="129">
        <f>'SKA4905 - SO 105  Skviřín...'!F36</f>
        <v>0</v>
      </c>
      <c r="BD99" s="131">
        <f>'SKA4905 - SO 105  Skviřín...'!F37</f>
        <v>0</v>
      </c>
      <c r="BE99" s="7"/>
      <c r="BT99" s="132" t="s">
        <v>81</v>
      </c>
      <c r="BV99" s="132" t="s">
        <v>75</v>
      </c>
      <c r="BW99" s="132" t="s">
        <v>95</v>
      </c>
      <c r="BX99" s="132" t="s">
        <v>5</v>
      </c>
      <c r="CL99" s="132" t="s">
        <v>1</v>
      </c>
      <c r="CM99" s="132" t="s">
        <v>83</v>
      </c>
    </row>
    <row r="100" s="7" customFormat="1" ht="24.75" customHeight="1">
      <c r="A100" s="120" t="s">
        <v>77</v>
      </c>
      <c r="B100" s="121"/>
      <c r="C100" s="122"/>
      <c r="D100" s="123" t="s">
        <v>96</v>
      </c>
      <c r="E100" s="123"/>
      <c r="F100" s="123"/>
      <c r="G100" s="123"/>
      <c r="H100" s="123"/>
      <c r="I100" s="124"/>
      <c r="J100" s="123" t="s">
        <v>97</v>
      </c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5">
        <f>'SKA4906 - SO 201  Rekonst...'!J30</f>
        <v>0</v>
      </c>
      <c r="AH100" s="124"/>
      <c r="AI100" s="124"/>
      <c r="AJ100" s="124"/>
      <c r="AK100" s="124"/>
      <c r="AL100" s="124"/>
      <c r="AM100" s="124"/>
      <c r="AN100" s="125">
        <f>SUM(AG100,AT100)</f>
        <v>0</v>
      </c>
      <c r="AO100" s="124"/>
      <c r="AP100" s="124"/>
      <c r="AQ100" s="126" t="s">
        <v>80</v>
      </c>
      <c r="AR100" s="127"/>
      <c r="AS100" s="128">
        <v>0</v>
      </c>
      <c r="AT100" s="129">
        <f>ROUND(SUM(AV100:AW100),2)</f>
        <v>0</v>
      </c>
      <c r="AU100" s="130">
        <f>'SKA4906 - SO 201  Rekonst...'!P128</f>
        <v>0</v>
      </c>
      <c r="AV100" s="129">
        <f>'SKA4906 - SO 201  Rekonst...'!J33</f>
        <v>0</v>
      </c>
      <c r="AW100" s="129">
        <f>'SKA4906 - SO 201  Rekonst...'!J34</f>
        <v>0</v>
      </c>
      <c r="AX100" s="129">
        <f>'SKA4906 - SO 201  Rekonst...'!J35</f>
        <v>0</v>
      </c>
      <c r="AY100" s="129">
        <f>'SKA4906 - SO 201  Rekonst...'!J36</f>
        <v>0</v>
      </c>
      <c r="AZ100" s="129">
        <f>'SKA4906 - SO 201  Rekonst...'!F33</f>
        <v>0</v>
      </c>
      <c r="BA100" s="129">
        <f>'SKA4906 - SO 201  Rekonst...'!F34</f>
        <v>0</v>
      </c>
      <c r="BB100" s="129">
        <f>'SKA4906 - SO 201  Rekonst...'!F35</f>
        <v>0</v>
      </c>
      <c r="BC100" s="129">
        <f>'SKA4906 - SO 201  Rekonst...'!F36</f>
        <v>0</v>
      </c>
      <c r="BD100" s="131">
        <f>'SKA4906 - SO 201  Rekonst...'!F37</f>
        <v>0</v>
      </c>
      <c r="BE100" s="7"/>
      <c r="BT100" s="132" t="s">
        <v>81</v>
      </c>
      <c r="BV100" s="132" t="s">
        <v>75</v>
      </c>
      <c r="BW100" s="132" t="s">
        <v>98</v>
      </c>
      <c r="BX100" s="132" t="s">
        <v>5</v>
      </c>
      <c r="CL100" s="132" t="s">
        <v>1</v>
      </c>
      <c r="CM100" s="132" t="s">
        <v>83</v>
      </c>
    </row>
    <row r="101" s="7" customFormat="1" ht="24.75" customHeight="1">
      <c r="A101" s="120" t="s">
        <v>77</v>
      </c>
      <c r="B101" s="121"/>
      <c r="C101" s="122"/>
      <c r="D101" s="123" t="s">
        <v>99</v>
      </c>
      <c r="E101" s="123"/>
      <c r="F101" s="123"/>
      <c r="G101" s="123"/>
      <c r="H101" s="123"/>
      <c r="I101" s="124"/>
      <c r="J101" s="123" t="s">
        <v>100</v>
      </c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5">
        <f>'SKA4908 - VON'!J30</f>
        <v>0</v>
      </c>
      <c r="AH101" s="124"/>
      <c r="AI101" s="124"/>
      <c r="AJ101" s="124"/>
      <c r="AK101" s="124"/>
      <c r="AL101" s="124"/>
      <c r="AM101" s="124"/>
      <c r="AN101" s="125">
        <f>SUM(AG101,AT101)</f>
        <v>0</v>
      </c>
      <c r="AO101" s="124"/>
      <c r="AP101" s="124"/>
      <c r="AQ101" s="126" t="s">
        <v>80</v>
      </c>
      <c r="AR101" s="127"/>
      <c r="AS101" s="133">
        <v>0</v>
      </c>
      <c r="AT101" s="134">
        <f>ROUND(SUM(AV101:AW101),2)</f>
        <v>0</v>
      </c>
      <c r="AU101" s="135">
        <f>'SKA4908 - VON'!P121</f>
        <v>0</v>
      </c>
      <c r="AV101" s="134">
        <f>'SKA4908 - VON'!J33</f>
        <v>0</v>
      </c>
      <c r="AW101" s="134">
        <f>'SKA4908 - VON'!J34</f>
        <v>0</v>
      </c>
      <c r="AX101" s="134">
        <f>'SKA4908 - VON'!J35</f>
        <v>0</v>
      </c>
      <c r="AY101" s="134">
        <f>'SKA4908 - VON'!J36</f>
        <v>0</v>
      </c>
      <c r="AZ101" s="134">
        <f>'SKA4908 - VON'!F33</f>
        <v>0</v>
      </c>
      <c r="BA101" s="134">
        <f>'SKA4908 - VON'!F34</f>
        <v>0</v>
      </c>
      <c r="BB101" s="134">
        <f>'SKA4908 - VON'!F35</f>
        <v>0</v>
      </c>
      <c r="BC101" s="134">
        <f>'SKA4908 - VON'!F36</f>
        <v>0</v>
      </c>
      <c r="BD101" s="136">
        <f>'SKA4908 - VON'!F37</f>
        <v>0</v>
      </c>
      <c r="BE101" s="7"/>
      <c r="BT101" s="132" t="s">
        <v>81</v>
      </c>
      <c r="BV101" s="132" t="s">
        <v>75</v>
      </c>
      <c r="BW101" s="132" t="s">
        <v>101</v>
      </c>
      <c r="BX101" s="132" t="s">
        <v>5</v>
      </c>
      <c r="CL101" s="132" t="s">
        <v>1</v>
      </c>
      <c r="CM101" s="132" t="s">
        <v>83</v>
      </c>
    </row>
    <row r="102" s="2" customFormat="1" ht="30" customHeight="1">
      <c r="A102" s="39"/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5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="2" customFormat="1" ht="6.96" customHeight="1">
      <c r="A103" s="39"/>
      <c r="B103" s="67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45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</sheetData>
  <sheetProtection sheet="1" formatColumns="0" formatRows="0" objects="1" scenarios="1" spinCount="100000" saltValue="Z4KAK5sVV80NhpGttrXH3F0mIm77g70j3+P2Y1JK3wiNo2EIX9L05QFhhhsH5/eYsMngrDbFEJ049gH96ePBTg==" hashValue="NttnCjlpExy8b7Sg2AmdoVgbrcwgEBH1Ke/ax3vwG9TSP0n5hT4+pry0N+eN2vRg9W/eVu48p2SrrWJZCoXqMA==" algorithmName="SHA-512" password="CC35"/>
  <mergeCells count="66">
    <mergeCell ref="L85:AJ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G94:AM94"/>
    <mergeCell ref="AN94:AP94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SKA4901 - SO 101  Sulisla...'!C2" display="/"/>
    <hyperlink ref="A96" location="'SKA4902 - SO 102  Sytno -...'!C2" display="/"/>
    <hyperlink ref="A97" location="'SKA4903 - SO 103  Benešov...'!C2" display="/"/>
    <hyperlink ref="A98" location="'SKA4904 - SO 104  Holostř...'!C2" display="/"/>
    <hyperlink ref="A99" location="'SKA4905 - SO 105  Skviřín...'!C2" display="/"/>
    <hyperlink ref="A100" location="'SKA4906 - SO 201  Rekonst...'!C2" display="/"/>
    <hyperlink ref="A101" location="'SKA4908 - VON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82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83</v>
      </c>
    </row>
    <row r="4" s="1" customFormat="1" ht="24.96" customHeight="1">
      <c r="B4" s="21"/>
      <c r="D4" s="139" t="s">
        <v>102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 xml:space="preserve"> II-605 hr. Okr. TC-PC - Bor , oprava průtahů(Sulislav,Sytno,Benešovice,Holostřevy,Skviřín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103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104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22. 5. 2023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 xml:space="preserve"> </v>
      </c>
      <c r="F15" s="39"/>
      <c r="G15" s="39"/>
      <c r="H15" s="39"/>
      <c r="I15" s="141" t="s">
        <v>26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27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26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29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 xml:space="preserve"> </v>
      </c>
      <c r="F21" s="39"/>
      <c r="G21" s="39"/>
      <c r="H21" s="39"/>
      <c r="I21" s="141" t="s">
        <v>26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31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 xml:space="preserve"> </v>
      </c>
      <c r="F24" s="39"/>
      <c r="G24" s="39"/>
      <c r="H24" s="39"/>
      <c r="I24" s="141" t="s">
        <v>26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32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33</v>
      </c>
      <c r="E30" s="39"/>
      <c r="F30" s="39"/>
      <c r="G30" s="39"/>
      <c r="H30" s="39"/>
      <c r="I30" s="39"/>
      <c r="J30" s="152">
        <f>ROUND(J123,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35</v>
      </c>
      <c r="G32" s="39"/>
      <c r="H32" s="39"/>
      <c r="I32" s="153" t="s">
        <v>34</v>
      </c>
      <c r="J32" s="153" t="s">
        <v>36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37</v>
      </c>
      <c r="E33" s="141" t="s">
        <v>38</v>
      </c>
      <c r="F33" s="155">
        <f>ROUND((SUM(BE123:BE380)),  2)</f>
        <v>0</v>
      </c>
      <c r="G33" s="39"/>
      <c r="H33" s="39"/>
      <c r="I33" s="156">
        <v>0.20999999999999999</v>
      </c>
      <c r="J33" s="155">
        <f>ROUND(((SUM(BE123:BE380))*I33),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39</v>
      </c>
      <c r="F34" s="155">
        <f>ROUND((SUM(BF123:BF380)),  2)</f>
        <v>0</v>
      </c>
      <c r="G34" s="39"/>
      <c r="H34" s="39"/>
      <c r="I34" s="156">
        <v>0.14999999999999999</v>
      </c>
      <c r="J34" s="155">
        <f>ROUND(((SUM(BF123:BF380))*I34),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40</v>
      </c>
      <c r="F35" s="155">
        <f>ROUND((SUM(BG123:BG380)),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41</v>
      </c>
      <c r="F36" s="155">
        <f>ROUND((SUM(BH123:BH380)),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42</v>
      </c>
      <c r="F37" s="155">
        <f>ROUND((SUM(BI123:BI380)),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43</v>
      </c>
      <c r="E39" s="159"/>
      <c r="F39" s="159"/>
      <c r="G39" s="160" t="s">
        <v>44</v>
      </c>
      <c r="H39" s="161" t="s">
        <v>45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46</v>
      </c>
      <c r="E50" s="165"/>
      <c r="F50" s="165"/>
      <c r="G50" s="164" t="s">
        <v>47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48</v>
      </c>
      <c r="E61" s="167"/>
      <c r="F61" s="168" t="s">
        <v>49</v>
      </c>
      <c r="G61" s="166" t="s">
        <v>48</v>
      </c>
      <c r="H61" s="167"/>
      <c r="I61" s="167"/>
      <c r="J61" s="169" t="s">
        <v>49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50</v>
      </c>
      <c r="E65" s="170"/>
      <c r="F65" s="170"/>
      <c r="G65" s="164" t="s">
        <v>51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48</v>
      </c>
      <c r="E76" s="167"/>
      <c r="F76" s="168" t="s">
        <v>49</v>
      </c>
      <c r="G76" s="166" t="s">
        <v>48</v>
      </c>
      <c r="H76" s="167"/>
      <c r="I76" s="167"/>
      <c r="J76" s="169" t="s">
        <v>49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105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 xml:space="preserve"> II-605 hr. Okr. TC-PC - Bor , oprava průtahů(Sulislav,Sytno,Benešovice,Holostřevy,Skviřín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103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 xml:space="preserve">SKA4901 - SO 101  Sulislav- průtah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 </v>
      </c>
      <c r="G89" s="41"/>
      <c r="H89" s="41"/>
      <c r="I89" s="33" t="s">
        <v>22</v>
      </c>
      <c r="J89" s="80" t="str">
        <f>IF(J12="","",J12)</f>
        <v>22. 5. 2023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33" t="s">
        <v>29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31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106</v>
      </c>
      <c r="D94" s="177"/>
      <c r="E94" s="177"/>
      <c r="F94" s="177"/>
      <c r="G94" s="177"/>
      <c r="H94" s="177"/>
      <c r="I94" s="177"/>
      <c r="J94" s="178" t="s">
        <v>107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108</v>
      </c>
      <c r="D96" s="41"/>
      <c r="E96" s="41"/>
      <c r="F96" s="41"/>
      <c r="G96" s="41"/>
      <c r="H96" s="41"/>
      <c r="I96" s="41"/>
      <c r="J96" s="111">
        <f>J123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109</v>
      </c>
    </row>
    <row r="97" s="9" customFormat="1" ht="24.96" customHeight="1">
      <c r="A97" s="9"/>
      <c r="B97" s="180"/>
      <c r="C97" s="181"/>
      <c r="D97" s="182" t="s">
        <v>110</v>
      </c>
      <c r="E97" s="183"/>
      <c r="F97" s="183"/>
      <c r="G97" s="183"/>
      <c r="H97" s="183"/>
      <c r="I97" s="183"/>
      <c r="J97" s="184">
        <f>J124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111</v>
      </c>
      <c r="E98" s="189"/>
      <c r="F98" s="189"/>
      <c r="G98" s="189"/>
      <c r="H98" s="189"/>
      <c r="I98" s="189"/>
      <c r="J98" s="190">
        <f>J125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112</v>
      </c>
      <c r="E99" s="189"/>
      <c r="F99" s="189"/>
      <c r="G99" s="189"/>
      <c r="H99" s="189"/>
      <c r="I99" s="189"/>
      <c r="J99" s="190">
        <f>J145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113</v>
      </c>
      <c r="E100" s="189"/>
      <c r="F100" s="189"/>
      <c r="G100" s="189"/>
      <c r="H100" s="189"/>
      <c r="I100" s="189"/>
      <c r="J100" s="190">
        <f>J188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114</v>
      </c>
      <c r="E101" s="189"/>
      <c r="F101" s="189"/>
      <c r="G101" s="189"/>
      <c r="H101" s="189"/>
      <c r="I101" s="189"/>
      <c r="J101" s="190">
        <f>J199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115</v>
      </c>
      <c r="E102" s="189"/>
      <c r="F102" s="189"/>
      <c r="G102" s="189"/>
      <c r="H102" s="189"/>
      <c r="I102" s="189"/>
      <c r="J102" s="190">
        <f>J329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6"/>
      <c r="C103" s="187"/>
      <c r="D103" s="188" t="s">
        <v>116</v>
      </c>
      <c r="E103" s="189"/>
      <c r="F103" s="189"/>
      <c r="G103" s="189"/>
      <c r="H103" s="189"/>
      <c r="I103" s="189"/>
      <c r="J103" s="190">
        <f>J378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9"/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6.96" customHeight="1">
      <c r="A105" s="39"/>
      <c r="B105" s="67"/>
      <c r="C105" s="68"/>
      <c r="D105" s="68"/>
      <c r="E105" s="68"/>
      <c r="F105" s="68"/>
      <c r="G105" s="68"/>
      <c r="H105" s="68"/>
      <c r="I105" s="68"/>
      <c r="J105" s="68"/>
      <c r="K105" s="68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9" s="2" customFormat="1" ht="6.96" customHeight="1">
      <c r="A109" s="39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24.96" customHeight="1">
      <c r="A110" s="39"/>
      <c r="B110" s="40"/>
      <c r="C110" s="24" t="s">
        <v>117</v>
      </c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16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175" t="str">
        <f>E7</f>
        <v xml:space="preserve"> II-605 hr. Okr. TC-PC - Bor , oprava průtahů(Sulislav,Sytno,Benešovice,Holostřevy,Skviřín</v>
      </c>
      <c r="F113" s="33"/>
      <c r="G113" s="33"/>
      <c r="H113" s="33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103</v>
      </c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6.5" customHeight="1">
      <c r="A115" s="39"/>
      <c r="B115" s="40"/>
      <c r="C115" s="41"/>
      <c r="D115" s="41"/>
      <c r="E115" s="77" t="str">
        <f>E9</f>
        <v xml:space="preserve">SKA4901 - SO 101  Sulislav- průtah</v>
      </c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20</v>
      </c>
      <c r="D117" s="41"/>
      <c r="E117" s="41"/>
      <c r="F117" s="28" t="str">
        <f>F12</f>
        <v xml:space="preserve"> </v>
      </c>
      <c r="G117" s="41"/>
      <c r="H117" s="41"/>
      <c r="I117" s="33" t="s">
        <v>22</v>
      </c>
      <c r="J117" s="80" t="str">
        <f>IF(J12="","",J12)</f>
        <v>22. 5. 2023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24</v>
      </c>
      <c r="D119" s="41"/>
      <c r="E119" s="41"/>
      <c r="F119" s="28" t="str">
        <f>E15</f>
        <v xml:space="preserve"> </v>
      </c>
      <c r="G119" s="41"/>
      <c r="H119" s="41"/>
      <c r="I119" s="33" t="s">
        <v>29</v>
      </c>
      <c r="J119" s="37" t="str">
        <f>E21</f>
        <v xml:space="preserve"> 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27</v>
      </c>
      <c r="D120" s="41"/>
      <c r="E120" s="41"/>
      <c r="F120" s="28" t="str">
        <f>IF(E18="","",E18)</f>
        <v>Vyplň údaj</v>
      </c>
      <c r="G120" s="41"/>
      <c r="H120" s="41"/>
      <c r="I120" s="33" t="s">
        <v>31</v>
      </c>
      <c r="J120" s="37" t="str">
        <f>E24</f>
        <v xml:space="preserve"> 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0.32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11" customFormat="1" ht="29.28" customHeight="1">
      <c r="A122" s="192"/>
      <c r="B122" s="193"/>
      <c r="C122" s="194" t="s">
        <v>118</v>
      </c>
      <c r="D122" s="195" t="s">
        <v>58</v>
      </c>
      <c r="E122" s="195" t="s">
        <v>54</v>
      </c>
      <c r="F122" s="195" t="s">
        <v>55</v>
      </c>
      <c r="G122" s="195" t="s">
        <v>119</v>
      </c>
      <c r="H122" s="195" t="s">
        <v>120</v>
      </c>
      <c r="I122" s="195" t="s">
        <v>121</v>
      </c>
      <c r="J122" s="195" t="s">
        <v>107</v>
      </c>
      <c r="K122" s="196" t="s">
        <v>122</v>
      </c>
      <c r="L122" s="197"/>
      <c r="M122" s="101" t="s">
        <v>1</v>
      </c>
      <c r="N122" s="102" t="s">
        <v>37</v>
      </c>
      <c r="O122" s="102" t="s">
        <v>123</v>
      </c>
      <c r="P122" s="102" t="s">
        <v>124</v>
      </c>
      <c r="Q122" s="102" t="s">
        <v>125</v>
      </c>
      <c r="R122" s="102" t="s">
        <v>126</v>
      </c>
      <c r="S122" s="102" t="s">
        <v>127</v>
      </c>
      <c r="T122" s="103" t="s">
        <v>128</v>
      </c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</row>
    <row r="123" s="2" customFormat="1" ht="22.8" customHeight="1">
      <c r="A123" s="39"/>
      <c r="B123" s="40"/>
      <c r="C123" s="108" t="s">
        <v>129</v>
      </c>
      <c r="D123" s="41"/>
      <c r="E123" s="41"/>
      <c r="F123" s="41"/>
      <c r="G123" s="41"/>
      <c r="H123" s="41"/>
      <c r="I123" s="41"/>
      <c r="J123" s="198">
        <f>BK123</f>
        <v>0</v>
      </c>
      <c r="K123" s="41"/>
      <c r="L123" s="45"/>
      <c r="M123" s="104"/>
      <c r="N123" s="199"/>
      <c r="O123" s="105"/>
      <c r="P123" s="200">
        <f>P124</f>
        <v>0</v>
      </c>
      <c r="Q123" s="105"/>
      <c r="R123" s="200">
        <f>R124</f>
        <v>0</v>
      </c>
      <c r="S123" s="105"/>
      <c r="T123" s="201">
        <f>T124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72</v>
      </c>
      <c r="AU123" s="18" t="s">
        <v>109</v>
      </c>
      <c r="BK123" s="202">
        <f>BK124</f>
        <v>0</v>
      </c>
    </row>
    <row r="124" s="12" customFormat="1" ht="25.92" customHeight="1">
      <c r="A124" s="12"/>
      <c r="B124" s="203"/>
      <c r="C124" s="204"/>
      <c r="D124" s="205" t="s">
        <v>72</v>
      </c>
      <c r="E124" s="206" t="s">
        <v>130</v>
      </c>
      <c r="F124" s="206" t="s">
        <v>131</v>
      </c>
      <c r="G124" s="204"/>
      <c r="H124" s="204"/>
      <c r="I124" s="207"/>
      <c r="J124" s="208">
        <f>BK124</f>
        <v>0</v>
      </c>
      <c r="K124" s="204"/>
      <c r="L124" s="209"/>
      <c r="M124" s="210"/>
      <c r="N124" s="211"/>
      <c r="O124" s="211"/>
      <c r="P124" s="212">
        <f>P125+P145+P188+P199+P329+P378</f>
        <v>0</v>
      </c>
      <c r="Q124" s="211"/>
      <c r="R124" s="212">
        <f>R125+R145+R188+R199+R329+R378</f>
        <v>0</v>
      </c>
      <c r="S124" s="211"/>
      <c r="T124" s="213">
        <f>T125+T145+T188+T199+T329+T378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4" t="s">
        <v>81</v>
      </c>
      <c r="AT124" s="215" t="s">
        <v>72</v>
      </c>
      <c r="AU124" s="215" t="s">
        <v>73</v>
      </c>
      <c r="AY124" s="214" t="s">
        <v>132</v>
      </c>
      <c r="BK124" s="216">
        <f>BK125+BK145+BK188+BK199+BK329+BK378</f>
        <v>0</v>
      </c>
    </row>
    <row r="125" s="12" customFormat="1" ht="22.8" customHeight="1">
      <c r="A125" s="12"/>
      <c r="B125" s="203"/>
      <c r="C125" s="204"/>
      <c r="D125" s="205" t="s">
        <v>72</v>
      </c>
      <c r="E125" s="217" t="s">
        <v>81</v>
      </c>
      <c r="F125" s="217" t="s">
        <v>133</v>
      </c>
      <c r="G125" s="204"/>
      <c r="H125" s="204"/>
      <c r="I125" s="207"/>
      <c r="J125" s="218">
        <f>BK125</f>
        <v>0</v>
      </c>
      <c r="K125" s="204"/>
      <c r="L125" s="209"/>
      <c r="M125" s="210"/>
      <c r="N125" s="211"/>
      <c r="O125" s="211"/>
      <c r="P125" s="212">
        <f>SUM(P126:P144)</f>
        <v>0</v>
      </c>
      <c r="Q125" s="211"/>
      <c r="R125" s="212">
        <f>SUM(R126:R144)</f>
        <v>0</v>
      </c>
      <c r="S125" s="211"/>
      <c r="T125" s="213">
        <f>SUM(T126:T144)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4" t="s">
        <v>81</v>
      </c>
      <c r="AT125" s="215" t="s">
        <v>72</v>
      </c>
      <c r="AU125" s="215" t="s">
        <v>81</v>
      </c>
      <c r="AY125" s="214" t="s">
        <v>132</v>
      </c>
      <c r="BK125" s="216">
        <f>SUM(BK126:BK144)</f>
        <v>0</v>
      </c>
    </row>
    <row r="126" s="2" customFormat="1" ht="37.8" customHeight="1">
      <c r="A126" s="39"/>
      <c r="B126" s="40"/>
      <c r="C126" s="219" t="s">
        <v>81</v>
      </c>
      <c r="D126" s="219" t="s">
        <v>134</v>
      </c>
      <c r="E126" s="220" t="s">
        <v>135</v>
      </c>
      <c r="F126" s="221" t="s">
        <v>136</v>
      </c>
      <c r="G126" s="222" t="s">
        <v>137</v>
      </c>
      <c r="H126" s="223">
        <v>64</v>
      </c>
      <c r="I126" s="224"/>
      <c r="J126" s="225">
        <f>ROUND(I126*H126,2)</f>
        <v>0</v>
      </c>
      <c r="K126" s="221" t="s">
        <v>138</v>
      </c>
      <c r="L126" s="45"/>
      <c r="M126" s="226" t="s">
        <v>1</v>
      </c>
      <c r="N126" s="227" t="s">
        <v>38</v>
      </c>
      <c r="O126" s="92"/>
      <c r="P126" s="228">
        <f>O126*H126</f>
        <v>0</v>
      </c>
      <c r="Q126" s="228">
        <v>0</v>
      </c>
      <c r="R126" s="228">
        <f>Q126*H126</f>
        <v>0</v>
      </c>
      <c r="S126" s="228">
        <v>0</v>
      </c>
      <c r="T126" s="229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0" t="s">
        <v>139</v>
      </c>
      <c r="AT126" s="230" t="s">
        <v>134</v>
      </c>
      <c r="AU126" s="230" t="s">
        <v>83</v>
      </c>
      <c r="AY126" s="18" t="s">
        <v>132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18" t="s">
        <v>81</v>
      </c>
      <c r="BK126" s="231">
        <f>ROUND(I126*H126,2)</f>
        <v>0</v>
      </c>
      <c r="BL126" s="18" t="s">
        <v>139</v>
      </c>
      <c r="BM126" s="230" t="s">
        <v>83</v>
      </c>
    </row>
    <row r="127" s="2" customFormat="1">
      <c r="A127" s="39"/>
      <c r="B127" s="40"/>
      <c r="C127" s="41"/>
      <c r="D127" s="232" t="s">
        <v>140</v>
      </c>
      <c r="E127" s="41"/>
      <c r="F127" s="233" t="s">
        <v>141</v>
      </c>
      <c r="G127" s="41"/>
      <c r="H127" s="41"/>
      <c r="I127" s="234"/>
      <c r="J127" s="41"/>
      <c r="K127" s="41"/>
      <c r="L127" s="45"/>
      <c r="M127" s="235"/>
      <c r="N127" s="236"/>
      <c r="O127" s="92"/>
      <c r="P127" s="92"/>
      <c r="Q127" s="92"/>
      <c r="R127" s="92"/>
      <c r="S127" s="92"/>
      <c r="T127" s="93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140</v>
      </c>
      <c r="AU127" s="18" t="s">
        <v>83</v>
      </c>
    </row>
    <row r="128" s="13" customFormat="1">
      <c r="A128" s="13"/>
      <c r="B128" s="237"/>
      <c r="C128" s="238"/>
      <c r="D128" s="239" t="s">
        <v>142</v>
      </c>
      <c r="E128" s="240" t="s">
        <v>1</v>
      </c>
      <c r="F128" s="241" t="s">
        <v>143</v>
      </c>
      <c r="G128" s="238"/>
      <c r="H128" s="242">
        <v>64</v>
      </c>
      <c r="I128" s="243"/>
      <c r="J128" s="238"/>
      <c r="K128" s="238"/>
      <c r="L128" s="244"/>
      <c r="M128" s="245"/>
      <c r="N128" s="246"/>
      <c r="O128" s="246"/>
      <c r="P128" s="246"/>
      <c r="Q128" s="246"/>
      <c r="R128" s="246"/>
      <c r="S128" s="246"/>
      <c r="T128" s="247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8" t="s">
        <v>142</v>
      </c>
      <c r="AU128" s="248" t="s">
        <v>83</v>
      </c>
      <c r="AV128" s="13" t="s">
        <v>83</v>
      </c>
      <c r="AW128" s="13" t="s">
        <v>30</v>
      </c>
      <c r="AX128" s="13" t="s">
        <v>73</v>
      </c>
      <c r="AY128" s="248" t="s">
        <v>132</v>
      </c>
    </row>
    <row r="129" s="14" customFormat="1">
      <c r="A129" s="14"/>
      <c r="B129" s="249"/>
      <c r="C129" s="250"/>
      <c r="D129" s="239" t="s">
        <v>142</v>
      </c>
      <c r="E129" s="251" t="s">
        <v>1</v>
      </c>
      <c r="F129" s="252" t="s">
        <v>144</v>
      </c>
      <c r="G129" s="250"/>
      <c r="H129" s="251" t="s">
        <v>1</v>
      </c>
      <c r="I129" s="253"/>
      <c r="J129" s="250"/>
      <c r="K129" s="250"/>
      <c r="L129" s="254"/>
      <c r="M129" s="255"/>
      <c r="N129" s="256"/>
      <c r="O129" s="256"/>
      <c r="P129" s="256"/>
      <c r="Q129" s="256"/>
      <c r="R129" s="256"/>
      <c r="S129" s="256"/>
      <c r="T129" s="257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8" t="s">
        <v>142</v>
      </c>
      <c r="AU129" s="258" t="s">
        <v>83</v>
      </c>
      <c r="AV129" s="14" t="s">
        <v>81</v>
      </c>
      <c r="AW129" s="14" t="s">
        <v>30</v>
      </c>
      <c r="AX129" s="14" t="s">
        <v>73</v>
      </c>
      <c r="AY129" s="258" t="s">
        <v>132</v>
      </c>
    </row>
    <row r="130" s="15" customFormat="1">
      <c r="A130" s="15"/>
      <c r="B130" s="259"/>
      <c r="C130" s="260"/>
      <c r="D130" s="239" t="s">
        <v>142</v>
      </c>
      <c r="E130" s="261" t="s">
        <v>1</v>
      </c>
      <c r="F130" s="262" t="s">
        <v>145</v>
      </c>
      <c r="G130" s="260"/>
      <c r="H130" s="263">
        <v>64</v>
      </c>
      <c r="I130" s="264"/>
      <c r="J130" s="260"/>
      <c r="K130" s="260"/>
      <c r="L130" s="265"/>
      <c r="M130" s="266"/>
      <c r="N130" s="267"/>
      <c r="O130" s="267"/>
      <c r="P130" s="267"/>
      <c r="Q130" s="267"/>
      <c r="R130" s="267"/>
      <c r="S130" s="267"/>
      <c r="T130" s="268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69" t="s">
        <v>142</v>
      </c>
      <c r="AU130" s="269" t="s">
        <v>83</v>
      </c>
      <c r="AV130" s="15" t="s">
        <v>139</v>
      </c>
      <c r="AW130" s="15" t="s">
        <v>30</v>
      </c>
      <c r="AX130" s="15" t="s">
        <v>81</v>
      </c>
      <c r="AY130" s="269" t="s">
        <v>132</v>
      </c>
    </row>
    <row r="131" s="2" customFormat="1" ht="24.15" customHeight="1">
      <c r="A131" s="39"/>
      <c r="B131" s="40"/>
      <c r="C131" s="219" t="s">
        <v>83</v>
      </c>
      <c r="D131" s="219" t="s">
        <v>134</v>
      </c>
      <c r="E131" s="220" t="s">
        <v>146</v>
      </c>
      <c r="F131" s="221" t="s">
        <v>147</v>
      </c>
      <c r="G131" s="222" t="s">
        <v>137</v>
      </c>
      <c r="H131" s="223">
        <v>8679.8999999999996</v>
      </c>
      <c r="I131" s="224"/>
      <c r="J131" s="225">
        <f>ROUND(I131*H131,2)</f>
        <v>0</v>
      </c>
      <c r="K131" s="221" t="s">
        <v>138</v>
      </c>
      <c r="L131" s="45"/>
      <c r="M131" s="226" t="s">
        <v>1</v>
      </c>
      <c r="N131" s="227" t="s">
        <v>38</v>
      </c>
      <c r="O131" s="92"/>
      <c r="P131" s="228">
        <f>O131*H131</f>
        <v>0</v>
      </c>
      <c r="Q131" s="228">
        <v>0</v>
      </c>
      <c r="R131" s="228">
        <f>Q131*H131</f>
        <v>0</v>
      </c>
      <c r="S131" s="228">
        <v>0</v>
      </c>
      <c r="T131" s="229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0" t="s">
        <v>139</v>
      </c>
      <c r="AT131" s="230" t="s">
        <v>134</v>
      </c>
      <c r="AU131" s="230" t="s">
        <v>83</v>
      </c>
      <c r="AY131" s="18" t="s">
        <v>132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18" t="s">
        <v>81</v>
      </c>
      <c r="BK131" s="231">
        <f>ROUND(I131*H131,2)</f>
        <v>0</v>
      </c>
      <c r="BL131" s="18" t="s">
        <v>139</v>
      </c>
      <c r="BM131" s="230" t="s">
        <v>139</v>
      </c>
    </row>
    <row r="132" s="2" customFormat="1">
      <c r="A132" s="39"/>
      <c r="B132" s="40"/>
      <c r="C132" s="41"/>
      <c r="D132" s="232" t="s">
        <v>140</v>
      </c>
      <c r="E132" s="41"/>
      <c r="F132" s="233" t="s">
        <v>148</v>
      </c>
      <c r="G132" s="41"/>
      <c r="H132" s="41"/>
      <c r="I132" s="234"/>
      <c r="J132" s="41"/>
      <c r="K132" s="41"/>
      <c r="L132" s="45"/>
      <c r="M132" s="235"/>
      <c r="N132" s="236"/>
      <c r="O132" s="92"/>
      <c r="P132" s="92"/>
      <c r="Q132" s="92"/>
      <c r="R132" s="92"/>
      <c r="S132" s="92"/>
      <c r="T132" s="93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140</v>
      </c>
      <c r="AU132" s="18" t="s">
        <v>83</v>
      </c>
    </row>
    <row r="133" s="14" customFormat="1">
      <c r="A133" s="14"/>
      <c r="B133" s="249"/>
      <c r="C133" s="250"/>
      <c r="D133" s="239" t="s">
        <v>142</v>
      </c>
      <c r="E133" s="251" t="s">
        <v>1</v>
      </c>
      <c r="F133" s="252" t="s">
        <v>149</v>
      </c>
      <c r="G133" s="250"/>
      <c r="H133" s="251" t="s">
        <v>1</v>
      </c>
      <c r="I133" s="253"/>
      <c r="J133" s="250"/>
      <c r="K133" s="250"/>
      <c r="L133" s="254"/>
      <c r="M133" s="255"/>
      <c r="N133" s="256"/>
      <c r="O133" s="256"/>
      <c r="P133" s="256"/>
      <c r="Q133" s="256"/>
      <c r="R133" s="256"/>
      <c r="S133" s="256"/>
      <c r="T133" s="257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8" t="s">
        <v>142</v>
      </c>
      <c r="AU133" s="258" t="s">
        <v>83</v>
      </c>
      <c r="AV133" s="14" t="s">
        <v>81</v>
      </c>
      <c r="AW133" s="14" t="s">
        <v>30</v>
      </c>
      <c r="AX133" s="14" t="s">
        <v>73</v>
      </c>
      <c r="AY133" s="258" t="s">
        <v>132</v>
      </c>
    </row>
    <row r="134" s="13" customFormat="1">
      <c r="A134" s="13"/>
      <c r="B134" s="237"/>
      <c r="C134" s="238"/>
      <c r="D134" s="239" t="s">
        <v>142</v>
      </c>
      <c r="E134" s="240" t="s">
        <v>1</v>
      </c>
      <c r="F134" s="241" t="s">
        <v>150</v>
      </c>
      <c r="G134" s="238"/>
      <c r="H134" s="242">
        <v>8254.8999999999996</v>
      </c>
      <c r="I134" s="243"/>
      <c r="J134" s="238"/>
      <c r="K134" s="238"/>
      <c r="L134" s="244"/>
      <c r="M134" s="245"/>
      <c r="N134" s="246"/>
      <c r="O134" s="246"/>
      <c r="P134" s="246"/>
      <c r="Q134" s="246"/>
      <c r="R134" s="246"/>
      <c r="S134" s="246"/>
      <c r="T134" s="247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8" t="s">
        <v>142</v>
      </c>
      <c r="AU134" s="248" t="s">
        <v>83</v>
      </c>
      <c r="AV134" s="13" t="s">
        <v>83</v>
      </c>
      <c r="AW134" s="13" t="s">
        <v>30</v>
      </c>
      <c r="AX134" s="13" t="s">
        <v>73</v>
      </c>
      <c r="AY134" s="248" t="s">
        <v>132</v>
      </c>
    </row>
    <row r="135" s="14" customFormat="1">
      <c r="A135" s="14"/>
      <c r="B135" s="249"/>
      <c r="C135" s="250"/>
      <c r="D135" s="239" t="s">
        <v>142</v>
      </c>
      <c r="E135" s="251" t="s">
        <v>1</v>
      </c>
      <c r="F135" s="252" t="s">
        <v>151</v>
      </c>
      <c r="G135" s="250"/>
      <c r="H135" s="251" t="s">
        <v>1</v>
      </c>
      <c r="I135" s="253"/>
      <c r="J135" s="250"/>
      <c r="K135" s="250"/>
      <c r="L135" s="254"/>
      <c r="M135" s="255"/>
      <c r="N135" s="256"/>
      <c r="O135" s="256"/>
      <c r="P135" s="256"/>
      <c r="Q135" s="256"/>
      <c r="R135" s="256"/>
      <c r="S135" s="256"/>
      <c r="T135" s="257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8" t="s">
        <v>142</v>
      </c>
      <c r="AU135" s="258" t="s">
        <v>83</v>
      </c>
      <c r="AV135" s="14" t="s">
        <v>81</v>
      </c>
      <c r="AW135" s="14" t="s">
        <v>30</v>
      </c>
      <c r="AX135" s="14" t="s">
        <v>73</v>
      </c>
      <c r="AY135" s="258" t="s">
        <v>132</v>
      </c>
    </row>
    <row r="136" s="13" customFormat="1">
      <c r="A136" s="13"/>
      <c r="B136" s="237"/>
      <c r="C136" s="238"/>
      <c r="D136" s="239" t="s">
        <v>142</v>
      </c>
      <c r="E136" s="240" t="s">
        <v>1</v>
      </c>
      <c r="F136" s="241" t="s">
        <v>152</v>
      </c>
      <c r="G136" s="238"/>
      <c r="H136" s="242">
        <v>425</v>
      </c>
      <c r="I136" s="243"/>
      <c r="J136" s="238"/>
      <c r="K136" s="238"/>
      <c r="L136" s="244"/>
      <c r="M136" s="245"/>
      <c r="N136" s="246"/>
      <c r="O136" s="246"/>
      <c r="P136" s="246"/>
      <c r="Q136" s="246"/>
      <c r="R136" s="246"/>
      <c r="S136" s="246"/>
      <c r="T136" s="247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8" t="s">
        <v>142</v>
      </c>
      <c r="AU136" s="248" t="s">
        <v>83</v>
      </c>
      <c r="AV136" s="13" t="s">
        <v>83</v>
      </c>
      <c r="AW136" s="13" t="s">
        <v>30</v>
      </c>
      <c r="AX136" s="13" t="s">
        <v>73</v>
      </c>
      <c r="AY136" s="248" t="s">
        <v>132</v>
      </c>
    </row>
    <row r="137" s="14" customFormat="1">
      <c r="A137" s="14"/>
      <c r="B137" s="249"/>
      <c r="C137" s="250"/>
      <c r="D137" s="239" t="s">
        <v>142</v>
      </c>
      <c r="E137" s="251" t="s">
        <v>1</v>
      </c>
      <c r="F137" s="252" t="s">
        <v>153</v>
      </c>
      <c r="G137" s="250"/>
      <c r="H137" s="251" t="s">
        <v>1</v>
      </c>
      <c r="I137" s="253"/>
      <c r="J137" s="250"/>
      <c r="K137" s="250"/>
      <c r="L137" s="254"/>
      <c r="M137" s="255"/>
      <c r="N137" s="256"/>
      <c r="O137" s="256"/>
      <c r="P137" s="256"/>
      <c r="Q137" s="256"/>
      <c r="R137" s="256"/>
      <c r="S137" s="256"/>
      <c r="T137" s="257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8" t="s">
        <v>142</v>
      </c>
      <c r="AU137" s="258" t="s">
        <v>83</v>
      </c>
      <c r="AV137" s="14" t="s">
        <v>81</v>
      </c>
      <c r="AW137" s="14" t="s">
        <v>30</v>
      </c>
      <c r="AX137" s="14" t="s">
        <v>73</v>
      </c>
      <c r="AY137" s="258" t="s">
        <v>132</v>
      </c>
    </row>
    <row r="138" s="14" customFormat="1">
      <c r="A138" s="14"/>
      <c r="B138" s="249"/>
      <c r="C138" s="250"/>
      <c r="D138" s="239" t="s">
        <v>142</v>
      </c>
      <c r="E138" s="251" t="s">
        <v>1</v>
      </c>
      <c r="F138" s="252" t="s">
        <v>154</v>
      </c>
      <c r="G138" s="250"/>
      <c r="H138" s="251" t="s">
        <v>1</v>
      </c>
      <c r="I138" s="253"/>
      <c r="J138" s="250"/>
      <c r="K138" s="250"/>
      <c r="L138" s="254"/>
      <c r="M138" s="255"/>
      <c r="N138" s="256"/>
      <c r="O138" s="256"/>
      <c r="P138" s="256"/>
      <c r="Q138" s="256"/>
      <c r="R138" s="256"/>
      <c r="S138" s="256"/>
      <c r="T138" s="257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8" t="s">
        <v>142</v>
      </c>
      <c r="AU138" s="258" t="s">
        <v>83</v>
      </c>
      <c r="AV138" s="14" t="s">
        <v>81</v>
      </c>
      <c r="AW138" s="14" t="s">
        <v>30</v>
      </c>
      <c r="AX138" s="14" t="s">
        <v>73</v>
      </c>
      <c r="AY138" s="258" t="s">
        <v>132</v>
      </c>
    </row>
    <row r="139" s="14" customFormat="1">
      <c r="A139" s="14"/>
      <c r="B139" s="249"/>
      <c r="C139" s="250"/>
      <c r="D139" s="239" t="s">
        <v>142</v>
      </c>
      <c r="E139" s="251" t="s">
        <v>1</v>
      </c>
      <c r="F139" s="252" t="s">
        <v>144</v>
      </c>
      <c r="G139" s="250"/>
      <c r="H139" s="251" t="s">
        <v>1</v>
      </c>
      <c r="I139" s="253"/>
      <c r="J139" s="250"/>
      <c r="K139" s="250"/>
      <c r="L139" s="254"/>
      <c r="M139" s="255"/>
      <c r="N139" s="256"/>
      <c r="O139" s="256"/>
      <c r="P139" s="256"/>
      <c r="Q139" s="256"/>
      <c r="R139" s="256"/>
      <c r="S139" s="256"/>
      <c r="T139" s="257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8" t="s">
        <v>142</v>
      </c>
      <c r="AU139" s="258" t="s">
        <v>83</v>
      </c>
      <c r="AV139" s="14" t="s">
        <v>81</v>
      </c>
      <c r="AW139" s="14" t="s">
        <v>30</v>
      </c>
      <c r="AX139" s="14" t="s">
        <v>73</v>
      </c>
      <c r="AY139" s="258" t="s">
        <v>132</v>
      </c>
    </row>
    <row r="140" s="15" customFormat="1">
      <c r="A140" s="15"/>
      <c r="B140" s="259"/>
      <c r="C140" s="260"/>
      <c r="D140" s="239" t="s">
        <v>142</v>
      </c>
      <c r="E140" s="261" t="s">
        <v>1</v>
      </c>
      <c r="F140" s="262" t="s">
        <v>145</v>
      </c>
      <c r="G140" s="260"/>
      <c r="H140" s="263">
        <v>8679.8999999999996</v>
      </c>
      <c r="I140" s="264"/>
      <c r="J140" s="260"/>
      <c r="K140" s="260"/>
      <c r="L140" s="265"/>
      <c r="M140" s="266"/>
      <c r="N140" s="267"/>
      <c r="O140" s="267"/>
      <c r="P140" s="267"/>
      <c r="Q140" s="267"/>
      <c r="R140" s="267"/>
      <c r="S140" s="267"/>
      <c r="T140" s="268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69" t="s">
        <v>142</v>
      </c>
      <c r="AU140" s="269" t="s">
        <v>83</v>
      </c>
      <c r="AV140" s="15" t="s">
        <v>139</v>
      </c>
      <c r="AW140" s="15" t="s">
        <v>30</v>
      </c>
      <c r="AX140" s="15" t="s">
        <v>81</v>
      </c>
      <c r="AY140" s="269" t="s">
        <v>132</v>
      </c>
    </row>
    <row r="141" s="2" customFormat="1" ht="24.15" customHeight="1">
      <c r="A141" s="39"/>
      <c r="B141" s="40"/>
      <c r="C141" s="219" t="s">
        <v>155</v>
      </c>
      <c r="D141" s="219" t="s">
        <v>134</v>
      </c>
      <c r="E141" s="220" t="s">
        <v>156</v>
      </c>
      <c r="F141" s="221" t="s">
        <v>157</v>
      </c>
      <c r="G141" s="222" t="s">
        <v>137</v>
      </c>
      <c r="H141" s="223">
        <v>1600</v>
      </c>
      <c r="I141" s="224"/>
      <c r="J141" s="225">
        <f>ROUND(I141*H141,2)</f>
        <v>0</v>
      </c>
      <c r="K141" s="221" t="s">
        <v>1</v>
      </c>
      <c r="L141" s="45"/>
      <c r="M141" s="226" t="s">
        <v>1</v>
      </c>
      <c r="N141" s="227" t="s">
        <v>38</v>
      </c>
      <c r="O141" s="92"/>
      <c r="P141" s="228">
        <f>O141*H141</f>
        <v>0</v>
      </c>
      <c r="Q141" s="228">
        <v>0</v>
      </c>
      <c r="R141" s="228">
        <f>Q141*H141</f>
        <v>0</v>
      </c>
      <c r="S141" s="228">
        <v>0</v>
      </c>
      <c r="T141" s="229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0" t="s">
        <v>139</v>
      </c>
      <c r="AT141" s="230" t="s">
        <v>134</v>
      </c>
      <c r="AU141" s="230" t="s">
        <v>83</v>
      </c>
      <c r="AY141" s="18" t="s">
        <v>132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18" t="s">
        <v>81</v>
      </c>
      <c r="BK141" s="231">
        <f>ROUND(I141*H141,2)</f>
        <v>0</v>
      </c>
      <c r="BL141" s="18" t="s">
        <v>139</v>
      </c>
      <c r="BM141" s="230" t="s">
        <v>158</v>
      </c>
    </row>
    <row r="142" s="13" customFormat="1">
      <c r="A142" s="13"/>
      <c r="B142" s="237"/>
      <c r="C142" s="238"/>
      <c r="D142" s="239" t="s">
        <v>142</v>
      </c>
      <c r="E142" s="240" t="s">
        <v>1</v>
      </c>
      <c r="F142" s="241" t="s">
        <v>159</v>
      </c>
      <c r="G142" s="238"/>
      <c r="H142" s="242">
        <v>1600</v>
      </c>
      <c r="I142" s="243"/>
      <c r="J142" s="238"/>
      <c r="K142" s="238"/>
      <c r="L142" s="244"/>
      <c r="M142" s="245"/>
      <c r="N142" s="246"/>
      <c r="O142" s="246"/>
      <c r="P142" s="246"/>
      <c r="Q142" s="246"/>
      <c r="R142" s="246"/>
      <c r="S142" s="246"/>
      <c r="T142" s="247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8" t="s">
        <v>142</v>
      </c>
      <c r="AU142" s="248" t="s">
        <v>83</v>
      </c>
      <c r="AV142" s="13" t="s">
        <v>83</v>
      </c>
      <c r="AW142" s="13" t="s">
        <v>30</v>
      </c>
      <c r="AX142" s="13" t="s">
        <v>73</v>
      </c>
      <c r="AY142" s="248" t="s">
        <v>132</v>
      </c>
    </row>
    <row r="143" s="14" customFormat="1">
      <c r="A143" s="14"/>
      <c r="B143" s="249"/>
      <c r="C143" s="250"/>
      <c r="D143" s="239" t="s">
        <v>142</v>
      </c>
      <c r="E143" s="251" t="s">
        <v>1</v>
      </c>
      <c r="F143" s="252" t="s">
        <v>160</v>
      </c>
      <c r="G143" s="250"/>
      <c r="H143" s="251" t="s">
        <v>1</v>
      </c>
      <c r="I143" s="253"/>
      <c r="J143" s="250"/>
      <c r="K143" s="250"/>
      <c r="L143" s="254"/>
      <c r="M143" s="255"/>
      <c r="N143" s="256"/>
      <c r="O143" s="256"/>
      <c r="P143" s="256"/>
      <c r="Q143" s="256"/>
      <c r="R143" s="256"/>
      <c r="S143" s="256"/>
      <c r="T143" s="257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8" t="s">
        <v>142</v>
      </c>
      <c r="AU143" s="258" t="s">
        <v>83</v>
      </c>
      <c r="AV143" s="14" t="s">
        <v>81</v>
      </c>
      <c r="AW143" s="14" t="s">
        <v>30</v>
      </c>
      <c r="AX143" s="14" t="s">
        <v>73</v>
      </c>
      <c r="AY143" s="258" t="s">
        <v>132</v>
      </c>
    </row>
    <row r="144" s="15" customFormat="1">
      <c r="A144" s="15"/>
      <c r="B144" s="259"/>
      <c r="C144" s="260"/>
      <c r="D144" s="239" t="s">
        <v>142</v>
      </c>
      <c r="E144" s="261" t="s">
        <v>1</v>
      </c>
      <c r="F144" s="262" t="s">
        <v>145</v>
      </c>
      <c r="G144" s="260"/>
      <c r="H144" s="263">
        <v>1600</v>
      </c>
      <c r="I144" s="264"/>
      <c r="J144" s="260"/>
      <c r="K144" s="260"/>
      <c r="L144" s="265"/>
      <c r="M144" s="266"/>
      <c r="N144" s="267"/>
      <c r="O144" s="267"/>
      <c r="P144" s="267"/>
      <c r="Q144" s="267"/>
      <c r="R144" s="267"/>
      <c r="S144" s="267"/>
      <c r="T144" s="268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69" t="s">
        <v>142</v>
      </c>
      <c r="AU144" s="269" t="s">
        <v>83</v>
      </c>
      <c r="AV144" s="15" t="s">
        <v>139</v>
      </c>
      <c r="AW144" s="15" t="s">
        <v>30</v>
      </c>
      <c r="AX144" s="15" t="s">
        <v>81</v>
      </c>
      <c r="AY144" s="269" t="s">
        <v>132</v>
      </c>
    </row>
    <row r="145" s="12" customFormat="1" ht="22.8" customHeight="1">
      <c r="A145" s="12"/>
      <c r="B145" s="203"/>
      <c r="C145" s="204"/>
      <c r="D145" s="205" t="s">
        <v>72</v>
      </c>
      <c r="E145" s="217" t="s">
        <v>161</v>
      </c>
      <c r="F145" s="217" t="s">
        <v>162</v>
      </c>
      <c r="G145" s="204"/>
      <c r="H145" s="204"/>
      <c r="I145" s="207"/>
      <c r="J145" s="218">
        <f>BK145</f>
        <v>0</v>
      </c>
      <c r="K145" s="204"/>
      <c r="L145" s="209"/>
      <c r="M145" s="210"/>
      <c r="N145" s="211"/>
      <c r="O145" s="211"/>
      <c r="P145" s="212">
        <f>SUM(P146:P187)</f>
        <v>0</v>
      </c>
      <c r="Q145" s="211"/>
      <c r="R145" s="212">
        <f>SUM(R146:R187)</f>
        <v>0</v>
      </c>
      <c r="S145" s="211"/>
      <c r="T145" s="213">
        <f>SUM(T146:T187)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14" t="s">
        <v>81</v>
      </c>
      <c r="AT145" s="215" t="s">
        <v>72</v>
      </c>
      <c r="AU145" s="215" t="s">
        <v>81</v>
      </c>
      <c r="AY145" s="214" t="s">
        <v>132</v>
      </c>
      <c r="BK145" s="216">
        <f>SUM(BK146:BK187)</f>
        <v>0</v>
      </c>
    </row>
    <row r="146" s="2" customFormat="1" ht="24.15" customHeight="1">
      <c r="A146" s="39"/>
      <c r="B146" s="40"/>
      <c r="C146" s="219" t="s">
        <v>139</v>
      </c>
      <c r="D146" s="219" t="s">
        <v>134</v>
      </c>
      <c r="E146" s="220" t="s">
        <v>163</v>
      </c>
      <c r="F146" s="221" t="s">
        <v>164</v>
      </c>
      <c r="G146" s="222" t="s">
        <v>137</v>
      </c>
      <c r="H146" s="223">
        <v>225</v>
      </c>
      <c r="I146" s="224"/>
      <c r="J146" s="225">
        <f>ROUND(I146*H146,2)</f>
        <v>0</v>
      </c>
      <c r="K146" s="221" t="s">
        <v>138</v>
      </c>
      <c r="L146" s="45"/>
      <c r="M146" s="226" t="s">
        <v>1</v>
      </c>
      <c r="N146" s="227" t="s">
        <v>38</v>
      </c>
      <c r="O146" s="92"/>
      <c r="P146" s="228">
        <f>O146*H146</f>
        <v>0</v>
      </c>
      <c r="Q146" s="228">
        <v>0</v>
      </c>
      <c r="R146" s="228">
        <f>Q146*H146</f>
        <v>0</v>
      </c>
      <c r="S146" s="228">
        <v>0</v>
      </c>
      <c r="T146" s="229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0" t="s">
        <v>139</v>
      </c>
      <c r="AT146" s="230" t="s">
        <v>134</v>
      </c>
      <c r="AU146" s="230" t="s">
        <v>83</v>
      </c>
      <c r="AY146" s="18" t="s">
        <v>132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18" t="s">
        <v>81</v>
      </c>
      <c r="BK146" s="231">
        <f>ROUND(I146*H146,2)</f>
        <v>0</v>
      </c>
      <c r="BL146" s="18" t="s">
        <v>139</v>
      </c>
      <c r="BM146" s="230" t="s">
        <v>165</v>
      </c>
    </row>
    <row r="147" s="2" customFormat="1">
      <c r="A147" s="39"/>
      <c r="B147" s="40"/>
      <c r="C147" s="41"/>
      <c r="D147" s="232" t="s">
        <v>140</v>
      </c>
      <c r="E147" s="41"/>
      <c r="F147" s="233" t="s">
        <v>166</v>
      </c>
      <c r="G147" s="41"/>
      <c r="H147" s="41"/>
      <c r="I147" s="234"/>
      <c r="J147" s="41"/>
      <c r="K147" s="41"/>
      <c r="L147" s="45"/>
      <c r="M147" s="235"/>
      <c r="N147" s="236"/>
      <c r="O147" s="92"/>
      <c r="P147" s="92"/>
      <c r="Q147" s="92"/>
      <c r="R147" s="92"/>
      <c r="S147" s="92"/>
      <c r="T147" s="93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140</v>
      </c>
      <c r="AU147" s="18" t="s">
        <v>83</v>
      </c>
    </row>
    <row r="148" s="13" customFormat="1">
      <c r="A148" s="13"/>
      <c r="B148" s="237"/>
      <c r="C148" s="238"/>
      <c r="D148" s="239" t="s">
        <v>142</v>
      </c>
      <c r="E148" s="240" t="s">
        <v>1</v>
      </c>
      <c r="F148" s="241" t="s">
        <v>167</v>
      </c>
      <c r="G148" s="238"/>
      <c r="H148" s="242">
        <v>225</v>
      </c>
      <c r="I148" s="243"/>
      <c r="J148" s="238"/>
      <c r="K148" s="238"/>
      <c r="L148" s="244"/>
      <c r="M148" s="245"/>
      <c r="N148" s="246"/>
      <c r="O148" s="246"/>
      <c r="P148" s="246"/>
      <c r="Q148" s="246"/>
      <c r="R148" s="246"/>
      <c r="S148" s="246"/>
      <c r="T148" s="247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8" t="s">
        <v>142</v>
      </c>
      <c r="AU148" s="248" t="s">
        <v>83</v>
      </c>
      <c r="AV148" s="13" t="s">
        <v>83</v>
      </c>
      <c r="AW148" s="13" t="s">
        <v>30</v>
      </c>
      <c r="AX148" s="13" t="s">
        <v>73</v>
      </c>
      <c r="AY148" s="248" t="s">
        <v>132</v>
      </c>
    </row>
    <row r="149" s="14" customFormat="1">
      <c r="A149" s="14"/>
      <c r="B149" s="249"/>
      <c r="C149" s="250"/>
      <c r="D149" s="239" t="s">
        <v>142</v>
      </c>
      <c r="E149" s="251" t="s">
        <v>1</v>
      </c>
      <c r="F149" s="252" t="s">
        <v>144</v>
      </c>
      <c r="G149" s="250"/>
      <c r="H149" s="251" t="s">
        <v>1</v>
      </c>
      <c r="I149" s="253"/>
      <c r="J149" s="250"/>
      <c r="K149" s="250"/>
      <c r="L149" s="254"/>
      <c r="M149" s="255"/>
      <c r="N149" s="256"/>
      <c r="O149" s="256"/>
      <c r="P149" s="256"/>
      <c r="Q149" s="256"/>
      <c r="R149" s="256"/>
      <c r="S149" s="256"/>
      <c r="T149" s="257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8" t="s">
        <v>142</v>
      </c>
      <c r="AU149" s="258" t="s">
        <v>83</v>
      </c>
      <c r="AV149" s="14" t="s">
        <v>81</v>
      </c>
      <c r="AW149" s="14" t="s">
        <v>30</v>
      </c>
      <c r="AX149" s="14" t="s">
        <v>73</v>
      </c>
      <c r="AY149" s="258" t="s">
        <v>132</v>
      </c>
    </row>
    <row r="150" s="15" customFormat="1">
      <c r="A150" s="15"/>
      <c r="B150" s="259"/>
      <c r="C150" s="260"/>
      <c r="D150" s="239" t="s">
        <v>142</v>
      </c>
      <c r="E150" s="261" t="s">
        <v>1</v>
      </c>
      <c r="F150" s="262" t="s">
        <v>145</v>
      </c>
      <c r="G150" s="260"/>
      <c r="H150" s="263">
        <v>225</v>
      </c>
      <c r="I150" s="264"/>
      <c r="J150" s="260"/>
      <c r="K150" s="260"/>
      <c r="L150" s="265"/>
      <c r="M150" s="266"/>
      <c r="N150" s="267"/>
      <c r="O150" s="267"/>
      <c r="P150" s="267"/>
      <c r="Q150" s="267"/>
      <c r="R150" s="267"/>
      <c r="S150" s="267"/>
      <c r="T150" s="268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69" t="s">
        <v>142</v>
      </c>
      <c r="AU150" s="269" t="s">
        <v>83</v>
      </c>
      <c r="AV150" s="15" t="s">
        <v>139</v>
      </c>
      <c r="AW150" s="15" t="s">
        <v>30</v>
      </c>
      <c r="AX150" s="15" t="s">
        <v>81</v>
      </c>
      <c r="AY150" s="269" t="s">
        <v>132</v>
      </c>
    </row>
    <row r="151" s="2" customFormat="1" ht="16.5" customHeight="1">
      <c r="A151" s="39"/>
      <c r="B151" s="40"/>
      <c r="C151" s="219" t="s">
        <v>161</v>
      </c>
      <c r="D151" s="219" t="s">
        <v>134</v>
      </c>
      <c r="E151" s="220" t="s">
        <v>168</v>
      </c>
      <c r="F151" s="221" t="s">
        <v>169</v>
      </c>
      <c r="G151" s="222" t="s">
        <v>170</v>
      </c>
      <c r="H151" s="223">
        <v>115</v>
      </c>
      <c r="I151" s="224"/>
      <c r="J151" s="225">
        <f>ROUND(I151*H151,2)</f>
        <v>0</v>
      </c>
      <c r="K151" s="221" t="s">
        <v>1</v>
      </c>
      <c r="L151" s="45"/>
      <c r="M151" s="226" t="s">
        <v>1</v>
      </c>
      <c r="N151" s="227" t="s">
        <v>38</v>
      </c>
      <c r="O151" s="92"/>
      <c r="P151" s="228">
        <f>O151*H151</f>
        <v>0</v>
      </c>
      <c r="Q151" s="228">
        <v>0</v>
      </c>
      <c r="R151" s="228">
        <f>Q151*H151</f>
        <v>0</v>
      </c>
      <c r="S151" s="228">
        <v>0</v>
      </c>
      <c r="T151" s="229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0" t="s">
        <v>139</v>
      </c>
      <c r="AT151" s="230" t="s">
        <v>134</v>
      </c>
      <c r="AU151" s="230" t="s">
        <v>83</v>
      </c>
      <c r="AY151" s="18" t="s">
        <v>132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18" t="s">
        <v>81</v>
      </c>
      <c r="BK151" s="231">
        <f>ROUND(I151*H151,2)</f>
        <v>0</v>
      </c>
      <c r="BL151" s="18" t="s">
        <v>139</v>
      </c>
      <c r="BM151" s="230" t="s">
        <v>171</v>
      </c>
    </row>
    <row r="152" s="13" customFormat="1">
      <c r="A152" s="13"/>
      <c r="B152" s="237"/>
      <c r="C152" s="238"/>
      <c r="D152" s="239" t="s">
        <v>142</v>
      </c>
      <c r="E152" s="240" t="s">
        <v>1</v>
      </c>
      <c r="F152" s="241" t="s">
        <v>172</v>
      </c>
      <c r="G152" s="238"/>
      <c r="H152" s="242">
        <v>115</v>
      </c>
      <c r="I152" s="243"/>
      <c r="J152" s="238"/>
      <c r="K152" s="238"/>
      <c r="L152" s="244"/>
      <c r="M152" s="245"/>
      <c r="N152" s="246"/>
      <c r="O152" s="246"/>
      <c r="P152" s="246"/>
      <c r="Q152" s="246"/>
      <c r="R152" s="246"/>
      <c r="S152" s="246"/>
      <c r="T152" s="247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8" t="s">
        <v>142</v>
      </c>
      <c r="AU152" s="248" t="s">
        <v>83</v>
      </c>
      <c r="AV152" s="13" t="s">
        <v>83</v>
      </c>
      <c r="AW152" s="13" t="s">
        <v>30</v>
      </c>
      <c r="AX152" s="13" t="s">
        <v>73</v>
      </c>
      <c r="AY152" s="248" t="s">
        <v>132</v>
      </c>
    </row>
    <row r="153" s="14" customFormat="1">
      <c r="A153" s="14"/>
      <c r="B153" s="249"/>
      <c r="C153" s="250"/>
      <c r="D153" s="239" t="s">
        <v>142</v>
      </c>
      <c r="E153" s="251" t="s">
        <v>1</v>
      </c>
      <c r="F153" s="252" t="s">
        <v>144</v>
      </c>
      <c r="G153" s="250"/>
      <c r="H153" s="251" t="s">
        <v>1</v>
      </c>
      <c r="I153" s="253"/>
      <c r="J153" s="250"/>
      <c r="K153" s="250"/>
      <c r="L153" s="254"/>
      <c r="M153" s="255"/>
      <c r="N153" s="256"/>
      <c r="O153" s="256"/>
      <c r="P153" s="256"/>
      <c r="Q153" s="256"/>
      <c r="R153" s="256"/>
      <c r="S153" s="256"/>
      <c r="T153" s="257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8" t="s">
        <v>142</v>
      </c>
      <c r="AU153" s="258" t="s">
        <v>83</v>
      </c>
      <c r="AV153" s="14" t="s">
        <v>81</v>
      </c>
      <c r="AW153" s="14" t="s">
        <v>30</v>
      </c>
      <c r="AX153" s="14" t="s">
        <v>73</v>
      </c>
      <c r="AY153" s="258" t="s">
        <v>132</v>
      </c>
    </row>
    <row r="154" s="15" customFormat="1">
      <c r="A154" s="15"/>
      <c r="B154" s="259"/>
      <c r="C154" s="260"/>
      <c r="D154" s="239" t="s">
        <v>142</v>
      </c>
      <c r="E154" s="261" t="s">
        <v>1</v>
      </c>
      <c r="F154" s="262" t="s">
        <v>145</v>
      </c>
      <c r="G154" s="260"/>
      <c r="H154" s="263">
        <v>115</v>
      </c>
      <c r="I154" s="264"/>
      <c r="J154" s="260"/>
      <c r="K154" s="260"/>
      <c r="L154" s="265"/>
      <c r="M154" s="266"/>
      <c r="N154" s="267"/>
      <c r="O154" s="267"/>
      <c r="P154" s="267"/>
      <c r="Q154" s="267"/>
      <c r="R154" s="267"/>
      <c r="S154" s="267"/>
      <c r="T154" s="268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69" t="s">
        <v>142</v>
      </c>
      <c r="AU154" s="269" t="s">
        <v>83</v>
      </c>
      <c r="AV154" s="15" t="s">
        <v>139</v>
      </c>
      <c r="AW154" s="15" t="s">
        <v>30</v>
      </c>
      <c r="AX154" s="15" t="s">
        <v>81</v>
      </c>
      <c r="AY154" s="269" t="s">
        <v>132</v>
      </c>
    </row>
    <row r="155" s="2" customFormat="1" ht="16.5" customHeight="1">
      <c r="A155" s="39"/>
      <c r="B155" s="40"/>
      <c r="C155" s="219" t="s">
        <v>158</v>
      </c>
      <c r="D155" s="219" t="s">
        <v>134</v>
      </c>
      <c r="E155" s="220" t="s">
        <v>173</v>
      </c>
      <c r="F155" s="221" t="s">
        <v>174</v>
      </c>
      <c r="G155" s="222" t="s">
        <v>137</v>
      </c>
      <c r="H155" s="223">
        <v>8679.8999999999996</v>
      </c>
      <c r="I155" s="224"/>
      <c r="J155" s="225">
        <f>ROUND(I155*H155,2)</f>
        <v>0</v>
      </c>
      <c r="K155" s="221" t="s">
        <v>1</v>
      </c>
      <c r="L155" s="45"/>
      <c r="M155" s="226" t="s">
        <v>1</v>
      </c>
      <c r="N155" s="227" t="s">
        <v>38</v>
      </c>
      <c r="O155" s="92"/>
      <c r="P155" s="228">
        <f>O155*H155</f>
        <v>0</v>
      </c>
      <c r="Q155" s="228">
        <v>0</v>
      </c>
      <c r="R155" s="228">
        <f>Q155*H155</f>
        <v>0</v>
      </c>
      <c r="S155" s="228">
        <v>0</v>
      </c>
      <c r="T155" s="229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0" t="s">
        <v>139</v>
      </c>
      <c r="AT155" s="230" t="s">
        <v>134</v>
      </c>
      <c r="AU155" s="230" t="s">
        <v>83</v>
      </c>
      <c r="AY155" s="18" t="s">
        <v>132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18" t="s">
        <v>81</v>
      </c>
      <c r="BK155" s="231">
        <f>ROUND(I155*H155,2)</f>
        <v>0</v>
      </c>
      <c r="BL155" s="18" t="s">
        <v>139</v>
      </c>
      <c r="BM155" s="230" t="s">
        <v>175</v>
      </c>
    </row>
    <row r="156" s="13" customFormat="1">
      <c r="A156" s="13"/>
      <c r="B156" s="237"/>
      <c r="C156" s="238"/>
      <c r="D156" s="239" t="s">
        <v>142</v>
      </c>
      <c r="E156" s="240" t="s">
        <v>1</v>
      </c>
      <c r="F156" s="241" t="s">
        <v>150</v>
      </c>
      <c r="G156" s="238"/>
      <c r="H156" s="242">
        <v>8254.8999999999996</v>
      </c>
      <c r="I156" s="243"/>
      <c r="J156" s="238"/>
      <c r="K156" s="238"/>
      <c r="L156" s="244"/>
      <c r="M156" s="245"/>
      <c r="N156" s="246"/>
      <c r="O156" s="246"/>
      <c r="P156" s="246"/>
      <c r="Q156" s="246"/>
      <c r="R156" s="246"/>
      <c r="S156" s="246"/>
      <c r="T156" s="247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8" t="s">
        <v>142</v>
      </c>
      <c r="AU156" s="248" t="s">
        <v>83</v>
      </c>
      <c r="AV156" s="13" t="s">
        <v>83</v>
      </c>
      <c r="AW156" s="13" t="s">
        <v>30</v>
      </c>
      <c r="AX156" s="13" t="s">
        <v>73</v>
      </c>
      <c r="AY156" s="248" t="s">
        <v>132</v>
      </c>
    </row>
    <row r="157" s="14" customFormat="1">
      <c r="A157" s="14"/>
      <c r="B157" s="249"/>
      <c r="C157" s="250"/>
      <c r="D157" s="239" t="s">
        <v>142</v>
      </c>
      <c r="E157" s="251" t="s">
        <v>1</v>
      </c>
      <c r="F157" s="252" t="s">
        <v>151</v>
      </c>
      <c r="G157" s="250"/>
      <c r="H157" s="251" t="s">
        <v>1</v>
      </c>
      <c r="I157" s="253"/>
      <c r="J157" s="250"/>
      <c r="K157" s="250"/>
      <c r="L157" s="254"/>
      <c r="M157" s="255"/>
      <c r="N157" s="256"/>
      <c r="O157" s="256"/>
      <c r="P157" s="256"/>
      <c r="Q157" s="256"/>
      <c r="R157" s="256"/>
      <c r="S157" s="256"/>
      <c r="T157" s="257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8" t="s">
        <v>142</v>
      </c>
      <c r="AU157" s="258" t="s">
        <v>83</v>
      </c>
      <c r="AV157" s="14" t="s">
        <v>81</v>
      </c>
      <c r="AW157" s="14" t="s">
        <v>30</v>
      </c>
      <c r="AX157" s="14" t="s">
        <v>73</v>
      </c>
      <c r="AY157" s="258" t="s">
        <v>132</v>
      </c>
    </row>
    <row r="158" s="13" customFormat="1">
      <c r="A158" s="13"/>
      <c r="B158" s="237"/>
      <c r="C158" s="238"/>
      <c r="D158" s="239" t="s">
        <v>142</v>
      </c>
      <c r="E158" s="240" t="s">
        <v>1</v>
      </c>
      <c r="F158" s="241" t="s">
        <v>152</v>
      </c>
      <c r="G158" s="238"/>
      <c r="H158" s="242">
        <v>425</v>
      </c>
      <c r="I158" s="243"/>
      <c r="J158" s="238"/>
      <c r="K158" s="238"/>
      <c r="L158" s="244"/>
      <c r="M158" s="245"/>
      <c r="N158" s="246"/>
      <c r="O158" s="246"/>
      <c r="P158" s="246"/>
      <c r="Q158" s="246"/>
      <c r="R158" s="246"/>
      <c r="S158" s="246"/>
      <c r="T158" s="247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8" t="s">
        <v>142</v>
      </c>
      <c r="AU158" s="248" t="s">
        <v>83</v>
      </c>
      <c r="AV158" s="13" t="s">
        <v>83</v>
      </c>
      <c r="AW158" s="13" t="s">
        <v>30</v>
      </c>
      <c r="AX158" s="13" t="s">
        <v>73</v>
      </c>
      <c r="AY158" s="248" t="s">
        <v>132</v>
      </c>
    </row>
    <row r="159" s="14" customFormat="1">
      <c r="A159" s="14"/>
      <c r="B159" s="249"/>
      <c r="C159" s="250"/>
      <c r="D159" s="239" t="s">
        <v>142</v>
      </c>
      <c r="E159" s="251" t="s">
        <v>1</v>
      </c>
      <c r="F159" s="252" t="s">
        <v>176</v>
      </c>
      <c r="G159" s="250"/>
      <c r="H159" s="251" t="s">
        <v>1</v>
      </c>
      <c r="I159" s="253"/>
      <c r="J159" s="250"/>
      <c r="K159" s="250"/>
      <c r="L159" s="254"/>
      <c r="M159" s="255"/>
      <c r="N159" s="256"/>
      <c r="O159" s="256"/>
      <c r="P159" s="256"/>
      <c r="Q159" s="256"/>
      <c r="R159" s="256"/>
      <c r="S159" s="256"/>
      <c r="T159" s="257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8" t="s">
        <v>142</v>
      </c>
      <c r="AU159" s="258" t="s">
        <v>83</v>
      </c>
      <c r="AV159" s="14" t="s">
        <v>81</v>
      </c>
      <c r="AW159" s="14" t="s">
        <v>30</v>
      </c>
      <c r="AX159" s="14" t="s">
        <v>73</v>
      </c>
      <c r="AY159" s="258" t="s">
        <v>132</v>
      </c>
    </row>
    <row r="160" s="14" customFormat="1">
      <c r="A160" s="14"/>
      <c r="B160" s="249"/>
      <c r="C160" s="250"/>
      <c r="D160" s="239" t="s">
        <v>142</v>
      </c>
      <c r="E160" s="251" t="s">
        <v>1</v>
      </c>
      <c r="F160" s="252" t="s">
        <v>177</v>
      </c>
      <c r="G160" s="250"/>
      <c r="H160" s="251" t="s">
        <v>1</v>
      </c>
      <c r="I160" s="253"/>
      <c r="J160" s="250"/>
      <c r="K160" s="250"/>
      <c r="L160" s="254"/>
      <c r="M160" s="255"/>
      <c r="N160" s="256"/>
      <c r="O160" s="256"/>
      <c r="P160" s="256"/>
      <c r="Q160" s="256"/>
      <c r="R160" s="256"/>
      <c r="S160" s="256"/>
      <c r="T160" s="257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8" t="s">
        <v>142</v>
      </c>
      <c r="AU160" s="258" t="s">
        <v>83</v>
      </c>
      <c r="AV160" s="14" t="s">
        <v>81</v>
      </c>
      <c r="AW160" s="14" t="s">
        <v>30</v>
      </c>
      <c r="AX160" s="14" t="s">
        <v>73</v>
      </c>
      <c r="AY160" s="258" t="s">
        <v>132</v>
      </c>
    </row>
    <row r="161" s="15" customFormat="1">
      <c r="A161" s="15"/>
      <c r="B161" s="259"/>
      <c r="C161" s="260"/>
      <c r="D161" s="239" t="s">
        <v>142</v>
      </c>
      <c r="E161" s="261" t="s">
        <v>1</v>
      </c>
      <c r="F161" s="262" t="s">
        <v>145</v>
      </c>
      <c r="G161" s="260"/>
      <c r="H161" s="263">
        <v>8679.8999999999996</v>
      </c>
      <c r="I161" s="264"/>
      <c r="J161" s="260"/>
      <c r="K161" s="260"/>
      <c r="L161" s="265"/>
      <c r="M161" s="266"/>
      <c r="N161" s="267"/>
      <c r="O161" s="267"/>
      <c r="P161" s="267"/>
      <c r="Q161" s="267"/>
      <c r="R161" s="267"/>
      <c r="S161" s="267"/>
      <c r="T161" s="268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69" t="s">
        <v>142</v>
      </c>
      <c r="AU161" s="269" t="s">
        <v>83</v>
      </c>
      <c r="AV161" s="15" t="s">
        <v>139</v>
      </c>
      <c r="AW161" s="15" t="s">
        <v>30</v>
      </c>
      <c r="AX161" s="15" t="s">
        <v>81</v>
      </c>
      <c r="AY161" s="269" t="s">
        <v>132</v>
      </c>
    </row>
    <row r="162" s="2" customFormat="1" ht="16.5" customHeight="1">
      <c r="A162" s="39"/>
      <c r="B162" s="40"/>
      <c r="C162" s="219" t="s">
        <v>178</v>
      </c>
      <c r="D162" s="219" t="s">
        <v>134</v>
      </c>
      <c r="E162" s="220" t="s">
        <v>173</v>
      </c>
      <c r="F162" s="221" t="s">
        <v>174</v>
      </c>
      <c r="G162" s="222" t="s">
        <v>137</v>
      </c>
      <c r="H162" s="223">
        <v>1600</v>
      </c>
      <c r="I162" s="224"/>
      <c r="J162" s="225">
        <f>ROUND(I162*H162,2)</f>
        <v>0</v>
      </c>
      <c r="K162" s="221" t="s">
        <v>1</v>
      </c>
      <c r="L162" s="45"/>
      <c r="M162" s="226" t="s">
        <v>1</v>
      </c>
      <c r="N162" s="227" t="s">
        <v>38</v>
      </c>
      <c r="O162" s="92"/>
      <c r="P162" s="228">
        <f>O162*H162</f>
        <v>0</v>
      </c>
      <c r="Q162" s="228">
        <v>0</v>
      </c>
      <c r="R162" s="228">
        <f>Q162*H162</f>
        <v>0</v>
      </c>
      <c r="S162" s="228">
        <v>0</v>
      </c>
      <c r="T162" s="229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0" t="s">
        <v>139</v>
      </c>
      <c r="AT162" s="230" t="s">
        <v>134</v>
      </c>
      <c r="AU162" s="230" t="s">
        <v>83</v>
      </c>
      <c r="AY162" s="18" t="s">
        <v>132</v>
      </c>
      <c r="BE162" s="231">
        <f>IF(N162="základní",J162,0)</f>
        <v>0</v>
      </c>
      <c r="BF162" s="231">
        <f>IF(N162="snížená",J162,0)</f>
        <v>0</v>
      </c>
      <c r="BG162" s="231">
        <f>IF(N162="zákl. přenesená",J162,0)</f>
        <v>0</v>
      </c>
      <c r="BH162" s="231">
        <f>IF(N162="sníž. přenesená",J162,0)</f>
        <v>0</v>
      </c>
      <c r="BI162" s="231">
        <f>IF(N162="nulová",J162,0)</f>
        <v>0</v>
      </c>
      <c r="BJ162" s="18" t="s">
        <v>81</v>
      </c>
      <c r="BK162" s="231">
        <f>ROUND(I162*H162,2)</f>
        <v>0</v>
      </c>
      <c r="BL162" s="18" t="s">
        <v>139</v>
      </c>
      <c r="BM162" s="230" t="s">
        <v>179</v>
      </c>
    </row>
    <row r="163" s="13" customFormat="1">
      <c r="A163" s="13"/>
      <c r="B163" s="237"/>
      <c r="C163" s="238"/>
      <c r="D163" s="239" t="s">
        <v>142</v>
      </c>
      <c r="E163" s="240" t="s">
        <v>1</v>
      </c>
      <c r="F163" s="241" t="s">
        <v>159</v>
      </c>
      <c r="G163" s="238"/>
      <c r="H163" s="242">
        <v>1600</v>
      </c>
      <c r="I163" s="243"/>
      <c r="J163" s="238"/>
      <c r="K163" s="238"/>
      <c r="L163" s="244"/>
      <c r="M163" s="245"/>
      <c r="N163" s="246"/>
      <c r="O163" s="246"/>
      <c r="P163" s="246"/>
      <c r="Q163" s="246"/>
      <c r="R163" s="246"/>
      <c r="S163" s="246"/>
      <c r="T163" s="247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8" t="s">
        <v>142</v>
      </c>
      <c r="AU163" s="248" t="s">
        <v>83</v>
      </c>
      <c r="AV163" s="13" t="s">
        <v>83</v>
      </c>
      <c r="AW163" s="13" t="s">
        <v>30</v>
      </c>
      <c r="AX163" s="13" t="s">
        <v>73</v>
      </c>
      <c r="AY163" s="248" t="s">
        <v>132</v>
      </c>
    </row>
    <row r="164" s="14" customFormat="1">
      <c r="A164" s="14"/>
      <c r="B164" s="249"/>
      <c r="C164" s="250"/>
      <c r="D164" s="239" t="s">
        <v>142</v>
      </c>
      <c r="E164" s="251" t="s">
        <v>1</v>
      </c>
      <c r="F164" s="252" t="s">
        <v>180</v>
      </c>
      <c r="G164" s="250"/>
      <c r="H164" s="251" t="s">
        <v>1</v>
      </c>
      <c r="I164" s="253"/>
      <c r="J164" s="250"/>
      <c r="K164" s="250"/>
      <c r="L164" s="254"/>
      <c r="M164" s="255"/>
      <c r="N164" s="256"/>
      <c r="O164" s="256"/>
      <c r="P164" s="256"/>
      <c r="Q164" s="256"/>
      <c r="R164" s="256"/>
      <c r="S164" s="256"/>
      <c r="T164" s="257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8" t="s">
        <v>142</v>
      </c>
      <c r="AU164" s="258" t="s">
        <v>83</v>
      </c>
      <c r="AV164" s="14" t="s">
        <v>81</v>
      </c>
      <c r="AW164" s="14" t="s">
        <v>30</v>
      </c>
      <c r="AX164" s="14" t="s">
        <v>73</v>
      </c>
      <c r="AY164" s="258" t="s">
        <v>132</v>
      </c>
    </row>
    <row r="165" s="15" customFormat="1">
      <c r="A165" s="15"/>
      <c r="B165" s="259"/>
      <c r="C165" s="260"/>
      <c r="D165" s="239" t="s">
        <v>142</v>
      </c>
      <c r="E165" s="261" t="s">
        <v>1</v>
      </c>
      <c r="F165" s="262" t="s">
        <v>145</v>
      </c>
      <c r="G165" s="260"/>
      <c r="H165" s="263">
        <v>1600</v>
      </c>
      <c r="I165" s="264"/>
      <c r="J165" s="260"/>
      <c r="K165" s="260"/>
      <c r="L165" s="265"/>
      <c r="M165" s="266"/>
      <c r="N165" s="267"/>
      <c r="O165" s="267"/>
      <c r="P165" s="267"/>
      <c r="Q165" s="267"/>
      <c r="R165" s="267"/>
      <c r="S165" s="267"/>
      <c r="T165" s="268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69" t="s">
        <v>142</v>
      </c>
      <c r="AU165" s="269" t="s">
        <v>83</v>
      </c>
      <c r="AV165" s="15" t="s">
        <v>139</v>
      </c>
      <c r="AW165" s="15" t="s">
        <v>30</v>
      </c>
      <c r="AX165" s="15" t="s">
        <v>81</v>
      </c>
      <c r="AY165" s="269" t="s">
        <v>132</v>
      </c>
    </row>
    <row r="166" s="2" customFormat="1" ht="24.15" customHeight="1">
      <c r="A166" s="39"/>
      <c r="B166" s="40"/>
      <c r="C166" s="219" t="s">
        <v>165</v>
      </c>
      <c r="D166" s="219" t="s">
        <v>134</v>
      </c>
      <c r="E166" s="220" t="s">
        <v>181</v>
      </c>
      <c r="F166" s="221" t="s">
        <v>182</v>
      </c>
      <c r="G166" s="222" t="s">
        <v>137</v>
      </c>
      <c r="H166" s="223">
        <v>8679.8999999999996</v>
      </c>
      <c r="I166" s="224"/>
      <c r="J166" s="225">
        <f>ROUND(I166*H166,2)</f>
        <v>0</v>
      </c>
      <c r="K166" s="221" t="s">
        <v>138</v>
      </c>
      <c r="L166" s="45"/>
      <c r="M166" s="226" t="s">
        <v>1</v>
      </c>
      <c r="N166" s="227" t="s">
        <v>38</v>
      </c>
      <c r="O166" s="92"/>
      <c r="P166" s="228">
        <f>O166*H166</f>
        <v>0</v>
      </c>
      <c r="Q166" s="228">
        <v>0</v>
      </c>
      <c r="R166" s="228">
        <f>Q166*H166</f>
        <v>0</v>
      </c>
      <c r="S166" s="228">
        <v>0</v>
      </c>
      <c r="T166" s="229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0" t="s">
        <v>139</v>
      </c>
      <c r="AT166" s="230" t="s">
        <v>134</v>
      </c>
      <c r="AU166" s="230" t="s">
        <v>83</v>
      </c>
      <c r="AY166" s="18" t="s">
        <v>132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18" t="s">
        <v>81</v>
      </c>
      <c r="BK166" s="231">
        <f>ROUND(I166*H166,2)</f>
        <v>0</v>
      </c>
      <c r="BL166" s="18" t="s">
        <v>139</v>
      </c>
      <c r="BM166" s="230" t="s">
        <v>183</v>
      </c>
    </row>
    <row r="167" s="2" customFormat="1">
      <c r="A167" s="39"/>
      <c r="B167" s="40"/>
      <c r="C167" s="41"/>
      <c r="D167" s="232" t="s">
        <v>140</v>
      </c>
      <c r="E167" s="41"/>
      <c r="F167" s="233" t="s">
        <v>184</v>
      </c>
      <c r="G167" s="41"/>
      <c r="H167" s="41"/>
      <c r="I167" s="234"/>
      <c r="J167" s="41"/>
      <c r="K167" s="41"/>
      <c r="L167" s="45"/>
      <c r="M167" s="235"/>
      <c r="N167" s="236"/>
      <c r="O167" s="92"/>
      <c r="P167" s="92"/>
      <c r="Q167" s="92"/>
      <c r="R167" s="92"/>
      <c r="S167" s="92"/>
      <c r="T167" s="93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140</v>
      </c>
      <c r="AU167" s="18" t="s">
        <v>83</v>
      </c>
    </row>
    <row r="168" s="13" customFormat="1">
      <c r="A168" s="13"/>
      <c r="B168" s="237"/>
      <c r="C168" s="238"/>
      <c r="D168" s="239" t="s">
        <v>142</v>
      </c>
      <c r="E168" s="240" t="s">
        <v>1</v>
      </c>
      <c r="F168" s="241" t="s">
        <v>150</v>
      </c>
      <c r="G168" s="238"/>
      <c r="H168" s="242">
        <v>8254.8999999999996</v>
      </c>
      <c r="I168" s="243"/>
      <c r="J168" s="238"/>
      <c r="K168" s="238"/>
      <c r="L168" s="244"/>
      <c r="M168" s="245"/>
      <c r="N168" s="246"/>
      <c r="O168" s="246"/>
      <c r="P168" s="246"/>
      <c r="Q168" s="246"/>
      <c r="R168" s="246"/>
      <c r="S168" s="246"/>
      <c r="T168" s="247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8" t="s">
        <v>142</v>
      </c>
      <c r="AU168" s="248" t="s">
        <v>83</v>
      </c>
      <c r="AV168" s="13" t="s">
        <v>83</v>
      </c>
      <c r="AW168" s="13" t="s">
        <v>30</v>
      </c>
      <c r="AX168" s="13" t="s">
        <v>73</v>
      </c>
      <c r="AY168" s="248" t="s">
        <v>132</v>
      </c>
    </row>
    <row r="169" s="14" customFormat="1">
      <c r="A169" s="14"/>
      <c r="B169" s="249"/>
      <c r="C169" s="250"/>
      <c r="D169" s="239" t="s">
        <v>142</v>
      </c>
      <c r="E169" s="251" t="s">
        <v>1</v>
      </c>
      <c r="F169" s="252" t="s">
        <v>151</v>
      </c>
      <c r="G169" s="250"/>
      <c r="H169" s="251" t="s">
        <v>1</v>
      </c>
      <c r="I169" s="253"/>
      <c r="J169" s="250"/>
      <c r="K169" s="250"/>
      <c r="L169" s="254"/>
      <c r="M169" s="255"/>
      <c r="N169" s="256"/>
      <c r="O169" s="256"/>
      <c r="P169" s="256"/>
      <c r="Q169" s="256"/>
      <c r="R169" s="256"/>
      <c r="S169" s="256"/>
      <c r="T169" s="257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8" t="s">
        <v>142</v>
      </c>
      <c r="AU169" s="258" t="s">
        <v>83</v>
      </c>
      <c r="AV169" s="14" t="s">
        <v>81</v>
      </c>
      <c r="AW169" s="14" t="s">
        <v>30</v>
      </c>
      <c r="AX169" s="14" t="s">
        <v>73</v>
      </c>
      <c r="AY169" s="258" t="s">
        <v>132</v>
      </c>
    </row>
    <row r="170" s="13" customFormat="1">
      <c r="A170" s="13"/>
      <c r="B170" s="237"/>
      <c r="C170" s="238"/>
      <c r="D170" s="239" t="s">
        <v>142</v>
      </c>
      <c r="E170" s="240" t="s">
        <v>1</v>
      </c>
      <c r="F170" s="241" t="s">
        <v>152</v>
      </c>
      <c r="G170" s="238"/>
      <c r="H170" s="242">
        <v>425</v>
      </c>
      <c r="I170" s="243"/>
      <c r="J170" s="238"/>
      <c r="K170" s="238"/>
      <c r="L170" s="244"/>
      <c r="M170" s="245"/>
      <c r="N170" s="246"/>
      <c r="O170" s="246"/>
      <c r="P170" s="246"/>
      <c r="Q170" s="246"/>
      <c r="R170" s="246"/>
      <c r="S170" s="246"/>
      <c r="T170" s="247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8" t="s">
        <v>142</v>
      </c>
      <c r="AU170" s="248" t="s">
        <v>83</v>
      </c>
      <c r="AV170" s="13" t="s">
        <v>83</v>
      </c>
      <c r="AW170" s="13" t="s">
        <v>30</v>
      </c>
      <c r="AX170" s="13" t="s">
        <v>73</v>
      </c>
      <c r="AY170" s="248" t="s">
        <v>132</v>
      </c>
    </row>
    <row r="171" s="14" customFormat="1">
      <c r="A171" s="14"/>
      <c r="B171" s="249"/>
      <c r="C171" s="250"/>
      <c r="D171" s="239" t="s">
        <v>142</v>
      </c>
      <c r="E171" s="251" t="s">
        <v>1</v>
      </c>
      <c r="F171" s="252" t="s">
        <v>185</v>
      </c>
      <c r="G171" s="250"/>
      <c r="H171" s="251" t="s">
        <v>1</v>
      </c>
      <c r="I171" s="253"/>
      <c r="J171" s="250"/>
      <c r="K171" s="250"/>
      <c r="L171" s="254"/>
      <c r="M171" s="255"/>
      <c r="N171" s="256"/>
      <c r="O171" s="256"/>
      <c r="P171" s="256"/>
      <c r="Q171" s="256"/>
      <c r="R171" s="256"/>
      <c r="S171" s="256"/>
      <c r="T171" s="257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8" t="s">
        <v>142</v>
      </c>
      <c r="AU171" s="258" t="s">
        <v>83</v>
      </c>
      <c r="AV171" s="14" t="s">
        <v>81</v>
      </c>
      <c r="AW171" s="14" t="s">
        <v>30</v>
      </c>
      <c r="AX171" s="14" t="s">
        <v>73</v>
      </c>
      <c r="AY171" s="258" t="s">
        <v>132</v>
      </c>
    </row>
    <row r="172" s="14" customFormat="1">
      <c r="A172" s="14"/>
      <c r="B172" s="249"/>
      <c r="C172" s="250"/>
      <c r="D172" s="239" t="s">
        <v>142</v>
      </c>
      <c r="E172" s="251" t="s">
        <v>1</v>
      </c>
      <c r="F172" s="252" t="s">
        <v>177</v>
      </c>
      <c r="G172" s="250"/>
      <c r="H172" s="251" t="s">
        <v>1</v>
      </c>
      <c r="I172" s="253"/>
      <c r="J172" s="250"/>
      <c r="K172" s="250"/>
      <c r="L172" s="254"/>
      <c r="M172" s="255"/>
      <c r="N172" s="256"/>
      <c r="O172" s="256"/>
      <c r="P172" s="256"/>
      <c r="Q172" s="256"/>
      <c r="R172" s="256"/>
      <c r="S172" s="256"/>
      <c r="T172" s="257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8" t="s">
        <v>142</v>
      </c>
      <c r="AU172" s="258" t="s">
        <v>83</v>
      </c>
      <c r="AV172" s="14" t="s">
        <v>81</v>
      </c>
      <c r="AW172" s="14" t="s">
        <v>30</v>
      </c>
      <c r="AX172" s="14" t="s">
        <v>73</v>
      </c>
      <c r="AY172" s="258" t="s">
        <v>132</v>
      </c>
    </row>
    <row r="173" s="15" customFormat="1">
      <c r="A173" s="15"/>
      <c r="B173" s="259"/>
      <c r="C173" s="260"/>
      <c r="D173" s="239" t="s">
        <v>142</v>
      </c>
      <c r="E173" s="261" t="s">
        <v>1</v>
      </c>
      <c r="F173" s="262" t="s">
        <v>145</v>
      </c>
      <c r="G173" s="260"/>
      <c r="H173" s="263">
        <v>8679.8999999999996</v>
      </c>
      <c r="I173" s="264"/>
      <c r="J173" s="260"/>
      <c r="K173" s="260"/>
      <c r="L173" s="265"/>
      <c r="M173" s="266"/>
      <c r="N173" s="267"/>
      <c r="O173" s="267"/>
      <c r="P173" s="267"/>
      <c r="Q173" s="267"/>
      <c r="R173" s="267"/>
      <c r="S173" s="267"/>
      <c r="T173" s="268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69" t="s">
        <v>142</v>
      </c>
      <c r="AU173" s="269" t="s">
        <v>83</v>
      </c>
      <c r="AV173" s="15" t="s">
        <v>139</v>
      </c>
      <c r="AW173" s="15" t="s">
        <v>30</v>
      </c>
      <c r="AX173" s="15" t="s">
        <v>81</v>
      </c>
      <c r="AY173" s="269" t="s">
        <v>132</v>
      </c>
    </row>
    <row r="174" s="2" customFormat="1" ht="24.15" customHeight="1">
      <c r="A174" s="39"/>
      <c r="B174" s="40"/>
      <c r="C174" s="219" t="s">
        <v>186</v>
      </c>
      <c r="D174" s="219" t="s">
        <v>134</v>
      </c>
      <c r="E174" s="220" t="s">
        <v>187</v>
      </c>
      <c r="F174" s="221" t="s">
        <v>188</v>
      </c>
      <c r="G174" s="222" t="s">
        <v>137</v>
      </c>
      <c r="H174" s="223">
        <v>1600</v>
      </c>
      <c r="I174" s="224"/>
      <c r="J174" s="225">
        <f>ROUND(I174*H174,2)</f>
        <v>0</v>
      </c>
      <c r="K174" s="221" t="s">
        <v>138</v>
      </c>
      <c r="L174" s="45"/>
      <c r="M174" s="226" t="s">
        <v>1</v>
      </c>
      <c r="N174" s="227" t="s">
        <v>38</v>
      </c>
      <c r="O174" s="92"/>
      <c r="P174" s="228">
        <f>O174*H174</f>
        <v>0</v>
      </c>
      <c r="Q174" s="228">
        <v>0</v>
      </c>
      <c r="R174" s="228">
        <f>Q174*H174</f>
        <v>0</v>
      </c>
      <c r="S174" s="228">
        <v>0</v>
      </c>
      <c r="T174" s="229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0" t="s">
        <v>139</v>
      </c>
      <c r="AT174" s="230" t="s">
        <v>134</v>
      </c>
      <c r="AU174" s="230" t="s">
        <v>83</v>
      </c>
      <c r="AY174" s="18" t="s">
        <v>132</v>
      </c>
      <c r="BE174" s="231">
        <f>IF(N174="základní",J174,0)</f>
        <v>0</v>
      </c>
      <c r="BF174" s="231">
        <f>IF(N174="snížená",J174,0)</f>
        <v>0</v>
      </c>
      <c r="BG174" s="231">
        <f>IF(N174="zákl. přenesená",J174,0)</f>
        <v>0</v>
      </c>
      <c r="BH174" s="231">
        <f>IF(N174="sníž. přenesená",J174,0)</f>
        <v>0</v>
      </c>
      <c r="BI174" s="231">
        <f>IF(N174="nulová",J174,0)</f>
        <v>0</v>
      </c>
      <c r="BJ174" s="18" t="s">
        <v>81</v>
      </c>
      <c r="BK174" s="231">
        <f>ROUND(I174*H174,2)</f>
        <v>0</v>
      </c>
      <c r="BL174" s="18" t="s">
        <v>139</v>
      </c>
      <c r="BM174" s="230" t="s">
        <v>189</v>
      </c>
    </row>
    <row r="175" s="2" customFormat="1">
      <c r="A175" s="39"/>
      <c r="B175" s="40"/>
      <c r="C175" s="41"/>
      <c r="D175" s="232" t="s">
        <v>140</v>
      </c>
      <c r="E175" s="41"/>
      <c r="F175" s="233" t="s">
        <v>190</v>
      </c>
      <c r="G175" s="41"/>
      <c r="H175" s="41"/>
      <c r="I175" s="234"/>
      <c r="J175" s="41"/>
      <c r="K175" s="41"/>
      <c r="L175" s="45"/>
      <c r="M175" s="235"/>
      <c r="N175" s="236"/>
      <c r="O175" s="92"/>
      <c r="P175" s="92"/>
      <c r="Q175" s="92"/>
      <c r="R175" s="92"/>
      <c r="S175" s="92"/>
      <c r="T175" s="93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140</v>
      </c>
      <c r="AU175" s="18" t="s">
        <v>83</v>
      </c>
    </row>
    <row r="176" s="13" customFormat="1">
      <c r="A176" s="13"/>
      <c r="B176" s="237"/>
      <c r="C176" s="238"/>
      <c r="D176" s="239" t="s">
        <v>142</v>
      </c>
      <c r="E176" s="240" t="s">
        <v>1</v>
      </c>
      <c r="F176" s="241" t="s">
        <v>159</v>
      </c>
      <c r="G176" s="238"/>
      <c r="H176" s="242">
        <v>1600</v>
      </c>
      <c r="I176" s="243"/>
      <c r="J176" s="238"/>
      <c r="K176" s="238"/>
      <c r="L176" s="244"/>
      <c r="M176" s="245"/>
      <c r="N176" s="246"/>
      <c r="O176" s="246"/>
      <c r="P176" s="246"/>
      <c r="Q176" s="246"/>
      <c r="R176" s="246"/>
      <c r="S176" s="246"/>
      <c r="T176" s="247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8" t="s">
        <v>142</v>
      </c>
      <c r="AU176" s="248" t="s">
        <v>83</v>
      </c>
      <c r="AV176" s="13" t="s">
        <v>83</v>
      </c>
      <c r="AW176" s="13" t="s">
        <v>30</v>
      </c>
      <c r="AX176" s="13" t="s">
        <v>73</v>
      </c>
      <c r="AY176" s="248" t="s">
        <v>132</v>
      </c>
    </row>
    <row r="177" s="14" customFormat="1">
      <c r="A177" s="14"/>
      <c r="B177" s="249"/>
      <c r="C177" s="250"/>
      <c r="D177" s="239" t="s">
        <v>142</v>
      </c>
      <c r="E177" s="251" t="s">
        <v>1</v>
      </c>
      <c r="F177" s="252" t="s">
        <v>191</v>
      </c>
      <c r="G177" s="250"/>
      <c r="H177" s="251" t="s">
        <v>1</v>
      </c>
      <c r="I177" s="253"/>
      <c r="J177" s="250"/>
      <c r="K177" s="250"/>
      <c r="L177" s="254"/>
      <c r="M177" s="255"/>
      <c r="N177" s="256"/>
      <c r="O177" s="256"/>
      <c r="P177" s="256"/>
      <c r="Q177" s="256"/>
      <c r="R177" s="256"/>
      <c r="S177" s="256"/>
      <c r="T177" s="257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8" t="s">
        <v>142</v>
      </c>
      <c r="AU177" s="258" t="s">
        <v>83</v>
      </c>
      <c r="AV177" s="14" t="s">
        <v>81</v>
      </c>
      <c r="AW177" s="14" t="s">
        <v>30</v>
      </c>
      <c r="AX177" s="14" t="s">
        <v>73</v>
      </c>
      <c r="AY177" s="258" t="s">
        <v>132</v>
      </c>
    </row>
    <row r="178" s="15" customFormat="1">
      <c r="A178" s="15"/>
      <c r="B178" s="259"/>
      <c r="C178" s="260"/>
      <c r="D178" s="239" t="s">
        <v>142</v>
      </c>
      <c r="E178" s="261" t="s">
        <v>1</v>
      </c>
      <c r="F178" s="262" t="s">
        <v>145</v>
      </c>
      <c r="G178" s="260"/>
      <c r="H178" s="263">
        <v>1600</v>
      </c>
      <c r="I178" s="264"/>
      <c r="J178" s="260"/>
      <c r="K178" s="260"/>
      <c r="L178" s="265"/>
      <c r="M178" s="266"/>
      <c r="N178" s="267"/>
      <c r="O178" s="267"/>
      <c r="P178" s="267"/>
      <c r="Q178" s="267"/>
      <c r="R178" s="267"/>
      <c r="S178" s="267"/>
      <c r="T178" s="268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69" t="s">
        <v>142</v>
      </c>
      <c r="AU178" s="269" t="s">
        <v>83</v>
      </c>
      <c r="AV178" s="15" t="s">
        <v>139</v>
      </c>
      <c r="AW178" s="15" t="s">
        <v>30</v>
      </c>
      <c r="AX178" s="15" t="s">
        <v>81</v>
      </c>
      <c r="AY178" s="269" t="s">
        <v>132</v>
      </c>
    </row>
    <row r="179" s="2" customFormat="1" ht="44.25" customHeight="1">
      <c r="A179" s="39"/>
      <c r="B179" s="40"/>
      <c r="C179" s="219" t="s">
        <v>171</v>
      </c>
      <c r="D179" s="219" t="s">
        <v>134</v>
      </c>
      <c r="E179" s="220" t="s">
        <v>192</v>
      </c>
      <c r="F179" s="221" t="s">
        <v>193</v>
      </c>
      <c r="G179" s="222" t="s">
        <v>137</v>
      </c>
      <c r="H179" s="223">
        <v>64</v>
      </c>
      <c r="I179" s="224"/>
      <c r="J179" s="225">
        <f>ROUND(I179*H179,2)</f>
        <v>0</v>
      </c>
      <c r="K179" s="221" t="s">
        <v>138</v>
      </c>
      <c r="L179" s="45"/>
      <c r="M179" s="226" t="s">
        <v>1</v>
      </c>
      <c r="N179" s="227" t="s">
        <v>38</v>
      </c>
      <c r="O179" s="92"/>
      <c r="P179" s="228">
        <f>O179*H179</f>
        <v>0</v>
      </c>
      <c r="Q179" s="228">
        <v>0</v>
      </c>
      <c r="R179" s="228">
        <f>Q179*H179</f>
        <v>0</v>
      </c>
      <c r="S179" s="228">
        <v>0</v>
      </c>
      <c r="T179" s="229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30" t="s">
        <v>139</v>
      </c>
      <c r="AT179" s="230" t="s">
        <v>134</v>
      </c>
      <c r="AU179" s="230" t="s">
        <v>83</v>
      </c>
      <c r="AY179" s="18" t="s">
        <v>132</v>
      </c>
      <c r="BE179" s="231">
        <f>IF(N179="základní",J179,0)</f>
        <v>0</v>
      </c>
      <c r="BF179" s="231">
        <f>IF(N179="snížená",J179,0)</f>
        <v>0</v>
      </c>
      <c r="BG179" s="231">
        <f>IF(N179="zákl. přenesená",J179,0)</f>
        <v>0</v>
      </c>
      <c r="BH179" s="231">
        <f>IF(N179="sníž. přenesená",J179,0)</f>
        <v>0</v>
      </c>
      <c r="BI179" s="231">
        <f>IF(N179="nulová",J179,0)</f>
        <v>0</v>
      </c>
      <c r="BJ179" s="18" t="s">
        <v>81</v>
      </c>
      <c r="BK179" s="231">
        <f>ROUND(I179*H179,2)</f>
        <v>0</v>
      </c>
      <c r="BL179" s="18" t="s">
        <v>139</v>
      </c>
      <c r="BM179" s="230" t="s">
        <v>194</v>
      </c>
    </row>
    <row r="180" s="2" customFormat="1">
      <c r="A180" s="39"/>
      <c r="B180" s="40"/>
      <c r="C180" s="41"/>
      <c r="D180" s="232" t="s">
        <v>140</v>
      </c>
      <c r="E180" s="41"/>
      <c r="F180" s="233" t="s">
        <v>195</v>
      </c>
      <c r="G180" s="41"/>
      <c r="H180" s="41"/>
      <c r="I180" s="234"/>
      <c r="J180" s="41"/>
      <c r="K180" s="41"/>
      <c r="L180" s="45"/>
      <c r="M180" s="235"/>
      <c r="N180" s="236"/>
      <c r="O180" s="92"/>
      <c r="P180" s="92"/>
      <c r="Q180" s="92"/>
      <c r="R180" s="92"/>
      <c r="S180" s="92"/>
      <c r="T180" s="93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140</v>
      </c>
      <c r="AU180" s="18" t="s">
        <v>83</v>
      </c>
    </row>
    <row r="181" s="14" customFormat="1">
      <c r="A181" s="14"/>
      <c r="B181" s="249"/>
      <c r="C181" s="250"/>
      <c r="D181" s="239" t="s">
        <v>142</v>
      </c>
      <c r="E181" s="251" t="s">
        <v>1</v>
      </c>
      <c r="F181" s="252" t="s">
        <v>196</v>
      </c>
      <c r="G181" s="250"/>
      <c r="H181" s="251" t="s">
        <v>1</v>
      </c>
      <c r="I181" s="253"/>
      <c r="J181" s="250"/>
      <c r="K181" s="250"/>
      <c r="L181" s="254"/>
      <c r="M181" s="255"/>
      <c r="N181" s="256"/>
      <c r="O181" s="256"/>
      <c r="P181" s="256"/>
      <c r="Q181" s="256"/>
      <c r="R181" s="256"/>
      <c r="S181" s="256"/>
      <c r="T181" s="257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8" t="s">
        <v>142</v>
      </c>
      <c r="AU181" s="258" t="s">
        <v>83</v>
      </c>
      <c r="AV181" s="14" t="s">
        <v>81</v>
      </c>
      <c r="AW181" s="14" t="s">
        <v>30</v>
      </c>
      <c r="AX181" s="14" t="s">
        <v>73</v>
      </c>
      <c r="AY181" s="258" t="s">
        <v>132</v>
      </c>
    </row>
    <row r="182" s="13" customFormat="1">
      <c r="A182" s="13"/>
      <c r="B182" s="237"/>
      <c r="C182" s="238"/>
      <c r="D182" s="239" t="s">
        <v>142</v>
      </c>
      <c r="E182" s="240" t="s">
        <v>1</v>
      </c>
      <c r="F182" s="241" t="s">
        <v>143</v>
      </c>
      <c r="G182" s="238"/>
      <c r="H182" s="242">
        <v>64</v>
      </c>
      <c r="I182" s="243"/>
      <c r="J182" s="238"/>
      <c r="K182" s="238"/>
      <c r="L182" s="244"/>
      <c r="M182" s="245"/>
      <c r="N182" s="246"/>
      <c r="O182" s="246"/>
      <c r="P182" s="246"/>
      <c r="Q182" s="246"/>
      <c r="R182" s="246"/>
      <c r="S182" s="246"/>
      <c r="T182" s="247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8" t="s">
        <v>142</v>
      </c>
      <c r="AU182" s="248" t="s">
        <v>83</v>
      </c>
      <c r="AV182" s="13" t="s">
        <v>83</v>
      </c>
      <c r="AW182" s="13" t="s">
        <v>30</v>
      </c>
      <c r="AX182" s="13" t="s">
        <v>73</v>
      </c>
      <c r="AY182" s="248" t="s">
        <v>132</v>
      </c>
    </row>
    <row r="183" s="14" customFormat="1">
      <c r="A183" s="14"/>
      <c r="B183" s="249"/>
      <c r="C183" s="250"/>
      <c r="D183" s="239" t="s">
        <v>142</v>
      </c>
      <c r="E183" s="251" t="s">
        <v>1</v>
      </c>
      <c r="F183" s="252" t="s">
        <v>197</v>
      </c>
      <c r="G183" s="250"/>
      <c r="H183" s="251" t="s">
        <v>1</v>
      </c>
      <c r="I183" s="253"/>
      <c r="J183" s="250"/>
      <c r="K183" s="250"/>
      <c r="L183" s="254"/>
      <c r="M183" s="255"/>
      <c r="N183" s="256"/>
      <c r="O183" s="256"/>
      <c r="P183" s="256"/>
      <c r="Q183" s="256"/>
      <c r="R183" s="256"/>
      <c r="S183" s="256"/>
      <c r="T183" s="257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8" t="s">
        <v>142</v>
      </c>
      <c r="AU183" s="258" t="s">
        <v>83</v>
      </c>
      <c r="AV183" s="14" t="s">
        <v>81</v>
      </c>
      <c r="AW183" s="14" t="s">
        <v>30</v>
      </c>
      <c r="AX183" s="14" t="s">
        <v>73</v>
      </c>
      <c r="AY183" s="258" t="s">
        <v>132</v>
      </c>
    </row>
    <row r="184" s="15" customFormat="1">
      <c r="A184" s="15"/>
      <c r="B184" s="259"/>
      <c r="C184" s="260"/>
      <c r="D184" s="239" t="s">
        <v>142</v>
      </c>
      <c r="E184" s="261" t="s">
        <v>1</v>
      </c>
      <c r="F184" s="262" t="s">
        <v>145</v>
      </c>
      <c r="G184" s="260"/>
      <c r="H184" s="263">
        <v>64</v>
      </c>
      <c r="I184" s="264"/>
      <c r="J184" s="260"/>
      <c r="K184" s="260"/>
      <c r="L184" s="265"/>
      <c r="M184" s="266"/>
      <c r="N184" s="267"/>
      <c r="O184" s="267"/>
      <c r="P184" s="267"/>
      <c r="Q184" s="267"/>
      <c r="R184" s="267"/>
      <c r="S184" s="267"/>
      <c r="T184" s="268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69" t="s">
        <v>142</v>
      </c>
      <c r="AU184" s="269" t="s">
        <v>83</v>
      </c>
      <c r="AV184" s="15" t="s">
        <v>139</v>
      </c>
      <c r="AW184" s="15" t="s">
        <v>30</v>
      </c>
      <c r="AX184" s="15" t="s">
        <v>81</v>
      </c>
      <c r="AY184" s="269" t="s">
        <v>132</v>
      </c>
    </row>
    <row r="185" s="2" customFormat="1" ht="16.5" customHeight="1">
      <c r="A185" s="39"/>
      <c r="B185" s="40"/>
      <c r="C185" s="270" t="s">
        <v>198</v>
      </c>
      <c r="D185" s="270" t="s">
        <v>199</v>
      </c>
      <c r="E185" s="271" t="s">
        <v>200</v>
      </c>
      <c r="F185" s="272" t="s">
        <v>201</v>
      </c>
      <c r="G185" s="273" t="s">
        <v>137</v>
      </c>
      <c r="H185" s="274">
        <v>6.5919999999999996</v>
      </c>
      <c r="I185" s="275"/>
      <c r="J185" s="276">
        <f>ROUND(I185*H185,2)</f>
        <v>0</v>
      </c>
      <c r="K185" s="272" t="s">
        <v>138</v>
      </c>
      <c r="L185" s="277"/>
      <c r="M185" s="278" t="s">
        <v>1</v>
      </c>
      <c r="N185" s="279" t="s">
        <v>38</v>
      </c>
      <c r="O185" s="92"/>
      <c r="P185" s="228">
        <f>O185*H185</f>
        <v>0</v>
      </c>
      <c r="Q185" s="228">
        <v>0</v>
      </c>
      <c r="R185" s="228">
        <f>Q185*H185</f>
        <v>0</v>
      </c>
      <c r="S185" s="228">
        <v>0</v>
      </c>
      <c r="T185" s="229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0" t="s">
        <v>165</v>
      </c>
      <c r="AT185" s="230" t="s">
        <v>199</v>
      </c>
      <c r="AU185" s="230" t="s">
        <v>83</v>
      </c>
      <c r="AY185" s="18" t="s">
        <v>132</v>
      </c>
      <c r="BE185" s="231">
        <f>IF(N185="základní",J185,0)</f>
        <v>0</v>
      </c>
      <c r="BF185" s="231">
        <f>IF(N185="snížená",J185,0)</f>
        <v>0</v>
      </c>
      <c r="BG185" s="231">
        <f>IF(N185="zákl. přenesená",J185,0)</f>
        <v>0</v>
      </c>
      <c r="BH185" s="231">
        <f>IF(N185="sníž. přenesená",J185,0)</f>
        <v>0</v>
      </c>
      <c r="BI185" s="231">
        <f>IF(N185="nulová",J185,0)</f>
        <v>0</v>
      </c>
      <c r="BJ185" s="18" t="s">
        <v>81</v>
      </c>
      <c r="BK185" s="231">
        <f>ROUND(I185*H185,2)</f>
        <v>0</v>
      </c>
      <c r="BL185" s="18" t="s">
        <v>139</v>
      </c>
      <c r="BM185" s="230" t="s">
        <v>202</v>
      </c>
    </row>
    <row r="186" s="13" customFormat="1">
      <c r="A186" s="13"/>
      <c r="B186" s="237"/>
      <c r="C186" s="238"/>
      <c r="D186" s="239" t="s">
        <v>142</v>
      </c>
      <c r="E186" s="240" t="s">
        <v>1</v>
      </c>
      <c r="F186" s="241" t="s">
        <v>203</v>
      </c>
      <c r="G186" s="238"/>
      <c r="H186" s="242">
        <v>6.5919999999999996</v>
      </c>
      <c r="I186" s="243"/>
      <c r="J186" s="238"/>
      <c r="K186" s="238"/>
      <c r="L186" s="244"/>
      <c r="M186" s="245"/>
      <c r="N186" s="246"/>
      <c r="O186" s="246"/>
      <c r="P186" s="246"/>
      <c r="Q186" s="246"/>
      <c r="R186" s="246"/>
      <c r="S186" s="246"/>
      <c r="T186" s="247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8" t="s">
        <v>142</v>
      </c>
      <c r="AU186" s="248" t="s">
        <v>83</v>
      </c>
      <c r="AV186" s="13" t="s">
        <v>83</v>
      </c>
      <c r="AW186" s="13" t="s">
        <v>30</v>
      </c>
      <c r="AX186" s="13" t="s">
        <v>73</v>
      </c>
      <c r="AY186" s="248" t="s">
        <v>132</v>
      </c>
    </row>
    <row r="187" s="15" customFormat="1">
      <c r="A187" s="15"/>
      <c r="B187" s="259"/>
      <c r="C187" s="260"/>
      <c r="D187" s="239" t="s">
        <v>142</v>
      </c>
      <c r="E187" s="261" t="s">
        <v>1</v>
      </c>
      <c r="F187" s="262" t="s">
        <v>145</v>
      </c>
      <c r="G187" s="260"/>
      <c r="H187" s="263">
        <v>6.5919999999999996</v>
      </c>
      <c r="I187" s="264"/>
      <c r="J187" s="260"/>
      <c r="K187" s="260"/>
      <c r="L187" s="265"/>
      <c r="M187" s="266"/>
      <c r="N187" s="267"/>
      <c r="O187" s="267"/>
      <c r="P187" s="267"/>
      <c r="Q187" s="267"/>
      <c r="R187" s="267"/>
      <c r="S187" s="267"/>
      <c r="T187" s="268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T187" s="269" t="s">
        <v>142</v>
      </c>
      <c r="AU187" s="269" t="s">
        <v>83</v>
      </c>
      <c r="AV187" s="15" t="s">
        <v>139</v>
      </c>
      <c r="AW187" s="15" t="s">
        <v>30</v>
      </c>
      <c r="AX187" s="15" t="s">
        <v>81</v>
      </c>
      <c r="AY187" s="269" t="s">
        <v>132</v>
      </c>
    </row>
    <row r="188" s="12" customFormat="1" ht="22.8" customHeight="1">
      <c r="A188" s="12"/>
      <c r="B188" s="203"/>
      <c r="C188" s="204"/>
      <c r="D188" s="205" t="s">
        <v>72</v>
      </c>
      <c r="E188" s="217" t="s">
        <v>165</v>
      </c>
      <c r="F188" s="217" t="s">
        <v>204</v>
      </c>
      <c r="G188" s="204"/>
      <c r="H188" s="204"/>
      <c r="I188" s="207"/>
      <c r="J188" s="218">
        <f>BK188</f>
        <v>0</v>
      </c>
      <c r="K188" s="204"/>
      <c r="L188" s="209"/>
      <c r="M188" s="210"/>
      <c r="N188" s="211"/>
      <c r="O188" s="211"/>
      <c r="P188" s="212">
        <f>SUM(P189:P198)</f>
        <v>0</v>
      </c>
      <c r="Q188" s="211"/>
      <c r="R188" s="212">
        <f>SUM(R189:R198)</f>
        <v>0</v>
      </c>
      <c r="S188" s="211"/>
      <c r="T188" s="213">
        <f>SUM(T189:T198)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14" t="s">
        <v>81</v>
      </c>
      <c r="AT188" s="215" t="s">
        <v>72</v>
      </c>
      <c r="AU188" s="215" t="s">
        <v>81</v>
      </c>
      <c r="AY188" s="214" t="s">
        <v>132</v>
      </c>
      <c r="BK188" s="216">
        <f>SUM(BK189:BK198)</f>
        <v>0</v>
      </c>
    </row>
    <row r="189" s="2" customFormat="1" ht="16.5" customHeight="1">
      <c r="A189" s="39"/>
      <c r="B189" s="40"/>
      <c r="C189" s="219" t="s">
        <v>175</v>
      </c>
      <c r="D189" s="219" t="s">
        <v>134</v>
      </c>
      <c r="E189" s="220" t="s">
        <v>205</v>
      </c>
      <c r="F189" s="221" t="s">
        <v>206</v>
      </c>
      <c r="G189" s="222" t="s">
        <v>207</v>
      </c>
      <c r="H189" s="223">
        <v>13</v>
      </c>
      <c r="I189" s="224"/>
      <c r="J189" s="225">
        <f>ROUND(I189*H189,2)</f>
        <v>0</v>
      </c>
      <c r="K189" s="221" t="s">
        <v>138</v>
      </c>
      <c r="L189" s="45"/>
      <c r="M189" s="226" t="s">
        <v>1</v>
      </c>
      <c r="N189" s="227" t="s">
        <v>38</v>
      </c>
      <c r="O189" s="92"/>
      <c r="P189" s="228">
        <f>O189*H189</f>
        <v>0</v>
      </c>
      <c r="Q189" s="228">
        <v>0</v>
      </c>
      <c r="R189" s="228">
        <f>Q189*H189</f>
        <v>0</v>
      </c>
      <c r="S189" s="228">
        <v>0</v>
      </c>
      <c r="T189" s="229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30" t="s">
        <v>139</v>
      </c>
      <c r="AT189" s="230" t="s">
        <v>134</v>
      </c>
      <c r="AU189" s="230" t="s">
        <v>83</v>
      </c>
      <c r="AY189" s="18" t="s">
        <v>132</v>
      </c>
      <c r="BE189" s="231">
        <f>IF(N189="základní",J189,0)</f>
        <v>0</v>
      </c>
      <c r="BF189" s="231">
        <f>IF(N189="snížená",J189,0)</f>
        <v>0</v>
      </c>
      <c r="BG189" s="231">
        <f>IF(N189="zákl. přenesená",J189,0)</f>
        <v>0</v>
      </c>
      <c r="BH189" s="231">
        <f>IF(N189="sníž. přenesená",J189,0)</f>
        <v>0</v>
      </c>
      <c r="BI189" s="231">
        <f>IF(N189="nulová",J189,0)</f>
        <v>0</v>
      </c>
      <c r="BJ189" s="18" t="s">
        <v>81</v>
      </c>
      <c r="BK189" s="231">
        <f>ROUND(I189*H189,2)</f>
        <v>0</v>
      </c>
      <c r="BL189" s="18" t="s">
        <v>139</v>
      </c>
      <c r="BM189" s="230" t="s">
        <v>208</v>
      </c>
    </row>
    <row r="190" s="2" customFormat="1">
      <c r="A190" s="39"/>
      <c r="B190" s="40"/>
      <c r="C190" s="41"/>
      <c r="D190" s="232" t="s">
        <v>140</v>
      </c>
      <c r="E190" s="41"/>
      <c r="F190" s="233" t="s">
        <v>209</v>
      </c>
      <c r="G190" s="41"/>
      <c r="H190" s="41"/>
      <c r="I190" s="234"/>
      <c r="J190" s="41"/>
      <c r="K190" s="41"/>
      <c r="L190" s="45"/>
      <c r="M190" s="235"/>
      <c r="N190" s="236"/>
      <c r="O190" s="92"/>
      <c r="P190" s="92"/>
      <c r="Q190" s="92"/>
      <c r="R190" s="92"/>
      <c r="S190" s="92"/>
      <c r="T190" s="93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18" t="s">
        <v>140</v>
      </c>
      <c r="AU190" s="18" t="s">
        <v>83</v>
      </c>
    </row>
    <row r="191" s="13" customFormat="1">
      <c r="A191" s="13"/>
      <c r="B191" s="237"/>
      <c r="C191" s="238"/>
      <c r="D191" s="239" t="s">
        <v>142</v>
      </c>
      <c r="E191" s="240" t="s">
        <v>1</v>
      </c>
      <c r="F191" s="241" t="s">
        <v>210</v>
      </c>
      <c r="G191" s="238"/>
      <c r="H191" s="242">
        <v>13</v>
      </c>
      <c r="I191" s="243"/>
      <c r="J191" s="238"/>
      <c r="K191" s="238"/>
      <c r="L191" s="244"/>
      <c r="M191" s="245"/>
      <c r="N191" s="246"/>
      <c r="O191" s="246"/>
      <c r="P191" s="246"/>
      <c r="Q191" s="246"/>
      <c r="R191" s="246"/>
      <c r="S191" s="246"/>
      <c r="T191" s="247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8" t="s">
        <v>142</v>
      </c>
      <c r="AU191" s="248" t="s">
        <v>83</v>
      </c>
      <c r="AV191" s="13" t="s">
        <v>83</v>
      </c>
      <c r="AW191" s="13" t="s">
        <v>30</v>
      </c>
      <c r="AX191" s="13" t="s">
        <v>73</v>
      </c>
      <c r="AY191" s="248" t="s">
        <v>132</v>
      </c>
    </row>
    <row r="192" s="14" customFormat="1">
      <c r="A192" s="14"/>
      <c r="B192" s="249"/>
      <c r="C192" s="250"/>
      <c r="D192" s="239" t="s">
        <v>142</v>
      </c>
      <c r="E192" s="251" t="s">
        <v>1</v>
      </c>
      <c r="F192" s="252" t="s">
        <v>144</v>
      </c>
      <c r="G192" s="250"/>
      <c r="H192" s="251" t="s">
        <v>1</v>
      </c>
      <c r="I192" s="253"/>
      <c r="J192" s="250"/>
      <c r="K192" s="250"/>
      <c r="L192" s="254"/>
      <c r="M192" s="255"/>
      <c r="N192" s="256"/>
      <c r="O192" s="256"/>
      <c r="P192" s="256"/>
      <c r="Q192" s="256"/>
      <c r="R192" s="256"/>
      <c r="S192" s="256"/>
      <c r="T192" s="257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8" t="s">
        <v>142</v>
      </c>
      <c r="AU192" s="258" t="s">
        <v>83</v>
      </c>
      <c r="AV192" s="14" t="s">
        <v>81</v>
      </c>
      <c r="AW192" s="14" t="s">
        <v>30</v>
      </c>
      <c r="AX192" s="14" t="s">
        <v>73</v>
      </c>
      <c r="AY192" s="258" t="s">
        <v>132</v>
      </c>
    </row>
    <row r="193" s="15" customFormat="1">
      <c r="A193" s="15"/>
      <c r="B193" s="259"/>
      <c r="C193" s="260"/>
      <c r="D193" s="239" t="s">
        <v>142</v>
      </c>
      <c r="E193" s="261" t="s">
        <v>1</v>
      </c>
      <c r="F193" s="262" t="s">
        <v>145</v>
      </c>
      <c r="G193" s="260"/>
      <c r="H193" s="263">
        <v>13</v>
      </c>
      <c r="I193" s="264"/>
      <c r="J193" s="260"/>
      <c r="K193" s="260"/>
      <c r="L193" s="265"/>
      <c r="M193" s="266"/>
      <c r="N193" s="267"/>
      <c r="O193" s="267"/>
      <c r="P193" s="267"/>
      <c r="Q193" s="267"/>
      <c r="R193" s="267"/>
      <c r="S193" s="267"/>
      <c r="T193" s="268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T193" s="269" t="s">
        <v>142</v>
      </c>
      <c r="AU193" s="269" t="s">
        <v>83</v>
      </c>
      <c r="AV193" s="15" t="s">
        <v>139</v>
      </c>
      <c r="AW193" s="15" t="s">
        <v>30</v>
      </c>
      <c r="AX193" s="15" t="s">
        <v>81</v>
      </c>
      <c r="AY193" s="269" t="s">
        <v>132</v>
      </c>
    </row>
    <row r="194" s="2" customFormat="1" ht="16.5" customHeight="1">
      <c r="A194" s="39"/>
      <c r="B194" s="40"/>
      <c r="C194" s="219" t="s">
        <v>210</v>
      </c>
      <c r="D194" s="219" t="s">
        <v>134</v>
      </c>
      <c r="E194" s="220" t="s">
        <v>211</v>
      </c>
      <c r="F194" s="221" t="s">
        <v>212</v>
      </c>
      <c r="G194" s="222" t="s">
        <v>207</v>
      </c>
      <c r="H194" s="223">
        <v>8</v>
      </c>
      <c r="I194" s="224"/>
      <c r="J194" s="225">
        <f>ROUND(I194*H194,2)</f>
        <v>0</v>
      </c>
      <c r="K194" s="221" t="s">
        <v>138</v>
      </c>
      <c r="L194" s="45"/>
      <c r="M194" s="226" t="s">
        <v>1</v>
      </c>
      <c r="N194" s="227" t="s">
        <v>38</v>
      </c>
      <c r="O194" s="92"/>
      <c r="P194" s="228">
        <f>O194*H194</f>
        <v>0</v>
      </c>
      <c r="Q194" s="228">
        <v>0</v>
      </c>
      <c r="R194" s="228">
        <f>Q194*H194</f>
        <v>0</v>
      </c>
      <c r="S194" s="228">
        <v>0</v>
      </c>
      <c r="T194" s="229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30" t="s">
        <v>139</v>
      </c>
      <c r="AT194" s="230" t="s">
        <v>134</v>
      </c>
      <c r="AU194" s="230" t="s">
        <v>83</v>
      </c>
      <c r="AY194" s="18" t="s">
        <v>132</v>
      </c>
      <c r="BE194" s="231">
        <f>IF(N194="základní",J194,0)</f>
        <v>0</v>
      </c>
      <c r="BF194" s="231">
        <f>IF(N194="snížená",J194,0)</f>
        <v>0</v>
      </c>
      <c r="BG194" s="231">
        <f>IF(N194="zákl. přenesená",J194,0)</f>
        <v>0</v>
      </c>
      <c r="BH194" s="231">
        <f>IF(N194="sníž. přenesená",J194,0)</f>
        <v>0</v>
      </c>
      <c r="BI194" s="231">
        <f>IF(N194="nulová",J194,0)</f>
        <v>0</v>
      </c>
      <c r="BJ194" s="18" t="s">
        <v>81</v>
      </c>
      <c r="BK194" s="231">
        <f>ROUND(I194*H194,2)</f>
        <v>0</v>
      </c>
      <c r="BL194" s="18" t="s">
        <v>139</v>
      </c>
      <c r="BM194" s="230" t="s">
        <v>213</v>
      </c>
    </row>
    <row r="195" s="2" customFormat="1">
      <c r="A195" s="39"/>
      <c r="B195" s="40"/>
      <c r="C195" s="41"/>
      <c r="D195" s="232" t="s">
        <v>140</v>
      </c>
      <c r="E195" s="41"/>
      <c r="F195" s="233" t="s">
        <v>214</v>
      </c>
      <c r="G195" s="41"/>
      <c r="H195" s="41"/>
      <c r="I195" s="234"/>
      <c r="J195" s="41"/>
      <c r="K195" s="41"/>
      <c r="L195" s="45"/>
      <c r="M195" s="235"/>
      <c r="N195" s="236"/>
      <c r="O195" s="92"/>
      <c r="P195" s="92"/>
      <c r="Q195" s="92"/>
      <c r="R195" s="92"/>
      <c r="S195" s="92"/>
      <c r="T195" s="93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18" t="s">
        <v>140</v>
      </c>
      <c r="AU195" s="18" t="s">
        <v>83</v>
      </c>
    </row>
    <row r="196" s="13" customFormat="1">
      <c r="A196" s="13"/>
      <c r="B196" s="237"/>
      <c r="C196" s="238"/>
      <c r="D196" s="239" t="s">
        <v>142</v>
      </c>
      <c r="E196" s="240" t="s">
        <v>1</v>
      </c>
      <c r="F196" s="241" t="s">
        <v>165</v>
      </c>
      <c r="G196" s="238"/>
      <c r="H196" s="242">
        <v>8</v>
      </c>
      <c r="I196" s="243"/>
      <c r="J196" s="238"/>
      <c r="K196" s="238"/>
      <c r="L196" s="244"/>
      <c r="M196" s="245"/>
      <c r="N196" s="246"/>
      <c r="O196" s="246"/>
      <c r="P196" s="246"/>
      <c r="Q196" s="246"/>
      <c r="R196" s="246"/>
      <c r="S196" s="246"/>
      <c r="T196" s="247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8" t="s">
        <v>142</v>
      </c>
      <c r="AU196" s="248" t="s">
        <v>83</v>
      </c>
      <c r="AV196" s="13" t="s">
        <v>83</v>
      </c>
      <c r="AW196" s="13" t="s">
        <v>30</v>
      </c>
      <c r="AX196" s="13" t="s">
        <v>73</v>
      </c>
      <c r="AY196" s="248" t="s">
        <v>132</v>
      </c>
    </row>
    <row r="197" s="14" customFormat="1">
      <c r="A197" s="14"/>
      <c r="B197" s="249"/>
      <c r="C197" s="250"/>
      <c r="D197" s="239" t="s">
        <v>142</v>
      </c>
      <c r="E197" s="251" t="s">
        <v>1</v>
      </c>
      <c r="F197" s="252" t="s">
        <v>144</v>
      </c>
      <c r="G197" s="250"/>
      <c r="H197" s="251" t="s">
        <v>1</v>
      </c>
      <c r="I197" s="253"/>
      <c r="J197" s="250"/>
      <c r="K197" s="250"/>
      <c r="L197" s="254"/>
      <c r="M197" s="255"/>
      <c r="N197" s="256"/>
      <c r="O197" s="256"/>
      <c r="P197" s="256"/>
      <c r="Q197" s="256"/>
      <c r="R197" s="256"/>
      <c r="S197" s="256"/>
      <c r="T197" s="257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8" t="s">
        <v>142</v>
      </c>
      <c r="AU197" s="258" t="s">
        <v>83</v>
      </c>
      <c r="AV197" s="14" t="s">
        <v>81</v>
      </c>
      <c r="AW197" s="14" t="s">
        <v>30</v>
      </c>
      <c r="AX197" s="14" t="s">
        <v>73</v>
      </c>
      <c r="AY197" s="258" t="s">
        <v>132</v>
      </c>
    </row>
    <row r="198" s="15" customFormat="1">
      <c r="A198" s="15"/>
      <c r="B198" s="259"/>
      <c r="C198" s="260"/>
      <c r="D198" s="239" t="s">
        <v>142</v>
      </c>
      <c r="E198" s="261" t="s">
        <v>1</v>
      </c>
      <c r="F198" s="262" t="s">
        <v>145</v>
      </c>
      <c r="G198" s="260"/>
      <c r="H198" s="263">
        <v>8</v>
      </c>
      <c r="I198" s="264"/>
      <c r="J198" s="260"/>
      <c r="K198" s="260"/>
      <c r="L198" s="265"/>
      <c r="M198" s="266"/>
      <c r="N198" s="267"/>
      <c r="O198" s="267"/>
      <c r="P198" s="267"/>
      <c r="Q198" s="267"/>
      <c r="R198" s="267"/>
      <c r="S198" s="267"/>
      <c r="T198" s="268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69" t="s">
        <v>142</v>
      </c>
      <c r="AU198" s="269" t="s">
        <v>83</v>
      </c>
      <c r="AV198" s="15" t="s">
        <v>139</v>
      </c>
      <c r="AW198" s="15" t="s">
        <v>30</v>
      </c>
      <c r="AX198" s="15" t="s">
        <v>81</v>
      </c>
      <c r="AY198" s="269" t="s">
        <v>132</v>
      </c>
    </row>
    <row r="199" s="12" customFormat="1" ht="22.8" customHeight="1">
      <c r="A199" s="12"/>
      <c r="B199" s="203"/>
      <c r="C199" s="204"/>
      <c r="D199" s="205" t="s">
        <v>72</v>
      </c>
      <c r="E199" s="217" t="s">
        <v>186</v>
      </c>
      <c r="F199" s="217" t="s">
        <v>215</v>
      </c>
      <c r="G199" s="204"/>
      <c r="H199" s="204"/>
      <c r="I199" s="207"/>
      <c r="J199" s="218">
        <f>BK199</f>
        <v>0</v>
      </c>
      <c r="K199" s="204"/>
      <c r="L199" s="209"/>
      <c r="M199" s="210"/>
      <c r="N199" s="211"/>
      <c r="O199" s="211"/>
      <c r="P199" s="212">
        <f>SUM(P200:P328)</f>
        <v>0</v>
      </c>
      <c r="Q199" s="211"/>
      <c r="R199" s="212">
        <f>SUM(R200:R328)</f>
        <v>0</v>
      </c>
      <c r="S199" s="211"/>
      <c r="T199" s="213">
        <f>SUM(T200:T328)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14" t="s">
        <v>81</v>
      </c>
      <c r="AT199" s="215" t="s">
        <v>72</v>
      </c>
      <c r="AU199" s="215" t="s">
        <v>81</v>
      </c>
      <c r="AY199" s="214" t="s">
        <v>132</v>
      </c>
      <c r="BK199" s="216">
        <f>SUM(BK200:BK328)</f>
        <v>0</v>
      </c>
    </row>
    <row r="200" s="2" customFormat="1" ht="24.15" customHeight="1">
      <c r="A200" s="39"/>
      <c r="B200" s="40"/>
      <c r="C200" s="219" t="s">
        <v>179</v>
      </c>
      <c r="D200" s="219" t="s">
        <v>134</v>
      </c>
      <c r="E200" s="220" t="s">
        <v>216</v>
      </c>
      <c r="F200" s="221" t="s">
        <v>217</v>
      </c>
      <c r="G200" s="222" t="s">
        <v>218</v>
      </c>
      <c r="H200" s="223">
        <v>64</v>
      </c>
      <c r="I200" s="224"/>
      <c r="J200" s="225">
        <f>ROUND(I200*H200,2)</f>
        <v>0</v>
      </c>
      <c r="K200" s="221" t="s">
        <v>138</v>
      </c>
      <c r="L200" s="45"/>
      <c r="M200" s="226" t="s">
        <v>1</v>
      </c>
      <c r="N200" s="227" t="s">
        <v>38</v>
      </c>
      <c r="O200" s="92"/>
      <c r="P200" s="228">
        <f>O200*H200</f>
        <v>0</v>
      </c>
      <c r="Q200" s="228">
        <v>0</v>
      </c>
      <c r="R200" s="228">
        <f>Q200*H200</f>
        <v>0</v>
      </c>
      <c r="S200" s="228">
        <v>0</v>
      </c>
      <c r="T200" s="229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30" t="s">
        <v>139</v>
      </c>
      <c r="AT200" s="230" t="s">
        <v>134</v>
      </c>
      <c r="AU200" s="230" t="s">
        <v>83</v>
      </c>
      <c r="AY200" s="18" t="s">
        <v>132</v>
      </c>
      <c r="BE200" s="231">
        <f>IF(N200="základní",J200,0)</f>
        <v>0</v>
      </c>
      <c r="BF200" s="231">
        <f>IF(N200="snížená",J200,0)</f>
        <v>0</v>
      </c>
      <c r="BG200" s="231">
        <f>IF(N200="zákl. přenesená",J200,0)</f>
        <v>0</v>
      </c>
      <c r="BH200" s="231">
        <f>IF(N200="sníž. přenesená",J200,0)</f>
        <v>0</v>
      </c>
      <c r="BI200" s="231">
        <f>IF(N200="nulová",J200,0)</f>
        <v>0</v>
      </c>
      <c r="BJ200" s="18" t="s">
        <v>81</v>
      </c>
      <c r="BK200" s="231">
        <f>ROUND(I200*H200,2)</f>
        <v>0</v>
      </c>
      <c r="BL200" s="18" t="s">
        <v>139</v>
      </c>
      <c r="BM200" s="230" t="s">
        <v>219</v>
      </c>
    </row>
    <row r="201" s="2" customFormat="1">
      <c r="A201" s="39"/>
      <c r="B201" s="40"/>
      <c r="C201" s="41"/>
      <c r="D201" s="232" t="s">
        <v>140</v>
      </c>
      <c r="E201" s="41"/>
      <c r="F201" s="233" t="s">
        <v>220</v>
      </c>
      <c r="G201" s="41"/>
      <c r="H201" s="41"/>
      <c r="I201" s="234"/>
      <c r="J201" s="41"/>
      <c r="K201" s="41"/>
      <c r="L201" s="45"/>
      <c r="M201" s="235"/>
      <c r="N201" s="236"/>
      <c r="O201" s="92"/>
      <c r="P201" s="92"/>
      <c r="Q201" s="92"/>
      <c r="R201" s="92"/>
      <c r="S201" s="92"/>
      <c r="T201" s="93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T201" s="18" t="s">
        <v>140</v>
      </c>
      <c r="AU201" s="18" t="s">
        <v>83</v>
      </c>
    </row>
    <row r="202" s="13" customFormat="1">
      <c r="A202" s="13"/>
      <c r="B202" s="237"/>
      <c r="C202" s="238"/>
      <c r="D202" s="239" t="s">
        <v>142</v>
      </c>
      <c r="E202" s="240" t="s">
        <v>1</v>
      </c>
      <c r="F202" s="241" t="s">
        <v>143</v>
      </c>
      <c r="G202" s="238"/>
      <c r="H202" s="242">
        <v>64</v>
      </c>
      <c r="I202" s="243"/>
      <c r="J202" s="238"/>
      <c r="K202" s="238"/>
      <c r="L202" s="244"/>
      <c r="M202" s="245"/>
      <c r="N202" s="246"/>
      <c r="O202" s="246"/>
      <c r="P202" s="246"/>
      <c r="Q202" s="246"/>
      <c r="R202" s="246"/>
      <c r="S202" s="246"/>
      <c r="T202" s="247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8" t="s">
        <v>142</v>
      </c>
      <c r="AU202" s="248" t="s">
        <v>83</v>
      </c>
      <c r="AV202" s="13" t="s">
        <v>83</v>
      </c>
      <c r="AW202" s="13" t="s">
        <v>30</v>
      </c>
      <c r="AX202" s="13" t="s">
        <v>73</v>
      </c>
      <c r="AY202" s="248" t="s">
        <v>132</v>
      </c>
    </row>
    <row r="203" s="14" customFormat="1">
      <c r="A203" s="14"/>
      <c r="B203" s="249"/>
      <c r="C203" s="250"/>
      <c r="D203" s="239" t="s">
        <v>142</v>
      </c>
      <c r="E203" s="251" t="s">
        <v>1</v>
      </c>
      <c r="F203" s="252" t="s">
        <v>144</v>
      </c>
      <c r="G203" s="250"/>
      <c r="H203" s="251" t="s">
        <v>1</v>
      </c>
      <c r="I203" s="253"/>
      <c r="J203" s="250"/>
      <c r="K203" s="250"/>
      <c r="L203" s="254"/>
      <c r="M203" s="255"/>
      <c r="N203" s="256"/>
      <c r="O203" s="256"/>
      <c r="P203" s="256"/>
      <c r="Q203" s="256"/>
      <c r="R203" s="256"/>
      <c r="S203" s="256"/>
      <c r="T203" s="257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8" t="s">
        <v>142</v>
      </c>
      <c r="AU203" s="258" t="s">
        <v>83</v>
      </c>
      <c r="AV203" s="14" t="s">
        <v>81</v>
      </c>
      <c r="AW203" s="14" t="s">
        <v>30</v>
      </c>
      <c r="AX203" s="14" t="s">
        <v>73</v>
      </c>
      <c r="AY203" s="258" t="s">
        <v>132</v>
      </c>
    </row>
    <row r="204" s="15" customFormat="1">
      <c r="A204" s="15"/>
      <c r="B204" s="259"/>
      <c r="C204" s="260"/>
      <c r="D204" s="239" t="s">
        <v>142</v>
      </c>
      <c r="E204" s="261" t="s">
        <v>1</v>
      </c>
      <c r="F204" s="262" t="s">
        <v>145</v>
      </c>
      <c r="G204" s="260"/>
      <c r="H204" s="263">
        <v>64</v>
      </c>
      <c r="I204" s="264"/>
      <c r="J204" s="260"/>
      <c r="K204" s="260"/>
      <c r="L204" s="265"/>
      <c r="M204" s="266"/>
      <c r="N204" s="267"/>
      <c r="O204" s="267"/>
      <c r="P204" s="267"/>
      <c r="Q204" s="267"/>
      <c r="R204" s="267"/>
      <c r="S204" s="267"/>
      <c r="T204" s="268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69" t="s">
        <v>142</v>
      </c>
      <c r="AU204" s="269" t="s">
        <v>83</v>
      </c>
      <c r="AV204" s="15" t="s">
        <v>139</v>
      </c>
      <c r="AW204" s="15" t="s">
        <v>30</v>
      </c>
      <c r="AX204" s="15" t="s">
        <v>81</v>
      </c>
      <c r="AY204" s="269" t="s">
        <v>132</v>
      </c>
    </row>
    <row r="205" s="2" customFormat="1" ht="16.5" customHeight="1">
      <c r="A205" s="39"/>
      <c r="B205" s="40"/>
      <c r="C205" s="219" t="s">
        <v>8</v>
      </c>
      <c r="D205" s="219" t="s">
        <v>134</v>
      </c>
      <c r="E205" s="220" t="s">
        <v>221</v>
      </c>
      <c r="F205" s="221" t="s">
        <v>222</v>
      </c>
      <c r="G205" s="222" t="s">
        <v>207</v>
      </c>
      <c r="H205" s="223">
        <v>20</v>
      </c>
      <c r="I205" s="224"/>
      <c r="J205" s="225">
        <f>ROUND(I205*H205,2)</f>
        <v>0</v>
      </c>
      <c r="K205" s="221" t="s">
        <v>138</v>
      </c>
      <c r="L205" s="45"/>
      <c r="M205" s="226" t="s">
        <v>1</v>
      </c>
      <c r="N205" s="227" t="s">
        <v>38</v>
      </c>
      <c r="O205" s="92"/>
      <c r="P205" s="228">
        <f>O205*H205</f>
        <v>0</v>
      </c>
      <c r="Q205" s="228">
        <v>0</v>
      </c>
      <c r="R205" s="228">
        <f>Q205*H205</f>
        <v>0</v>
      </c>
      <c r="S205" s="228">
        <v>0</v>
      </c>
      <c r="T205" s="229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30" t="s">
        <v>139</v>
      </c>
      <c r="AT205" s="230" t="s">
        <v>134</v>
      </c>
      <c r="AU205" s="230" t="s">
        <v>83</v>
      </c>
      <c r="AY205" s="18" t="s">
        <v>132</v>
      </c>
      <c r="BE205" s="231">
        <f>IF(N205="základní",J205,0)</f>
        <v>0</v>
      </c>
      <c r="BF205" s="231">
        <f>IF(N205="snížená",J205,0)</f>
        <v>0</v>
      </c>
      <c r="BG205" s="231">
        <f>IF(N205="zákl. přenesená",J205,0)</f>
        <v>0</v>
      </c>
      <c r="BH205" s="231">
        <f>IF(N205="sníž. přenesená",J205,0)</f>
        <v>0</v>
      </c>
      <c r="BI205" s="231">
        <f>IF(N205="nulová",J205,0)</f>
        <v>0</v>
      </c>
      <c r="BJ205" s="18" t="s">
        <v>81</v>
      </c>
      <c r="BK205" s="231">
        <f>ROUND(I205*H205,2)</f>
        <v>0</v>
      </c>
      <c r="BL205" s="18" t="s">
        <v>139</v>
      </c>
      <c r="BM205" s="230" t="s">
        <v>223</v>
      </c>
    </row>
    <row r="206" s="2" customFormat="1">
      <c r="A206" s="39"/>
      <c r="B206" s="40"/>
      <c r="C206" s="41"/>
      <c r="D206" s="232" t="s">
        <v>140</v>
      </c>
      <c r="E206" s="41"/>
      <c r="F206" s="233" t="s">
        <v>224</v>
      </c>
      <c r="G206" s="41"/>
      <c r="H206" s="41"/>
      <c r="I206" s="234"/>
      <c r="J206" s="41"/>
      <c r="K206" s="41"/>
      <c r="L206" s="45"/>
      <c r="M206" s="235"/>
      <c r="N206" s="236"/>
      <c r="O206" s="92"/>
      <c r="P206" s="92"/>
      <c r="Q206" s="92"/>
      <c r="R206" s="92"/>
      <c r="S206" s="92"/>
      <c r="T206" s="93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T206" s="18" t="s">
        <v>140</v>
      </c>
      <c r="AU206" s="18" t="s">
        <v>83</v>
      </c>
    </row>
    <row r="207" s="13" customFormat="1">
      <c r="A207" s="13"/>
      <c r="B207" s="237"/>
      <c r="C207" s="238"/>
      <c r="D207" s="239" t="s">
        <v>142</v>
      </c>
      <c r="E207" s="240" t="s">
        <v>1</v>
      </c>
      <c r="F207" s="241" t="s">
        <v>194</v>
      </c>
      <c r="G207" s="238"/>
      <c r="H207" s="242">
        <v>20</v>
      </c>
      <c r="I207" s="243"/>
      <c r="J207" s="238"/>
      <c r="K207" s="238"/>
      <c r="L207" s="244"/>
      <c r="M207" s="245"/>
      <c r="N207" s="246"/>
      <c r="O207" s="246"/>
      <c r="P207" s="246"/>
      <c r="Q207" s="246"/>
      <c r="R207" s="246"/>
      <c r="S207" s="246"/>
      <c r="T207" s="247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8" t="s">
        <v>142</v>
      </c>
      <c r="AU207" s="248" t="s">
        <v>83</v>
      </c>
      <c r="AV207" s="13" t="s">
        <v>83</v>
      </c>
      <c r="AW207" s="13" t="s">
        <v>30</v>
      </c>
      <c r="AX207" s="13" t="s">
        <v>73</v>
      </c>
      <c r="AY207" s="248" t="s">
        <v>132</v>
      </c>
    </row>
    <row r="208" s="14" customFormat="1">
      <c r="A208" s="14"/>
      <c r="B208" s="249"/>
      <c r="C208" s="250"/>
      <c r="D208" s="239" t="s">
        <v>142</v>
      </c>
      <c r="E208" s="251" t="s">
        <v>1</v>
      </c>
      <c r="F208" s="252" t="s">
        <v>144</v>
      </c>
      <c r="G208" s="250"/>
      <c r="H208" s="251" t="s">
        <v>1</v>
      </c>
      <c r="I208" s="253"/>
      <c r="J208" s="250"/>
      <c r="K208" s="250"/>
      <c r="L208" s="254"/>
      <c r="M208" s="255"/>
      <c r="N208" s="256"/>
      <c r="O208" s="256"/>
      <c r="P208" s="256"/>
      <c r="Q208" s="256"/>
      <c r="R208" s="256"/>
      <c r="S208" s="256"/>
      <c r="T208" s="257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8" t="s">
        <v>142</v>
      </c>
      <c r="AU208" s="258" t="s">
        <v>83</v>
      </c>
      <c r="AV208" s="14" t="s">
        <v>81</v>
      </c>
      <c r="AW208" s="14" t="s">
        <v>30</v>
      </c>
      <c r="AX208" s="14" t="s">
        <v>73</v>
      </c>
      <c r="AY208" s="258" t="s">
        <v>132</v>
      </c>
    </row>
    <row r="209" s="15" customFormat="1">
      <c r="A209" s="15"/>
      <c r="B209" s="259"/>
      <c r="C209" s="260"/>
      <c r="D209" s="239" t="s">
        <v>142</v>
      </c>
      <c r="E209" s="261" t="s">
        <v>1</v>
      </c>
      <c r="F209" s="262" t="s">
        <v>145</v>
      </c>
      <c r="G209" s="260"/>
      <c r="H209" s="263">
        <v>20</v>
      </c>
      <c r="I209" s="264"/>
      <c r="J209" s="260"/>
      <c r="K209" s="260"/>
      <c r="L209" s="265"/>
      <c r="M209" s="266"/>
      <c r="N209" s="267"/>
      <c r="O209" s="267"/>
      <c r="P209" s="267"/>
      <c r="Q209" s="267"/>
      <c r="R209" s="267"/>
      <c r="S209" s="267"/>
      <c r="T209" s="268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69" t="s">
        <v>142</v>
      </c>
      <c r="AU209" s="269" t="s">
        <v>83</v>
      </c>
      <c r="AV209" s="15" t="s">
        <v>139</v>
      </c>
      <c r="AW209" s="15" t="s">
        <v>30</v>
      </c>
      <c r="AX209" s="15" t="s">
        <v>81</v>
      </c>
      <c r="AY209" s="269" t="s">
        <v>132</v>
      </c>
    </row>
    <row r="210" s="2" customFormat="1" ht="16.5" customHeight="1">
      <c r="A210" s="39"/>
      <c r="B210" s="40"/>
      <c r="C210" s="270" t="s">
        <v>183</v>
      </c>
      <c r="D210" s="270" t="s">
        <v>199</v>
      </c>
      <c r="E210" s="271" t="s">
        <v>225</v>
      </c>
      <c r="F210" s="272" t="s">
        <v>226</v>
      </c>
      <c r="G210" s="273" t="s">
        <v>207</v>
      </c>
      <c r="H210" s="274">
        <v>20</v>
      </c>
      <c r="I210" s="275"/>
      <c r="J210" s="276">
        <f>ROUND(I210*H210,2)</f>
        <v>0</v>
      </c>
      <c r="K210" s="272" t="s">
        <v>138</v>
      </c>
      <c r="L210" s="277"/>
      <c r="M210" s="278" t="s">
        <v>1</v>
      </c>
      <c r="N210" s="279" t="s">
        <v>38</v>
      </c>
      <c r="O210" s="92"/>
      <c r="P210" s="228">
        <f>O210*H210</f>
        <v>0</v>
      </c>
      <c r="Q210" s="228">
        <v>0</v>
      </c>
      <c r="R210" s="228">
        <f>Q210*H210</f>
        <v>0</v>
      </c>
      <c r="S210" s="228">
        <v>0</v>
      </c>
      <c r="T210" s="229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30" t="s">
        <v>165</v>
      </c>
      <c r="AT210" s="230" t="s">
        <v>199</v>
      </c>
      <c r="AU210" s="230" t="s">
        <v>83</v>
      </c>
      <c r="AY210" s="18" t="s">
        <v>132</v>
      </c>
      <c r="BE210" s="231">
        <f>IF(N210="základní",J210,0)</f>
        <v>0</v>
      </c>
      <c r="BF210" s="231">
        <f>IF(N210="snížená",J210,0)</f>
        <v>0</v>
      </c>
      <c r="BG210" s="231">
        <f>IF(N210="zákl. přenesená",J210,0)</f>
        <v>0</v>
      </c>
      <c r="BH210" s="231">
        <f>IF(N210="sníž. přenesená",J210,0)</f>
        <v>0</v>
      </c>
      <c r="BI210" s="231">
        <f>IF(N210="nulová",J210,0)</f>
        <v>0</v>
      </c>
      <c r="BJ210" s="18" t="s">
        <v>81</v>
      </c>
      <c r="BK210" s="231">
        <f>ROUND(I210*H210,2)</f>
        <v>0</v>
      </c>
      <c r="BL210" s="18" t="s">
        <v>139</v>
      </c>
      <c r="BM210" s="230" t="s">
        <v>227</v>
      </c>
    </row>
    <row r="211" s="2" customFormat="1" ht="16.5" customHeight="1">
      <c r="A211" s="39"/>
      <c r="B211" s="40"/>
      <c r="C211" s="219" t="s">
        <v>228</v>
      </c>
      <c r="D211" s="219" t="s">
        <v>134</v>
      </c>
      <c r="E211" s="220" t="s">
        <v>229</v>
      </c>
      <c r="F211" s="221" t="s">
        <v>230</v>
      </c>
      <c r="G211" s="222" t="s">
        <v>207</v>
      </c>
      <c r="H211" s="223">
        <v>5</v>
      </c>
      <c r="I211" s="224"/>
      <c r="J211" s="225">
        <f>ROUND(I211*H211,2)</f>
        <v>0</v>
      </c>
      <c r="K211" s="221" t="s">
        <v>138</v>
      </c>
      <c r="L211" s="45"/>
      <c r="M211" s="226" t="s">
        <v>1</v>
      </c>
      <c r="N211" s="227" t="s">
        <v>38</v>
      </c>
      <c r="O211" s="92"/>
      <c r="P211" s="228">
        <f>O211*H211</f>
        <v>0</v>
      </c>
      <c r="Q211" s="228">
        <v>0</v>
      </c>
      <c r="R211" s="228">
        <f>Q211*H211</f>
        <v>0</v>
      </c>
      <c r="S211" s="228">
        <v>0</v>
      </c>
      <c r="T211" s="229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30" t="s">
        <v>139</v>
      </c>
      <c r="AT211" s="230" t="s">
        <v>134</v>
      </c>
      <c r="AU211" s="230" t="s">
        <v>83</v>
      </c>
      <c r="AY211" s="18" t="s">
        <v>132</v>
      </c>
      <c r="BE211" s="231">
        <f>IF(N211="základní",J211,0)</f>
        <v>0</v>
      </c>
      <c r="BF211" s="231">
        <f>IF(N211="snížená",J211,0)</f>
        <v>0</v>
      </c>
      <c r="BG211" s="231">
        <f>IF(N211="zákl. přenesená",J211,0)</f>
        <v>0</v>
      </c>
      <c r="BH211" s="231">
        <f>IF(N211="sníž. přenesená",J211,0)</f>
        <v>0</v>
      </c>
      <c r="BI211" s="231">
        <f>IF(N211="nulová",J211,0)</f>
        <v>0</v>
      </c>
      <c r="BJ211" s="18" t="s">
        <v>81</v>
      </c>
      <c r="BK211" s="231">
        <f>ROUND(I211*H211,2)</f>
        <v>0</v>
      </c>
      <c r="BL211" s="18" t="s">
        <v>139</v>
      </c>
      <c r="BM211" s="230" t="s">
        <v>231</v>
      </c>
    </row>
    <row r="212" s="2" customFormat="1">
      <c r="A212" s="39"/>
      <c r="B212" s="40"/>
      <c r="C212" s="41"/>
      <c r="D212" s="232" t="s">
        <v>140</v>
      </c>
      <c r="E212" s="41"/>
      <c r="F212" s="233" t="s">
        <v>232</v>
      </c>
      <c r="G212" s="41"/>
      <c r="H212" s="41"/>
      <c r="I212" s="234"/>
      <c r="J212" s="41"/>
      <c r="K212" s="41"/>
      <c r="L212" s="45"/>
      <c r="M212" s="235"/>
      <c r="N212" s="236"/>
      <c r="O212" s="92"/>
      <c r="P212" s="92"/>
      <c r="Q212" s="92"/>
      <c r="R212" s="92"/>
      <c r="S212" s="92"/>
      <c r="T212" s="93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T212" s="18" t="s">
        <v>140</v>
      </c>
      <c r="AU212" s="18" t="s">
        <v>83</v>
      </c>
    </row>
    <row r="213" s="13" customFormat="1">
      <c r="A213" s="13"/>
      <c r="B213" s="237"/>
      <c r="C213" s="238"/>
      <c r="D213" s="239" t="s">
        <v>142</v>
      </c>
      <c r="E213" s="240" t="s">
        <v>1</v>
      </c>
      <c r="F213" s="241" t="s">
        <v>161</v>
      </c>
      <c r="G213" s="238"/>
      <c r="H213" s="242">
        <v>5</v>
      </c>
      <c r="I213" s="243"/>
      <c r="J213" s="238"/>
      <c r="K213" s="238"/>
      <c r="L213" s="244"/>
      <c r="M213" s="245"/>
      <c r="N213" s="246"/>
      <c r="O213" s="246"/>
      <c r="P213" s="246"/>
      <c r="Q213" s="246"/>
      <c r="R213" s="246"/>
      <c r="S213" s="246"/>
      <c r="T213" s="247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8" t="s">
        <v>142</v>
      </c>
      <c r="AU213" s="248" t="s">
        <v>83</v>
      </c>
      <c r="AV213" s="13" t="s">
        <v>83</v>
      </c>
      <c r="AW213" s="13" t="s">
        <v>30</v>
      </c>
      <c r="AX213" s="13" t="s">
        <v>73</v>
      </c>
      <c r="AY213" s="248" t="s">
        <v>132</v>
      </c>
    </row>
    <row r="214" s="14" customFormat="1">
      <c r="A214" s="14"/>
      <c r="B214" s="249"/>
      <c r="C214" s="250"/>
      <c r="D214" s="239" t="s">
        <v>142</v>
      </c>
      <c r="E214" s="251" t="s">
        <v>1</v>
      </c>
      <c r="F214" s="252" t="s">
        <v>144</v>
      </c>
      <c r="G214" s="250"/>
      <c r="H214" s="251" t="s">
        <v>1</v>
      </c>
      <c r="I214" s="253"/>
      <c r="J214" s="250"/>
      <c r="K214" s="250"/>
      <c r="L214" s="254"/>
      <c r="M214" s="255"/>
      <c r="N214" s="256"/>
      <c r="O214" s="256"/>
      <c r="P214" s="256"/>
      <c r="Q214" s="256"/>
      <c r="R214" s="256"/>
      <c r="S214" s="256"/>
      <c r="T214" s="257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8" t="s">
        <v>142</v>
      </c>
      <c r="AU214" s="258" t="s">
        <v>83</v>
      </c>
      <c r="AV214" s="14" t="s">
        <v>81</v>
      </c>
      <c r="AW214" s="14" t="s">
        <v>30</v>
      </c>
      <c r="AX214" s="14" t="s">
        <v>73</v>
      </c>
      <c r="AY214" s="258" t="s">
        <v>132</v>
      </c>
    </row>
    <row r="215" s="15" customFormat="1">
      <c r="A215" s="15"/>
      <c r="B215" s="259"/>
      <c r="C215" s="260"/>
      <c r="D215" s="239" t="s">
        <v>142</v>
      </c>
      <c r="E215" s="261" t="s">
        <v>1</v>
      </c>
      <c r="F215" s="262" t="s">
        <v>145</v>
      </c>
      <c r="G215" s="260"/>
      <c r="H215" s="263">
        <v>5</v>
      </c>
      <c r="I215" s="264"/>
      <c r="J215" s="260"/>
      <c r="K215" s="260"/>
      <c r="L215" s="265"/>
      <c r="M215" s="266"/>
      <c r="N215" s="267"/>
      <c r="O215" s="267"/>
      <c r="P215" s="267"/>
      <c r="Q215" s="267"/>
      <c r="R215" s="267"/>
      <c r="S215" s="267"/>
      <c r="T215" s="268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269" t="s">
        <v>142</v>
      </c>
      <c r="AU215" s="269" t="s">
        <v>83</v>
      </c>
      <c r="AV215" s="15" t="s">
        <v>139</v>
      </c>
      <c r="AW215" s="15" t="s">
        <v>30</v>
      </c>
      <c r="AX215" s="15" t="s">
        <v>81</v>
      </c>
      <c r="AY215" s="269" t="s">
        <v>132</v>
      </c>
    </row>
    <row r="216" s="2" customFormat="1" ht="16.5" customHeight="1">
      <c r="A216" s="39"/>
      <c r="B216" s="40"/>
      <c r="C216" s="270" t="s">
        <v>189</v>
      </c>
      <c r="D216" s="270" t="s">
        <v>199</v>
      </c>
      <c r="E216" s="271" t="s">
        <v>233</v>
      </c>
      <c r="F216" s="272" t="s">
        <v>234</v>
      </c>
      <c r="G216" s="273" t="s">
        <v>207</v>
      </c>
      <c r="H216" s="274">
        <v>2</v>
      </c>
      <c r="I216" s="275"/>
      <c r="J216" s="276">
        <f>ROUND(I216*H216,2)</f>
        <v>0</v>
      </c>
      <c r="K216" s="272" t="s">
        <v>138</v>
      </c>
      <c r="L216" s="277"/>
      <c r="M216" s="278" t="s">
        <v>1</v>
      </c>
      <c r="N216" s="279" t="s">
        <v>38</v>
      </c>
      <c r="O216" s="92"/>
      <c r="P216" s="228">
        <f>O216*H216</f>
        <v>0</v>
      </c>
      <c r="Q216" s="228">
        <v>0</v>
      </c>
      <c r="R216" s="228">
        <f>Q216*H216</f>
        <v>0</v>
      </c>
      <c r="S216" s="228">
        <v>0</v>
      </c>
      <c r="T216" s="229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30" t="s">
        <v>165</v>
      </c>
      <c r="AT216" s="230" t="s">
        <v>199</v>
      </c>
      <c r="AU216" s="230" t="s">
        <v>83</v>
      </c>
      <c r="AY216" s="18" t="s">
        <v>132</v>
      </c>
      <c r="BE216" s="231">
        <f>IF(N216="základní",J216,0)</f>
        <v>0</v>
      </c>
      <c r="BF216" s="231">
        <f>IF(N216="snížená",J216,0)</f>
        <v>0</v>
      </c>
      <c r="BG216" s="231">
        <f>IF(N216="zákl. přenesená",J216,0)</f>
        <v>0</v>
      </c>
      <c r="BH216" s="231">
        <f>IF(N216="sníž. přenesená",J216,0)</f>
        <v>0</v>
      </c>
      <c r="BI216" s="231">
        <f>IF(N216="nulová",J216,0)</f>
        <v>0</v>
      </c>
      <c r="BJ216" s="18" t="s">
        <v>81</v>
      </c>
      <c r="BK216" s="231">
        <f>ROUND(I216*H216,2)</f>
        <v>0</v>
      </c>
      <c r="BL216" s="18" t="s">
        <v>139</v>
      </c>
      <c r="BM216" s="230" t="s">
        <v>235</v>
      </c>
    </row>
    <row r="217" s="2" customFormat="1" ht="16.5" customHeight="1">
      <c r="A217" s="39"/>
      <c r="B217" s="40"/>
      <c r="C217" s="270" t="s">
        <v>236</v>
      </c>
      <c r="D217" s="270" t="s">
        <v>199</v>
      </c>
      <c r="E217" s="271" t="s">
        <v>237</v>
      </c>
      <c r="F217" s="272" t="s">
        <v>238</v>
      </c>
      <c r="G217" s="273" t="s">
        <v>207</v>
      </c>
      <c r="H217" s="274">
        <v>3</v>
      </c>
      <c r="I217" s="275"/>
      <c r="J217" s="276">
        <f>ROUND(I217*H217,2)</f>
        <v>0</v>
      </c>
      <c r="K217" s="272" t="s">
        <v>138</v>
      </c>
      <c r="L217" s="277"/>
      <c r="M217" s="278" t="s">
        <v>1</v>
      </c>
      <c r="N217" s="279" t="s">
        <v>38</v>
      </c>
      <c r="O217" s="92"/>
      <c r="P217" s="228">
        <f>O217*H217</f>
        <v>0</v>
      </c>
      <c r="Q217" s="228">
        <v>0</v>
      </c>
      <c r="R217" s="228">
        <f>Q217*H217</f>
        <v>0</v>
      </c>
      <c r="S217" s="228">
        <v>0</v>
      </c>
      <c r="T217" s="229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30" t="s">
        <v>165</v>
      </c>
      <c r="AT217" s="230" t="s">
        <v>199</v>
      </c>
      <c r="AU217" s="230" t="s">
        <v>83</v>
      </c>
      <c r="AY217" s="18" t="s">
        <v>132</v>
      </c>
      <c r="BE217" s="231">
        <f>IF(N217="základní",J217,0)</f>
        <v>0</v>
      </c>
      <c r="BF217" s="231">
        <f>IF(N217="snížená",J217,0)</f>
        <v>0</v>
      </c>
      <c r="BG217" s="231">
        <f>IF(N217="zákl. přenesená",J217,0)</f>
        <v>0</v>
      </c>
      <c r="BH217" s="231">
        <f>IF(N217="sníž. přenesená",J217,0)</f>
        <v>0</v>
      </c>
      <c r="BI217" s="231">
        <f>IF(N217="nulová",J217,0)</f>
        <v>0</v>
      </c>
      <c r="BJ217" s="18" t="s">
        <v>81</v>
      </c>
      <c r="BK217" s="231">
        <f>ROUND(I217*H217,2)</f>
        <v>0</v>
      </c>
      <c r="BL217" s="18" t="s">
        <v>139</v>
      </c>
      <c r="BM217" s="230" t="s">
        <v>239</v>
      </c>
    </row>
    <row r="218" s="2" customFormat="1" ht="16.5" customHeight="1">
      <c r="A218" s="39"/>
      <c r="B218" s="40"/>
      <c r="C218" s="219" t="s">
        <v>194</v>
      </c>
      <c r="D218" s="219" t="s">
        <v>134</v>
      </c>
      <c r="E218" s="220" t="s">
        <v>240</v>
      </c>
      <c r="F218" s="221" t="s">
        <v>241</v>
      </c>
      <c r="G218" s="222" t="s">
        <v>207</v>
      </c>
      <c r="H218" s="223">
        <v>5</v>
      </c>
      <c r="I218" s="224"/>
      <c r="J218" s="225">
        <f>ROUND(I218*H218,2)</f>
        <v>0</v>
      </c>
      <c r="K218" s="221" t="s">
        <v>138</v>
      </c>
      <c r="L218" s="45"/>
      <c r="M218" s="226" t="s">
        <v>1</v>
      </c>
      <c r="N218" s="227" t="s">
        <v>38</v>
      </c>
      <c r="O218" s="92"/>
      <c r="P218" s="228">
        <f>O218*H218</f>
        <v>0</v>
      </c>
      <c r="Q218" s="228">
        <v>0</v>
      </c>
      <c r="R218" s="228">
        <f>Q218*H218</f>
        <v>0</v>
      </c>
      <c r="S218" s="228">
        <v>0</v>
      </c>
      <c r="T218" s="229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30" t="s">
        <v>139</v>
      </c>
      <c r="AT218" s="230" t="s">
        <v>134</v>
      </c>
      <c r="AU218" s="230" t="s">
        <v>83</v>
      </c>
      <c r="AY218" s="18" t="s">
        <v>132</v>
      </c>
      <c r="BE218" s="231">
        <f>IF(N218="základní",J218,0)</f>
        <v>0</v>
      </c>
      <c r="BF218" s="231">
        <f>IF(N218="snížená",J218,0)</f>
        <v>0</v>
      </c>
      <c r="BG218" s="231">
        <f>IF(N218="zákl. přenesená",J218,0)</f>
        <v>0</v>
      </c>
      <c r="BH218" s="231">
        <f>IF(N218="sníž. přenesená",J218,0)</f>
        <v>0</v>
      </c>
      <c r="BI218" s="231">
        <f>IF(N218="nulová",J218,0)</f>
        <v>0</v>
      </c>
      <c r="BJ218" s="18" t="s">
        <v>81</v>
      </c>
      <c r="BK218" s="231">
        <f>ROUND(I218*H218,2)</f>
        <v>0</v>
      </c>
      <c r="BL218" s="18" t="s">
        <v>139</v>
      </c>
      <c r="BM218" s="230" t="s">
        <v>242</v>
      </c>
    </row>
    <row r="219" s="2" customFormat="1">
      <c r="A219" s="39"/>
      <c r="B219" s="40"/>
      <c r="C219" s="41"/>
      <c r="D219" s="232" t="s">
        <v>140</v>
      </c>
      <c r="E219" s="41"/>
      <c r="F219" s="233" t="s">
        <v>243</v>
      </c>
      <c r="G219" s="41"/>
      <c r="H219" s="41"/>
      <c r="I219" s="234"/>
      <c r="J219" s="41"/>
      <c r="K219" s="41"/>
      <c r="L219" s="45"/>
      <c r="M219" s="235"/>
      <c r="N219" s="236"/>
      <c r="O219" s="92"/>
      <c r="P219" s="92"/>
      <c r="Q219" s="92"/>
      <c r="R219" s="92"/>
      <c r="S219" s="92"/>
      <c r="T219" s="93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T219" s="18" t="s">
        <v>140</v>
      </c>
      <c r="AU219" s="18" t="s">
        <v>83</v>
      </c>
    </row>
    <row r="220" s="13" customFormat="1">
      <c r="A220" s="13"/>
      <c r="B220" s="237"/>
      <c r="C220" s="238"/>
      <c r="D220" s="239" t="s">
        <v>142</v>
      </c>
      <c r="E220" s="240" t="s">
        <v>1</v>
      </c>
      <c r="F220" s="241" t="s">
        <v>161</v>
      </c>
      <c r="G220" s="238"/>
      <c r="H220" s="242">
        <v>5</v>
      </c>
      <c r="I220" s="243"/>
      <c r="J220" s="238"/>
      <c r="K220" s="238"/>
      <c r="L220" s="244"/>
      <c r="M220" s="245"/>
      <c r="N220" s="246"/>
      <c r="O220" s="246"/>
      <c r="P220" s="246"/>
      <c r="Q220" s="246"/>
      <c r="R220" s="246"/>
      <c r="S220" s="246"/>
      <c r="T220" s="247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8" t="s">
        <v>142</v>
      </c>
      <c r="AU220" s="248" t="s">
        <v>83</v>
      </c>
      <c r="AV220" s="13" t="s">
        <v>83</v>
      </c>
      <c r="AW220" s="13" t="s">
        <v>30</v>
      </c>
      <c r="AX220" s="13" t="s">
        <v>73</v>
      </c>
      <c r="AY220" s="248" t="s">
        <v>132</v>
      </c>
    </row>
    <row r="221" s="14" customFormat="1">
      <c r="A221" s="14"/>
      <c r="B221" s="249"/>
      <c r="C221" s="250"/>
      <c r="D221" s="239" t="s">
        <v>142</v>
      </c>
      <c r="E221" s="251" t="s">
        <v>1</v>
      </c>
      <c r="F221" s="252" t="s">
        <v>144</v>
      </c>
      <c r="G221" s="250"/>
      <c r="H221" s="251" t="s">
        <v>1</v>
      </c>
      <c r="I221" s="253"/>
      <c r="J221" s="250"/>
      <c r="K221" s="250"/>
      <c r="L221" s="254"/>
      <c r="M221" s="255"/>
      <c r="N221" s="256"/>
      <c r="O221" s="256"/>
      <c r="P221" s="256"/>
      <c r="Q221" s="256"/>
      <c r="R221" s="256"/>
      <c r="S221" s="256"/>
      <c r="T221" s="257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58" t="s">
        <v>142</v>
      </c>
      <c r="AU221" s="258" t="s">
        <v>83</v>
      </c>
      <c r="AV221" s="14" t="s">
        <v>81</v>
      </c>
      <c r="AW221" s="14" t="s">
        <v>30</v>
      </c>
      <c r="AX221" s="14" t="s">
        <v>73</v>
      </c>
      <c r="AY221" s="258" t="s">
        <v>132</v>
      </c>
    </row>
    <row r="222" s="15" customFormat="1">
      <c r="A222" s="15"/>
      <c r="B222" s="259"/>
      <c r="C222" s="260"/>
      <c r="D222" s="239" t="s">
        <v>142</v>
      </c>
      <c r="E222" s="261" t="s">
        <v>1</v>
      </c>
      <c r="F222" s="262" t="s">
        <v>145</v>
      </c>
      <c r="G222" s="260"/>
      <c r="H222" s="263">
        <v>5</v>
      </c>
      <c r="I222" s="264"/>
      <c r="J222" s="260"/>
      <c r="K222" s="260"/>
      <c r="L222" s="265"/>
      <c r="M222" s="266"/>
      <c r="N222" s="267"/>
      <c r="O222" s="267"/>
      <c r="P222" s="267"/>
      <c r="Q222" s="267"/>
      <c r="R222" s="267"/>
      <c r="S222" s="267"/>
      <c r="T222" s="268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269" t="s">
        <v>142</v>
      </c>
      <c r="AU222" s="269" t="s">
        <v>83</v>
      </c>
      <c r="AV222" s="15" t="s">
        <v>139</v>
      </c>
      <c r="AW222" s="15" t="s">
        <v>30</v>
      </c>
      <c r="AX222" s="15" t="s">
        <v>81</v>
      </c>
      <c r="AY222" s="269" t="s">
        <v>132</v>
      </c>
    </row>
    <row r="223" s="2" customFormat="1" ht="16.5" customHeight="1">
      <c r="A223" s="39"/>
      <c r="B223" s="40"/>
      <c r="C223" s="270" t="s">
        <v>7</v>
      </c>
      <c r="D223" s="270" t="s">
        <v>199</v>
      </c>
      <c r="E223" s="271" t="s">
        <v>244</v>
      </c>
      <c r="F223" s="272" t="s">
        <v>245</v>
      </c>
      <c r="G223" s="273" t="s">
        <v>207</v>
      </c>
      <c r="H223" s="274">
        <v>5</v>
      </c>
      <c r="I223" s="275"/>
      <c r="J223" s="276">
        <f>ROUND(I223*H223,2)</f>
        <v>0</v>
      </c>
      <c r="K223" s="272" t="s">
        <v>138</v>
      </c>
      <c r="L223" s="277"/>
      <c r="M223" s="278" t="s">
        <v>1</v>
      </c>
      <c r="N223" s="279" t="s">
        <v>38</v>
      </c>
      <c r="O223" s="92"/>
      <c r="P223" s="228">
        <f>O223*H223</f>
        <v>0</v>
      </c>
      <c r="Q223" s="228">
        <v>0</v>
      </c>
      <c r="R223" s="228">
        <f>Q223*H223</f>
        <v>0</v>
      </c>
      <c r="S223" s="228">
        <v>0</v>
      </c>
      <c r="T223" s="229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30" t="s">
        <v>165</v>
      </c>
      <c r="AT223" s="230" t="s">
        <v>199</v>
      </c>
      <c r="AU223" s="230" t="s">
        <v>83</v>
      </c>
      <c r="AY223" s="18" t="s">
        <v>132</v>
      </c>
      <c r="BE223" s="231">
        <f>IF(N223="základní",J223,0)</f>
        <v>0</v>
      </c>
      <c r="BF223" s="231">
        <f>IF(N223="snížená",J223,0)</f>
        <v>0</v>
      </c>
      <c r="BG223" s="231">
        <f>IF(N223="zákl. přenesená",J223,0)</f>
        <v>0</v>
      </c>
      <c r="BH223" s="231">
        <f>IF(N223="sníž. přenesená",J223,0)</f>
        <v>0</v>
      </c>
      <c r="BI223" s="231">
        <f>IF(N223="nulová",J223,0)</f>
        <v>0</v>
      </c>
      <c r="BJ223" s="18" t="s">
        <v>81</v>
      </c>
      <c r="BK223" s="231">
        <f>ROUND(I223*H223,2)</f>
        <v>0</v>
      </c>
      <c r="BL223" s="18" t="s">
        <v>139</v>
      </c>
      <c r="BM223" s="230" t="s">
        <v>246</v>
      </c>
    </row>
    <row r="224" s="2" customFormat="1" ht="16.5" customHeight="1">
      <c r="A224" s="39"/>
      <c r="B224" s="40"/>
      <c r="C224" s="270" t="s">
        <v>202</v>
      </c>
      <c r="D224" s="270" t="s">
        <v>199</v>
      </c>
      <c r="E224" s="271" t="s">
        <v>247</v>
      </c>
      <c r="F224" s="272" t="s">
        <v>248</v>
      </c>
      <c r="G224" s="273" t="s">
        <v>207</v>
      </c>
      <c r="H224" s="274">
        <v>5</v>
      </c>
      <c r="I224" s="275"/>
      <c r="J224" s="276">
        <f>ROUND(I224*H224,2)</f>
        <v>0</v>
      </c>
      <c r="K224" s="272" t="s">
        <v>138</v>
      </c>
      <c r="L224" s="277"/>
      <c r="M224" s="278" t="s">
        <v>1</v>
      </c>
      <c r="N224" s="279" t="s">
        <v>38</v>
      </c>
      <c r="O224" s="92"/>
      <c r="P224" s="228">
        <f>O224*H224</f>
        <v>0</v>
      </c>
      <c r="Q224" s="228">
        <v>0</v>
      </c>
      <c r="R224" s="228">
        <f>Q224*H224</f>
        <v>0</v>
      </c>
      <c r="S224" s="228">
        <v>0</v>
      </c>
      <c r="T224" s="229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30" t="s">
        <v>165</v>
      </c>
      <c r="AT224" s="230" t="s">
        <v>199</v>
      </c>
      <c r="AU224" s="230" t="s">
        <v>83</v>
      </c>
      <c r="AY224" s="18" t="s">
        <v>132</v>
      </c>
      <c r="BE224" s="231">
        <f>IF(N224="základní",J224,0)</f>
        <v>0</v>
      </c>
      <c r="BF224" s="231">
        <f>IF(N224="snížená",J224,0)</f>
        <v>0</v>
      </c>
      <c r="BG224" s="231">
        <f>IF(N224="zákl. přenesená",J224,0)</f>
        <v>0</v>
      </c>
      <c r="BH224" s="231">
        <f>IF(N224="sníž. přenesená",J224,0)</f>
        <v>0</v>
      </c>
      <c r="BI224" s="231">
        <f>IF(N224="nulová",J224,0)</f>
        <v>0</v>
      </c>
      <c r="BJ224" s="18" t="s">
        <v>81</v>
      </c>
      <c r="BK224" s="231">
        <f>ROUND(I224*H224,2)</f>
        <v>0</v>
      </c>
      <c r="BL224" s="18" t="s">
        <v>139</v>
      </c>
      <c r="BM224" s="230" t="s">
        <v>249</v>
      </c>
    </row>
    <row r="225" s="2" customFormat="1" ht="16.5" customHeight="1">
      <c r="A225" s="39"/>
      <c r="B225" s="40"/>
      <c r="C225" s="270" t="s">
        <v>250</v>
      </c>
      <c r="D225" s="270" t="s">
        <v>199</v>
      </c>
      <c r="E225" s="271" t="s">
        <v>251</v>
      </c>
      <c r="F225" s="272" t="s">
        <v>252</v>
      </c>
      <c r="G225" s="273" t="s">
        <v>207</v>
      </c>
      <c r="H225" s="274">
        <v>5</v>
      </c>
      <c r="I225" s="275"/>
      <c r="J225" s="276">
        <f>ROUND(I225*H225,2)</f>
        <v>0</v>
      </c>
      <c r="K225" s="272" t="s">
        <v>138</v>
      </c>
      <c r="L225" s="277"/>
      <c r="M225" s="278" t="s">
        <v>1</v>
      </c>
      <c r="N225" s="279" t="s">
        <v>38</v>
      </c>
      <c r="O225" s="92"/>
      <c r="P225" s="228">
        <f>O225*H225</f>
        <v>0</v>
      </c>
      <c r="Q225" s="228">
        <v>0</v>
      </c>
      <c r="R225" s="228">
        <f>Q225*H225</f>
        <v>0</v>
      </c>
      <c r="S225" s="228">
        <v>0</v>
      </c>
      <c r="T225" s="229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30" t="s">
        <v>165</v>
      </c>
      <c r="AT225" s="230" t="s">
        <v>199</v>
      </c>
      <c r="AU225" s="230" t="s">
        <v>83</v>
      </c>
      <c r="AY225" s="18" t="s">
        <v>132</v>
      </c>
      <c r="BE225" s="231">
        <f>IF(N225="základní",J225,0)</f>
        <v>0</v>
      </c>
      <c r="BF225" s="231">
        <f>IF(N225="snížená",J225,0)</f>
        <v>0</v>
      </c>
      <c r="BG225" s="231">
        <f>IF(N225="zákl. přenesená",J225,0)</f>
        <v>0</v>
      </c>
      <c r="BH225" s="231">
        <f>IF(N225="sníž. přenesená",J225,0)</f>
        <v>0</v>
      </c>
      <c r="BI225" s="231">
        <f>IF(N225="nulová",J225,0)</f>
        <v>0</v>
      </c>
      <c r="BJ225" s="18" t="s">
        <v>81</v>
      </c>
      <c r="BK225" s="231">
        <f>ROUND(I225*H225,2)</f>
        <v>0</v>
      </c>
      <c r="BL225" s="18" t="s">
        <v>139</v>
      </c>
      <c r="BM225" s="230" t="s">
        <v>253</v>
      </c>
    </row>
    <row r="226" s="2" customFormat="1" ht="16.5" customHeight="1">
      <c r="A226" s="39"/>
      <c r="B226" s="40"/>
      <c r="C226" s="270" t="s">
        <v>208</v>
      </c>
      <c r="D226" s="270" t="s">
        <v>199</v>
      </c>
      <c r="E226" s="271" t="s">
        <v>254</v>
      </c>
      <c r="F226" s="272" t="s">
        <v>255</v>
      </c>
      <c r="G226" s="273" t="s">
        <v>207</v>
      </c>
      <c r="H226" s="274">
        <v>5</v>
      </c>
      <c r="I226" s="275"/>
      <c r="J226" s="276">
        <f>ROUND(I226*H226,2)</f>
        <v>0</v>
      </c>
      <c r="K226" s="272" t="s">
        <v>138</v>
      </c>
      <c r="L226" s="277"/>
      <c r="M226" s="278" t="s">
        <v>1</v>
      </c>
      <c r="N226" s="279" t="s">
        <v>38</v>
      </c>
      <c r="O226" s="92"/>
      <c r="P226" s="228">
        <f>O226*H226</f>
        <v>0</v>
      </c>
      <c r="Q226" s="228">
        <v>0</v>
      </c>
      <c r="R226" s="228">
        <f>Q226*H226</f>
        <v>0</v>
      </c>
      <c r="S226" s="228">
        <v>0</v>
      </c>
      <c r="T226" s="229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30" t="s">
        <v>165</v>
      </c>
      <c r="AT226" s="230" t="s">
        <v>199</v>
      </c>
      <c r="AU226" s="230" t="s">
        <v>83</v>
      </c>
      <c r="AY226" s="18" t="s">
        <v>132</v>
      </c>
      <c r="BE226" s="231">
        <f>IF(N226="základní",J226,0)</f>
        <v>0</v>
      </c>
      <c r="BF226" s="231">
        <f>IF(N226="snížená",J226,0)</f>
        <v>0</v>
      </c>
      <c r="BG226" s="231">
        <f>IF(N226="zákl. přenesená",J226,0)</f>
        <v>0</v>
      </c>
      <c r="BH226" s="231">
        <f>IF(N226="sníž. přenesená",J226,0)</f>
        <v>0</v>
      </c>
      <c r="BI226" s="231">
        <f>IF(N226="nulová",J226,0)</f>
        <v>0</v>
      </c>
      <c r="BJ226" s="18" t="s">
        <v>81</v>
      </c>
      <c r="BK226" s="231">
        <f>ROUND(I226*H226,2)</f>
        <v>0</v>
      </c>
      <c r="BL226" s="18" t="s">
        <v>139</v>
      </c>
      <c r="BM226" s="230" t="s">
        <v>256</v>
      </c>
    </row>
    <row r="227" s="2" customFormat="1" ht="16.5" customHeight="1">
      <c r="A227" s="39"/>
      <c r="B227" s="40"/>
      <c r="C227" s="219" t="s">
        <v>257</v>
      </c>
      <c r="D227" s="219" t="s">
        <v>134</v>
      </c>
      <c r="E227" s="220" t="s">
        <v>258</v>
      </c>
      <c r="F227" s="221" t="s">
        <v>259</v>
      </c>
      <c r="G227" s="222" t="s">
        <v>218</v>
      </c>
      <c r="H227" s="223">
        <v>426.39999999999998</v>
      </c>
      <c r="I227" s="224"/>
      <c r="J227" s="225">
        <f>ROUND(I227*H227,2)</f>
        <v>0</v>
      </c>
      <c r="K227" s="221" t="s">
        <v>138</v>
      </c>
      <c r="L227" s="45"/>
      <c r="M227" s="226" t="s">
        <v>1</v>
      </c>
      <c r="N227" s="227" t="s">
        <v>38</v>
      </c>
      <c r="O227" s="92"/>
      <c r="P227" s="228">
        <f>O227*H227</f>
        <v>0</v>
      </c>
      <c r="Q227" s="228">
        <v>0</v>
      </c>
      <c r="R227" s="228">
        <f>Q227*H227</f>
        <v>0</v>
      </c>
      <c r="S227" s="228">
        <v>0</v>
      </c>
      <c r="T227" s="229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30" t="s">
        <v>139</v>
      </c>
      <c r="AT227" s="230" t="s">
        <v>134</v>
      </c>
      <c r="AU227" s="230" t="s">
        <v>83</v>
      </c>
      <c r="AY227" s="18" t="s">
        <v>132</v>
      </c>
      <c r="BE227" s="231">
        <f>IF(N227="základní",J227,0)</f>
        <v>0</v>
      </c>
      <c r="BF227" s="231">
        <f>IF(N227="snížená",J227,0)</f>
        <v>0</v>
      </c>
      <c r="BG227" s="231">
        <f>IF(N227="zákl. přenesená",J227,0)</f>
        <v>0</v>
      </c>
      <c r="BH227" s="231">
        <f>IF(N227="sníž. přenesená",J227,0)</f>
        <v>0</v>
      </c>
      <c r="BI227" s="231">
        <f>IF(N227="nulová",J227,0)</f>
        <v>0</v>
      </c>
      <c r="BJ227" s="18" t="s">
        <v>81</v>
      </c>
      <c r="BK227" s="231">
        <f>ROUND(I227*H227,2)</f>
        <v>0</v>
      </c>
      <c r="BL227" s="18" t="s">
        <v>139</v>
      </c>
      <c r="BM227" s="230" t="s">
        <v>260</v>
      </c>
    </row>
    <row r="228" s="2" customFormat="1">
      <c r="A228" s="39"/>
      <c r="B228" s="40"/>
      <c r="C228" s="41"/>
      <c r="D228" s="232" t="s">
        <v>140</v>
      </c>
      <c r="E228" s="41"/>
      <c r="F228" s="233" t="s">
        <v>261</v>
      </c>
      <c r="G228" s="41"/>
      <c r="H228" s="41"/>
      <c r="I228" s="234"/>
      <c r="J228" s="41"/>
      <c r="K228" s="41"/>
      <c r="L228" s="45"/>
      <c r="M228" s="235"/>
      <c r="N228" s="236"/>
      <c r="O228" s="92"/>
      <c r="P228" s="92"/>
      <c r="Q228" s="92"/>
      <c r="R228" s="92"/>
      <c r="S228" s="92"/>
      <c r="T228" s="93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T228" s="18" t="s">
        <v>140</v>
      </c>
      <c r="AU228" s="18" t="s">
        <v>83</v>
      </c>
    </row>
    <row r="229" s="13" customFormat="1">
      <c r="A229" s="13"/>
      <c r="B229" s="237"/>
      <c r="C229" s="238"/>
      <c r="D229" s="239" t="s">
        <v>142</v>
      </c>
      <c r="E229" s="240" t="s">
        <v>1</v>
      </c>
      <c r="F229" s="241" t="s">
        <v>262</v>
      </c>
      <c r="G229" s="238"/>
      <c r="H229" s="242">
        <v>342.80000000000001</v>
      </c>
      <c r="I229" s="243"/>
      <c r="J229" s="238"/>
      <c r="K229" s="238"/>
      <c r="L229" s="244"/>
      <c r="M229" s="245"/>
      <c r="N229" s="246"/>
      <c r="O229" s="246"/>
      <c r="P229" s="246"/>
      <c r="Q229" s="246"/>
      <c r="R229" s="246"/>
      <c r="S229" s="246"/>
      <c r="T229" s="247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8" t="s">
        <v>142</v>
      </c>
      <c r="AU229" s="248" t="s">
        <v>83</v>
      </c>
      <c r="AV229" s="13" t="s">
        <v>83</v>
      </c>
      <c r="AW229" s="13" t="s">
        <v>30</v>
      </c>
      <c r="AX229" s="13" t="s">
        <v>73</v>
      </c>
      <c r="AY229" s="248" t="s">
        <v>132</v>
      </c>
    </row>
    <row r="230" s="14" customFormat="1">
      <c r="A230" s="14"/>
      <c r="B230" s="249"/>
      <c r="C230" s="250"/>
      <c r="D230" s="239" t="s">
        <v>142</v>
      </c>
      <c r="E230" s="251" t="s">
        <v>1</v>
      </c>
      <c r="F230" s="252" t="s">
        <v>263</v>
      </c>
      <c r="G230" s="250"/>
      <c r="H230" s="251" t="s">
        <v>1</v>
      </c>
      <c r="I230" s="253"/>
      <c r="J230" s="250"/>
      <c r="K230" s="250"/>
      <c r="L230" s="254"/>
      <c r="M230" s="255"/>
      <c r="N230" s="256"/>
      <c r="O230" s="256"/>
      <c r="P230" s="256"/>
      <c r="Q230" s="256"/>
      <c r="R230" s="256"/>
      <c r="S230" s="256"/>
      <c r="T230" s="257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58" t="s">
        <v>142</v>
      </c>
      <c r="AU230" s="258" t="s">
        <v>83</v>
      </c>
      <c r="AV230" s="14" t="s">
        <v>81</v>
      </c>
      <c r="AW230" s="14" t="s">
        <v>30</v>
      </c>
      <c r="AX230" s="14" t="s">
        <v>73</v>
      </c>
      <c r="AY230" s="258" t="s">
        <v>132</v>
      </c>
    </row>
    <row r="231" s="13" customFormat="1">
      <c r="A231" s="13"/>
      <c r="B231" s="237"/>
      <c r="C231" s="238"/>
      <c r="D231" s="239" t="s">
        <v>142</v>
      </c>
      <c r="E231" s="240" t="s">
        <v>1</v>
      </c>
      <c r="F231" s="241" t="s">
        <v>264</v>
      </c>
      <c r="G231" s="238"/>
      <c r="H231" s="242">
        <v>83.599999999999994</v>
      </c>
      <c r="I231" s="243"/>
      <c r="J231" s="238"/>
      <c r="K231" s="238"/>
      <c r="L231" s="244"/>
      <c r="M231" s="245"/>
      <c r="N231" s="246"/>
      <c r="O231" s="246"/>
      <c r="P231" s="246"/>
      <c r="Q231" s="246"/>
      <c r="R231" s="246"/>
      <c r="S231" s="246"/>
      <c r="T231" s="247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8" t="s">
        <v>142</v>
      </c>
      <c r="AU231" s="248" t="s">
        <v>83</v>
      </c>
      <c r="AV231" s="13" t="s">
        <v>83</v>
      </c>
      <c r="AW231" s="13" t="s">
        <v>30</v>
      </c>
      <c r="AX231" s="13" t="s">
        <v>73</v>
      </c>
      <c r="AY231" s="248" t="s">
        <v>132</v>
      </c>
    </row>
    <row r="232" s="14" customFormat="1">
      <c r="A232" s="14"/>
      <c r="B232" s="249"/>
      <c r="C232" s="250"/>
      <c r="D232" s="239" t="s">
        <v>142</v>
      </c>
      <c r="E232" s="251" t="s">
        <v>1</v>
      </c>
      <c r="F232" s="252" t="s">
        <v>265</v>
      </c>
      <c r="G232" s="250"/>
      <c r="H232" s="251" t="s">
        <v>1</v>
      </c>
      <c r="I232" s="253"/>
      <c r="J232" s="250"/>
      <c r="K232" s="250"/>
      <c r="L232" s="254"/>
      <c r="M232" s="255"/>
      <c r="N232" s="256"/>
      <c r="O232" s="256"/>
      <c r="P232" s="256"/>
      <c r="Q232" s="256"/>
      <c r="R232" s="256"/>
      <c r="S232" s="256"/>
      <c r="T232" s="257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58" t="s">
        <v>142</v>
      </c>
      <c r="AU232" s="258" t="s">
        <v>83</v>
      </c>
      <c r="AV232" s="14" t="s">
        <v>81</v>
      </c>
      <c r="AW232" s="14" t="s">
        <v>30</v>
      </c>
      <c r="AX232" s="14" t="s">
        <v>73</v>
      </c>
      <c r="AY232" s="258" t="s">
        <v>132</v>
      </c>
    </row>
    <row r="233" s="14" customFormat="1">
      <c r="A233" s="14"/>
      <c r="B233" s="249"/>
      <c r="C233" s="250"/>
      <c r="D233" s="239" t="s">
        <v>142</v>
      </c>
      <c r="E233" s="251" t="s">
        <v>1</v>
      </c>
      <c r="F233" s="252" t="s">
        <v>144</v>
      </c>
      <c r="G233" s="250"/>
      <c r="H233" s="251" t="s">
        <v>1</v>
      </c>
      <c r="I233" s="253"/>
      <c r="J233" s="250"/>
      <c r="K233" s="250"/>
      <c r="L233" s="254"/>
      <c r="M233" s="255"/>
      <c r="N233" s="256"/>
      <c r="O233" s="256"/>
      <c r="P233" s="256"/>
      <c r="Q233" s="256"/>
      <c r="R233" s="256"/>
      <c r="S233" s="256"/>
      <c r="T233" s="257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58" t="s">
        <v>142</v>
      </c>
      <c r="AU233" s="258" t="s">
        <v>83</v>
      </c>
      <c r="AV233" s="14" t="s">
        <v>81</v>
      </c>
      <c r="AW233" s="14" t="s">
        <v>30</v>
      </c>
      <c r="AX233" s="14" t="s">
        <v>73</v>
      </c>
      <c r="AY233" s="258" t="s">
        <v>132</v>
      </c>
    </row>
    <row r="234" s="15" customFormat="1">
      <c r="A234" s="15"/>
      <c r="B234" s="259"/>
      <c r="C234" s="260"/>
      <c r="D234" s="239" t="s">
        <v>142</v>
      </c>
      <c r="E234" s="261" t="s">
        <v>1</v>
      </c>
      <c r="F234" s="262" t="s">
        <v>145</v>
      </c>
      <c r="G234" s="260"/>
      <c r="H234" s="263">
        <v>426.39999999999998</v>
      </c>
      <c r="I234" s="264"/>
      <c r="J234" s="260"/>
      <c r="K234" s="260"/>
      <c r="L234" s="265"/>
      <c r="M234" s="266"/>
      <c r="N234" s="267"/>
      <c r="O234" s="267"/>
      <c r="P234" s="267"/>
      <c r="Q234" s="267"/>
      <c r="R234" s="267"/>
      <c r="S234" s="267"/>
      <c r="T234" s="268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269" t="s">
        <v>142</v>
      </c>
      <c r="AU234" s="269" t="s">
        <v>83</v>
      </c>
      <c r="AV234" s="15" t="s">
        <v>139</v>
      </c>
      <c r="AW234" s="15" t="s">
        <v>30</v>
      </c>
      <c r="AX234" s="15" t="s">
        <v>81</v>
      </c>
      <c r="AY234" s="269" t="s">
        <v>132</v>
      </c>
    </row>
    <row r="235" s="2" customFormat="1" ht="21.75" customHeight="1">
      <c r="A235" s="39"/>
      <c r="B235" s="40"/>
      <c r="C235" s="219" t="s">
        <v>213</v>
      </c>
      <c r="D235" s="219" t="s">
        <v>134</v>
      </c>
      <c r="E235" s="220" t="s">
        <v>266</v>
      </c>
      <c r="F235" s="221" t="s">
        <v>267</v>
      </c>
      <c r="G235" s="222" t="s">
        <v>218</v>
      </c>
      <c r="H235" s="223">
        <v>717</v>
      </c>
      <c r="I235" s="224"/>
      <c r="J235" s="225">
        <f>ROUND(I235*H235,2)</f>
        <v>0</v>
      </c>
      <c r="K235" s="221" t="s">
        <v>138</v>
      </c>
      <c r="L235" s="45"/>
      <c r="M235" s="226" t="s">
        <v>1</v>
      </c>
      <c r="N235" s="227" t="s">
        <v>38</v>
      </c>
      <c r="O235" s="92"/>
      <c r="P235" s="228">
        <f>O235*H235</f>
        <v>0</v>
      </c>
      <c r="Q235" s="228">
        <v>0</v>
      </c>
      <c r="R235" s="228">
        <f>Q235*H235</f>
        <v>0</v>
      </c>
      <c r="S235" s="228">
        <v>0</v>
      </c>
      <c r="T235" s="229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30" t="s">
        <v>139</v>
      </c>
      <c r="AT235" s="230" t="s">
        <v>134</v>
      </c>
      <c r="AU235" s="230" t="s">
        <v>83</v>
      </c>
      <c r="AY235" s="18" t="s">
        <v>132</v>
      </c>
      <c r="BE235" s="231">
        <f>IF(N235="základní",J235,0)</f>
        <v>0</v>
      </c>
      <c r="BF235" s="231">
        <f>IF(N235="snížená",J235,0)</f>
        <v>0</v>
      </c>
      <c r="BG235" s="231">
        <f>IF(N235="zákl. přenesená",J235,0)</f>
        <v>0</v>
      </c>
      <c r="BH235" s="231">
        <f>IF(N235="sníž. přenesená",J235,0)</f>
        <v>0</v>
      </c>
      <c r="BI235" s="231">
        <f>IF(N235="nulová",J235,0)</f>
        <v>0</v>
      </c>
      <c r="BJ235" s="18" t="s">
        <v>81</v>
      </c>
      <c r="BK235" s="231">
        <f>ROUND(I235*H235,2)</f>
        <v>0</v>
      </c>
      <c r="BL235" s="18" t="s">
        <v>139</v>
      </c>
      <c r="BM235" s="230" t="s">
        <v>268</v>
      </c>
    </row>
    <row r="236" s="2" customFormat="1">
      <c r="A236" s="39"/>
      <c r="B236" s="40"/>
      <c r="C236" s="41"/>
      <c r="D236" s="232" t="s">
        <v>140</v>
      </c>
      <c r="E236" s="41"/>
      <c r="F236" s="233" t="s">
        <v>269</v>
      </c>
      <c r="G236" s="41"/>
      <c r="H236" s="41"/>
      <c r="I236" s="234"/>
      <c r="J236" s="41"/>
      <c r="K236" s="41"/>
      <c r="L236" s="45"/>
      <c r="M236" s="235"/>
      <c r="N236" s="236"/>
      <c r="O236" s="92"/>
      <c r="P236" s="92"/>
      <c r="Q236" s="92"/>
      <c r="R236" s="92"/>
      <c r="S236" s="92"/>
      <c r="T236" s="93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T236" s="18" t="s">
        <v>140</v>
      </c>
      <c r="AU236" s="18" t="s">
        <v>83</v>
      </c>
    </row>
    <row r="237" s="13" customFormat="1">
      <c r="A237" s="13"/>
      <c r="B237" s="237"/>
      <c r="C237" s="238"/>
      <c r="D237" s="239" t="s">
        <v>142</v>
      </c>
      <c r="E237" s="240" t="s">
        <v>1</v>
      </c>
      <c r="F237" s="241" t="s">
        <v>270</v>
      </c>
      <c r="G237" s="238"/>
      <c r="H237" s="242">
        <v>491.30000000000001</v>
      </c>
      <c r="I237" s="243"/>
      <c r="J237" s="238"/>
      <c r="K237" s="238"/>
      <c r="L237" s="244"/>
      <c r="M237" s="245"/>
      <c r="N237" s="246"/>
      <c r="O237" s="246"/>
      <c r="P237" s="246"/>
      <c r="Q237" s="246"/>
      <c r="R237" s="246"/>
      <c r="S237" s="246"/>
      <c r="T237" s="247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8" t="s">
        <v>142</v>
      </c>
      <c r="AU237" s="248" t="s">
        <v>83</v>
      </c>
      <c r="AV237" s="13" t="s">
        <v>83</v>
      </c>
      <c r="AW237" s="13" t="s">
        <v>30</v>
      </c>
      <c r="AX237" s="13" t="s">
        <v>73</v>
      </c>
      <c r="AY237" s="248" t="s">
        <v>132</v>
      </c>
    </row>
    <row r="238" s="14" customFormat="1">
      <c r="A238" s="14"/>
      <c r="B238" s="249"/>
      <c r="C238" s="250"/>
      <c r="D238" s="239" t="s">
        <v>142</v>
      </c>
      <c r="E238" s="251" t="s">
        <v>1</v>
      </c>
      <c r="F238" s="252" t="s">
        <v>271</v>
      </c>
      <c r="G238" s="250"/>
      <c r="H238" s="251" t="s">
        <v>1</v>
      </c>
      <c r="I238" s="253"/>
      <c r="J238" s="250"/>
      <c r="K238" s="250"/>
      <c r="L238" s="254"/>
      <c r="M238" s="255"/>
      <c r="N238" s="256"/>
      <c r="O238" s="256"/>
      <c r="P238" s="256"/>
      <c r="Q238" s="256"/>
      <c r="R238" s="256"/>
      <c r="S238" s="256"/>
      <c r="T238" s="257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58" t="s">
        <v>142</v>
      </c>
      <c r="AU238" s="258" t="s">
        <v>83</v>
      </c>
      <c r="AV238" s="14" t="s">
        <v>81</v>
      </c>
      <c r="AW238" s="14" t="s">
        <v>30</v>
      </c>
      <c r="AX238" s="14" t="s">
        <v>73</v>
      </c>
      <c r="AY238" s="258" t="s">
        <v>132</v>
      </c>
    </row>
    <row r="239" s="13" customFormat="1">
      <c r="A239" s="13"/>
      <c r="B239" s="237"/>
      <c r="C239" s="238"/>
      <c r="D239" s="239" t="s">
        <v>142</v>
      </c>
      <c r="E239" s="240" t="s">
        <v>1</v>
      </c>
      <c r="F239" s="241" t="s">
        <v>272</v>
      </c>
      <c r="G239" s="238"/>
      <c r="H239" s="242">
        <v>142.09999999999999</v>
      </c>
      <c r="I239" s="243"/>
      <c r="J239" s="238"/>
      <c r="K239" s="238"/>
      <c r="L239" s="244"/>
      <c r="M239" s="245"/>
      <c r="N239" s="246"/>
      <c r="O239" s="246"/>
      <c r="P239" s="246"/>
      <c r="Q239" s="246"/>
      <c r="R239" s="246"/>
      <c r="S239" s="246"/>
      <c r="T239" s="247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8" t="s">
        <v>142</v>
      </c>
      <c r="AU239" s="248" t="s">
        <v>83</v>
      </c>
      <c r="AV239" s="13" t="s">
        <v>83</v>
      </c>
      <c r="AW239" s="13" t="s">
        <v>30</v>
      </c>
      <c r="AX239" s="13" t="s">
        <v>73</v>
      </c>
      <c r="AY239" s="248" t="s">
        <v>132</v>
      </c>
    </row>
    <row r="240" s="14" customFormat="1">
      <c r="A240" s="14"/>
      <c r="B240" s="249"/>
      <c r="C240" s="250"/>
      <c r="D240" s="239" t="s">
        <v>142</v>
      </c>
      <c r="E240" s="251" t="s">
        <v>1</v>
      </c>
      <c r="F240" s="252" t="s">
        <v>273</v>
      </c>
      <c r="G240" s="250"/>
      <c r="H240" s="251" t="s">
        <v>1</v>
      </c>
      <c r="I240" s="253"/>
      <c r="J240" s="250"/>
      <c r="K240" s="250"/>
      <c r="L240" s="254"/>
      <c r="M240" s="255"/>
      <c r="N240" s="256"/>
      <c r="O240" s="256"/>
      <c r="P240" s="256"/>
      <c r="Q240" s="256"/>
      <c r="R240" s="256"/>
      <c r="S240" s="256"/>
      <c r="T240" s="257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8" t="s">
        <v>142</v>
      </c>
      <c r="AU240" s="258" t="s">
        <v>83</v>
      </c>
      <c r="AV240" s="14" t="s">
        <v>81</v>
      </c>
      <c r="AW240" s="14" t="s">
        <v>30</v>
      </c>
      <c r="AX240" s="14" t="s">
        <v>73</v>
      </c>
      <c r="AY240" s="258" t="s">
        <v>132</v>
      </c>
    </row>
    <row r="241" s="13" customFormat="1">
      <c r="A241" s="13"/>
      <c r="B241" s="237"/>
      <c r="C241" s="238"/>
      <c r="D241" s="239" t="s">
        <v>142</v>
      </c>
      <c r="E241" s="240" t="s">
        <v>1</v>
      </c>
      <c r="F241" s="241" t="s">
        <v>264</v>
      </c>
      <c r="G241" s="238"/>
      <c r="H241" s="242">
        <v>83.599999999999994</v>
      </c>
      <c r="I241" s="243"/>
      <c r="J241" s="238"/>
      <c r="K241" s="238"/>
      <c r="L241" s="244"/>
      <c r="M241" s="245"/>
      <c r="N241" s="246"/>
      <c r="O241" s="246"/>
      <c r="P241" s="246"/>
      <c r="Q241" s="246"/>
      <c r="R241" s="246"/>
      <c r="S241" s="246"/>
      <c r="T241" s="247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8" t="s">
        <v>142</v>
      </c>
      <c r="AU241" s="248" t="s">
        <v>83</v>
      </c>
      <c r="AV241" s="13" t="s">
        <v>83</v>
      </c>
      <c r="AW241" s="13" t="s">
        <v>30</v>
      </c>
      <c r="AX241" s="13" t="s">
        <v>73</v>
      </c>
      <c r="AY241" s="248" t="s">
        <v>132</v>
      </c>
    </row>
    <row r="242" s="14" customFormat="1">
      <c r="A242" s="14"/>
      <c r="B242" s="249"/>
      <c r="C242" s="250"/>
      <c r="D242" s="239" t="s">
        <v>142</v>
      </c>
      <c r="E242" s="251" t="s">
        <v>1</v>
      </c>
      <c r="F242" s="252" t="s">
        <v>265</v>
      </c>
      <c r="G242" s="250"/>
      <c r="H242" s="251" t="s">
        <v>1</v>
      </c>
      <c r="I242" s="253"/>
      <c r="J242" s="250"/>
      <c r="K242" s="250"/>
      <c r="L242" s="254"/>
      <c r="M242" s="255"/>
      <c r="N242" s="256"/>
      <c r="O242" s="256"/>
      <c r="P242" s="256"/>
      <c r="Q242" s="256"/>
      <c r="R242" s="256"/>
      <c r="S242" s="256"/>
      <c r="T242" s="257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8" t="s">
        <v>142</v>
      </c>
      <c r="AU242" s="258" t="s">
        <v>83</v>
      </c>
      <c r="AV242" s="14" t="s">
        <v>81</v>
      </c>
      <c r="AW242" s="14" t="s">
        <v>30</v>
      </c>
      <c r="AX242" s="14" t="s">
        <v>73</v>
      </c>
      <c r="AY242" s="258" t="s">
        <v>132</v>
      </c>
    </row>
    <row r="243" s="14" customFormat="1">
      <c r="A243" s="14"/>
      <c r="B243" s="249"/>
      <c r="C243" s="250"/>
      <c r="D243" s="239" t="s">
        <v>142</v>
      </c>
      <c r="E243" s="251" t="s">
        <v>1</v>
      </c>
      <c r="F243" s="252" t="s">
        <v>274</v>
      </c>
      <c r="G243" s="250"/>
      <c r="H243" s="251" t="s">
        <v>1</v>
      </c>
      <c r="I243" s="253"/>
      <c r="J243" s="250"/>
      <c r="K243" s="250"/>
      <c r="L243" s="254"/>
      <c r="M243" s="255"/>
      <c r="N243" s="256"/>
      <c r="O243" s="256"/>
      <c r="P243" s="256"/>
      <c r="Q243" s="256"/>
      <c r="R243" s="256"/>
      <c r="S243" s="256"/>
      <c r="T243" s="257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8" t="s">
        <v>142</v>
      </c>
      <c r="AU243" s="258" t="s">
        <v>83</v>
      </c>
      <c r="AV243" s="14" t="s">
        <v>81</v>
      </c>
      <c r="AW243" s="14" t="s">
        <v>30</v>
      </c>
      <c r="AX243" s="14" t="s">
        <v>73</v>
      </c>
      <c r="AY243" s="258" t="s">
        <v>132</v>
      </c>
    </row>
    <row r="244" s="15" customFormat="1">
      <c r="A244" s="15"/>
      <c r="B244" s="259"/>
      <c r="C244" s="260"/>
      <c r="D244" s="239" t="s">
        <v>142</v>
      </c>
      <c r="E244" s="261" t="s">
        <v>1</v>
      </c>
      <c r="F244" s="262" t="s">
        <v>145</v>
      </c>
      <c r="G244" s="260"/>
      <c r="H244" s="263">
        <v>717</v>
      </c>
      <c r="I244" s="264"/>
      <c r="J244" s="260"/>
      <c r="K244" s="260"/>
      <c r="L244" s="265"/>
      <c r="M244" s="266"/>
      <c r="N244" s="267"/>
      <c r="O244" s="267"/>
      <c r="P244" s="267"/>
      <c r="Q244" s="267"/>
      <c r="R244" s="267"/>
      <c r="S244" s="267"/>
      <c r="T244" s="268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T244" s="269" t="s">
        <v>142</v>
      </c>
      <c r="AU244" s="269" t="s">
        <v>83</v>
      </c>
      <c r="AV244" s="15" t="s">
        <v>139</v>
      </c>
      <c r="AW244" s="15" t="s">
        <v>30</v>
      </c>
      <c r="AX244" s="15" t="s">
        <v>81</v>
      </c>
      <c r="AY244" s="269" t="s">
        <v>132</v>
      </c>
    </row>
    <row r="245" s="2" customFormat="1" ht="16.5" customHeight="1">
      <c r="A245" s="39"/>
      <c r="B245" s="40"/>
      <c r="C245" s="219" t="s">
        <v>275</v>
      </c>
      <c r="D245" s="219" t="s">
        <v>134</v>
      </c>
      <c r="E245" s="220" t="s">
        <v>276</v>
      </c>
      <c r="F245" s="221" t="s">
        <v>277</v>
      </c>
      <c r="G245" s="222" t="s">
        <v>218</v>
      </c>
      <c r="H245" s="223">
        <v>2059</v>
      </c>
      <c r="I245" s="224"/>
      <c r="J245" s="225">
        <f>ROUND(I245*H245,2)</f>
        <v>0</v>
      </c>
      <c r="K245" s="221" t="s">
        <v>138</v>
      </c>
      <c r="L245" s="45"/>
      <c r="M245" s="226" t="s">
        <v>1</v>
      </c>
      <c r="N245" s="227" t="s">
        <v>38</v>
      </c>
      <c r="O245" s="92"/>
      <c r="P245" s="228">
        <f>O245*H245</f>
        <v>0</v>
      </c>
      <c r="Q245" s="228">
        <v>0</v>
      </c>
      <c r="R245" s="228">
        <f>Q245*H245</f>
        <v>0</v>
      </c>
      <c r="S245" s="228">
        <v>0</v>
      </c>
      <c r="T245" s="229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30" t="s">
        <v>139</v>
      </c>
      <c r="AT245" s="230" t="s">
        <v>134</v>
      </c>
      <c r="AU245" s="230" t="s">
        <v>83</v>
      </c>
      <c r="AY245" s="18" t="s">
        <v>132</v>
      </c>
      <c r="BE245" s="231">
        <f>IF(N245="základní",J245,0)</f>
        <v>0</v>
      </c>
      <c r="BF245" s="231">
        <f>IF(N245="snížená",J245,0)</f>
        <v>0</v>
      </c>
      <c r="BG245" s="231">
        <f>IF(N245="zákl. přenesená",J245,0)</f>
        <v>0</v>
      </c>
      <c r="BH245" s="231">
        <f>IF(N245="sníž. přenesená",J245,0)</f>
        <v>0</v>
      </c>
      <c r="BI245" s="231">
        <f>IF(N245="nulová",J245,0)</f>
        <v>0</v>
      </c>
      <c r="BJ245" s="18" t="s">
        <v>81</v>
      </c>
      <c r="BK245" s="231">
        <f>ROUND(I245*H245,2)</f>
        <v>0</v>
      </c>
      <c r="BL245" s="18" t="s">
        <v>139</v>
      </c>
      <c r="BM245" s="230" t="s">
        <v>278</v>
      </c>
    </row>
    <row r="246" s="2" customFormat="1">
      <c r="A246" s="39"/>
      <c r="B246" s="40"/>
      <c r="C246" s="41"/>
      <c r="D246" s="232" t="s">
        <v>140</v>
      </c>
      <c r="E246" s="41"/>
      <c r="F246" s="233" t="s">
        <v>279</v>
      </c>
      <c r="G246" s="41"/>
      <c r="H246" s="41"/>
      <c r="I246" s="234"/>
      <c r="J246" s="41"/>
      <c r="K246" s="41"/>
      <c r="L246" s="45"/>
      <c r="M246" s="235"/>
      <c r="N246" s="236"/>
      <c r="O246" s="92"/>
      <c r="P246" s="92"/>
      <c r="Q246" s="92"/>
      <c r="R246" s="92"/>
      <c r="S246" s="92"/>
      <c r="T246" s="93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T246" s="18" t="s">
        <v>140</v>
      </c>
      <c r="AU246" s="18" t="s">
        <v>83</v>
      </c>
    </row>
    <row r="247" s="13" customFormat="1">
      <c r="A247" s="13"/>
      <c r="B247" s="237"/>
      <c r="C247" s="238"/>
      <c r="D247" s="239" t="s">
        <v>142</v>
      </c>
      <c r="E247" s="240" t="s">
        <v>1</v>
      </c>
      <c r="F247" s="241" t="s">
        <v>280</v>
      </c>
      <c r="G247" s="238"/>
      <c r="H247" s="242">
        <v>2059</v>
      </c>
      <c r="I247" s="243"/>
      <c r="J247" s="238"/>
      <c r="K247" s="238"/>
      <c r="L247" s="244"/>
      <c r="M247" s="245"/>
      <c r="N247" s="246"/>
      <c r="O247" s="246"/>
      <c r="P247" s="246"/>
      <c r="Q247" s="246"/>
      <c r="R247" s="246"/>
      <c r="S247" s="246"/>
      <c r="T247" s="247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8" t="s">
        <v>142</v>
      </c>
      <c r="AU247" s="248" t="s">
        <v>83</v>
      </c>
      <c r="AV247" s="13" t="s">
        <v>83</v>
      </c>
      <c r="AW247" s="13" t="s">
        <v>30</v>
      </c>
      <c r="AX247" s="13" t="s">
        <v>73</v>
      </c>
      <c r="AY247" s="248" t="s">
        <v>132</v>
      </c>
    </row>
    <row r="248" s="14" customFormat="1">
      <c r="A248" s="14"/>
      <c r="B248" s="249"/>
      <c r="C248" s="250"/>
      <c r="D248" s="239" t="s">
        <v>142</v>
      </c>
      <c r="E248" s="251" t="s">
        <v>1</v>
      </c>
      <c r="F248" s="252" t="s">
        <v>281</v>
      </c>
      <c r="G248" s="250"/>
      <c r="H248" s="251" t="s">
        <v>1</v>
      </c>
      <c r="I248" s="253"/>
      <c r="J248" s="250"/>
      <c r="K248" s="250"/>
      <c r="L248" s="254"/>
      <c r="M248" s="255"/>
      <c r="N248" s="256"/>
      <c r="O248" s="256"/>
      <c r="P248" s="256"/>
      <c r="Q248" s="256"/>
      <c r="R248" s="256"/>
      <c r="S248" s="256"/>
      <c r="T248" s="257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58" t="s">
        <v>142</v>
      </c>
      <c r="AU248" s="258" t="s">
        <v>83</v>
      </c>
      <c r="AV248" s="14" t="s">
        <v>81</v>
      </c>
      <c r="AW248" s="14" t="s">
        <v>30</v>
      </c>
      <c r="AX248" s="14" t="s">
        <v>73</v>
      </c>
      <c r="AY248" s="258" t="s">
        <v>132</v>
      </c>
    </row>
    <row r="249" s="15" customFormat="1">
      <c r="A249" s="15"/>
      <c r="B249" s="259"/>
      <c r="C249" s="260"/>
      <c r="D249" s="239" t="s">
        <v>142</v>
      </c>
      <c r="E249" s="261" t="s">
        <v>1</v>
      </c>
      <c r="F249" s="262" t="s">
        <v>145</v>
      </c>
      <c r="G249" s="260"/>
      <c r="H249" s="263">
        <v>2059</v>
      </c>
      <c r="I249" s="264"/>
      <c r="J249" s="260"/>
      <c r="K249" s="260"/>
      <c r="L249" s="265"/>
      <c r="M249" s="266"/>
      <c r="N249" s="267"/>
      <c r="O249" s="267"/>
      <c r="P249" s="267"/>
      <c r="Q249" s="267"/>
      <c r="R249" s="267"/>
      <c r="S249" s="267"/>
      <c r="T249" s="268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269" t="s">
        <v>142</v>
      </c>
      <c r="AU249" s="269" t="s">
        <v>83</v>
      </c>
      <c r="AV249" s="15" t="s">
        <v>139</v>
      </c>
      <c r="AW249" s="15" t="s">
        <v>30</v>
      </c>
      <c r="AX249" s="15" t="s">
        <v>81</v>
      </c>
      <c r="AY249" s="269" t="s">
        <v>132</v>
      </c>
    </row>
    <row r="250" s="2" customFormat="1" ht="21.75" customHeight="1">
      <c r="A250" s="39"/>
      <c r="B250" s="40"/>
      <c r="C250" s="219" t="s">
        <v>219</v>
      </c>
      <c r="D250" s="219" t="s">
        <v>134</v>
      </c>
      <c r="E250" s="220" t="s">
        <v>282</v>
      </c>
      <c r="F250" s="221" t="s">
        <v>283</v>
      </c>
      <c r="G250" s="222" t="s">
        <v>218</v>
      </c>
      <c r="H250" s="223">
        <v>79.799999999999997</v>
      </c>
      <c r="I250" s="224"/>
      <c r="J250" s="225">
        <f>ROUND(I250*H250,2)</f>
        <v>0</v>
      </c>
      <c r="K250" s="221" t="s">
        <v>138</v>
      </c>
      <c r="L250" s="45"/>
      <c r="M250" s="226" t="s">
        <v>1</v>
      </c>
      <c r="N250" s="227" t="s">
        <v>38</v>
      </c>
      <c r="O250" s="92"/>
      <c r="P250" s="228">
        <f>O250*H250</f>
        <v>0</v>
      </c>
      <c r="Q250" s="228">
        <v>0</v>
      </c>
      <c r="R250" s="228">
        <f>Q250*H250</f>
        <v>0</v>
      </c>
      <c r="S250" s="228">
        <v>0</v>
      </c>
      <c r="T250" s="229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30" t="s">
        <v>139</v>
      </c>
      <c r="AT250" s="230" t="s">
        <v>134</v>
      </c>
      <c r="AU250" s="230" t="s">
        <v>83</v>
      </c>
      <c r="AY250" s="18" t="s">
        <v>132</v>
      </c>
      <c r="BE250" s="231">
        <f>IF(N250="základní",J250,0)</f>
        <v>0</v>
      </c>
      <c r="BF250" s="231">
        <f>IF(N250="snížená",J250,0)</f>
        <v>0</v>
      </c>
      <c r="BG250" s="231">
        <f>IF(N250="zákl. přenesená",J250,0)</f>
        <v>0</v>
      </c>
      <c r="BH250" s="231">
        <f>IF(N250="sníž. přenesená",J250,0)</f>
        <v>0</v>
      </c>
      <c r="BI250" s="231">
        <f>IF(N250="nulová",J250,0)</f>
        <v>0</v>
      </c>
      <c r="BJ250" s="18" t="s">
        <v>81</v>
      </c>
      <c r="BK250" s="231">
        <f>ROUND(I250*H250,2)</f>
        <v>0</v>
      </c>
      <c r="BL250" s="18" t="s">
        <v>139</v>
      </c>
      <c r="BM250" s="230" t="s">
        <v>284</v>
      </c>
    </row>
    <row r="251" s="2" customFormat="1">
      <c r="A251" s="39"/>
      <c r="B251" s="40"/>
      <c r="C251" s="41"/>
      <c r="D251" s="232" t="s">
        <v>140</v>
      </c>
      <c r="E251" s="41"/>
      <c r="F251" s="233" t="s">
        <v>285</v>
      </c>
      <c r="G251" s="41"/>
      <c r="H251" s="41"/>
      <c r="I251" s="234"/>
      <c r="J251" s="41"/>
      <c r="K251" s="41"/>
      <c r="L251" s="45"/>
      <c r="M251" s="235"/>
      <c r="N251" s="236"/>
      <c r="O251" s="92"/>
      <c r="P251" s="92"/>
      <c r="Q251" s="92"/>
      <c r="R251" s="92"/>
      <c r="S251" s="92"/>
      <c r="T251" s="93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T251" s="18" t="s">
        <v>140</v>
      </c>
      <c r="AU251" s="18" t="s">
        <v>83</v>
      </c>
    </row>
    <row r="252" s="13" customFormat="1">
      <c r="A252" s="13"/>
      <c r="B252" s="237"/>
      <c r="C252" s="238"/>
      <c r="D252" s="239" t="s">
        <v>142</v>
      </c>
      <c r="E252" s="240" t="s">
        <v>1</v>
      </c>
      <c r="F252" s="241" t="s">
        <v>286</v>
      </c>
      <c r="G252" s="238"/>
      <c r="H252" s="242">
        <v>27.800000000000001</v>
      </c>
      <c r="I252" s="243"/>
      <c r="J252" s="238"/>
      <c r="K252" s="238"/>
      <c r="L252" s="244"/>
      <c r="M252" s="245"/>
      <c r="N252" s="246"/>
      <c r="O252" s="246"/>
      <c r="P252" s="246"/>
      <c r="Q252" s="246"/>
      <c r="R252" s="246"/>
      <c r="S252" s="246"/>
      <c r="T252" s="247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8" t="s">
        <v>142</v>
      </c>
      <c r="AU252" s="248" t="s">
        <v>83</v>
      </c>
      <c r="AV252" s="13" t="s">
        <v>83</v>
      </c>
      <c r="AW252" s="13" t="s">
        <v>30</v>
      </c>
      <c r="AX252" s="13" t="s">
        <v>73</v>
      </c>
      <c r="AY252" s="248" t="s">
        <v>132</v>
      </c>
    </row>
    <row r="253" s="14" customFormat="1">
      <c r="A253" s="14"/>
      <c r="B253" s="249"/>
      <c r="C253" s="250"/>
      <c r="D253" s="239" t="s">
        <v>142</v>
      </c>
      <c r="E253" s="251" t="s">
        <v>1</v>
      </c>
      <c r="F253" s="252" t="s">
        <v>287</v>
      </c>
      <c r="G253" s="250"/>
      <c r="H253" s="251" t="s">
        <v>1</v>
      </c>
      <c r="I253" s="253"/>
      <c r="J253" s="250"/>
      <c r="K253" s="250"/>
      <c r="L253" s="254"/>
      <c r="M253" s="255"/>
      <c r="N253" s="256"/>
      <c r="O253" s="256"/>
      <c r="P253" s="256"/>
      <c r="Q253" s="256"/>
      <c r="R253" s="256"/>
      <c r="S253" s="256"/>
      <c r="T253" s="257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58" t="s">
        <v>142</v>
      </c>
      <c r="AU253" s="258" t="s">
        <v>83</v>
      </c>
      <c r="AV253" s="14" t="s">
        <v>81</v>
      </c>
      <c r="AW253" s="14" t="s">
        <v>30</v>
      </c>
      <c r="AX253" s="14" t="s">
        <v>73</v>
      </c>
      <c r="AY253" s="258" t="s">
        <v>132</v>
      </c>
    </row>
    <row r="254" s="13" customFormat="1">
      <c r="A254" s="13"/>
      <c r="B254" s="237"/>
      <c r="C254" s="238"/>
      <c r="D254" s="239" t="s">
        <v>142</v>
      </c>
      <c r="E254" s="240" t="s">
        <v>1</v>
      </c>
      <c r="F254" s="241" t="s">
        <v>288</v>
      </c>
      <c r="G254" s="238"/>
      <c r="H254" s="242">
        <v>52</v>
      </c>
      <c r="I254" s="243"/>
      <c r="J254" s="238"/>
      <c r="K254" s="238"/>
      <c r="L254" s="244"/>
      <c r="M254" s="245"/>
      <c r="N254" s="246"/>
      <c r="O254" s="246"/>
      <c r="P254" s="246"/>
      <c r="Q254" s="246"/>
      <c r="R254" s="246"/>
      <c r="S254" s="246"/>
      <c r="T254" s="247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8" t="s">
        <v>142</v>
      </c>
      <c r="AU254" s="248" t="s">
        <v>83</v>
      </c>
      <c r="AV254" s="13" t="s">
        <v>83</v>
      </c>
      <c r="AW254" s="13" t="s">
        <v>30</v>
      </c>
      <c r="AX254" s="13" t="s">
        <v>73</v>
      </c>
      <c r="AY254" s="248" t="s">
        <v>132</v>
      </c>
    </row>
    <row r="255" s="14" customFormat="1">
      <c r="A255" s="14"/>
      <c r="B255" s="249"/>
      <c r="C255" s="250"/>
      <c r="D255" s="239" t="s">
        <v>142</v>
      </c>
      <c r="E255" s="251" t="s">
        <v>1</v>
      </c>
      <c r="F255" s="252" t="s">
        <v>289</v>
      </c>
      <c r="G255" s="250"/>
      <c r="H255" s="251" t="s">
        <v>1</v>
      </c>
      <c r="I255" s="253"/>
      <c r="J255" s="250"/>
      <c r="K255" s="250"/>
      <c r="L255" s="254"/>
      <c r="M255" s="255"/>
      <c r="N255" s="256"/>
      <c r="O255" s="256"/>
      <c r="P255" s="256"/>
      <c r="Q255" s="256"/>
      <c r="R255" s="256"/>
      <c r="S255" s="256"/>
      <c r="T255" s="257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58" t="s">
        <v>142</v>
      </c>
      <c r="AU255" s="258" t="s">
        <v>83</v>
      </c>
      <c r="AV255" s="14" t="s">
        <v>81</v>
      </c>
      <c r="AW255" s="14" t="s">
        <v>30</v>
      </c>
      <c r="AX255" s="14" t="s">
        <v>73</v>
      </c>
      <c r="AY255" s="258" t="s">
        <v>132</v>
      </c>
    </row>
    <row r="256" s="14" customFormat="1">
      <c r="A256" s="14"/>
      <c r="B256" s="249"/>
      <c r="C256" s="250"/>
      <c r="D256" s="239" t="s">
        <v>142</v>
      </c>
      <c r="E256" s="251" t="s">
        <v>1</v>
      </c>
      <c r="F256" s="252" t="s">
        <v>144</v>
      </c>
      <c r="G256" s="250"/>
      <c r="H256" s="251" t="s">
        <v>1</v>
      </c>
      <c r="I256" s="253"/>
      <c r="J256" s="250"/>
      <c r="K256" s="250"/>
      <c r="L256" s="254"/>
      <c r="M256" s="255"/>
      <c r="N256" s="256"/>
      <c r="O256" s="256"/>
      <c r="P256" s="256"/>
      <c r="Q256" s="256"/>
      <c r="R256" s="256"/>
      <c r="S256" s="256"/>
      <c r="T256" s="257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8" t="s">
        <v>142</v>
      </c>
      <c r="AU256" s="258" t="s">
        <v>83</v>
      </c>
      <c r="AV256" s="14" t="s">
        <v>81</v>
      </c>
      <c r="AW256" s="14" t="s">
        <v>30</v>
      </c>
      <c r="AX256" s="14" t="s">
        <v>73</v>
      </c>
      <c r="AY256" s="258" t="s">
        <v>132</v>
      </c>
    </row>
    <row r="257" s="15" customFormat="1">
      <c r="A257" s="15"/>
      <c r="B257" s="259"/>
      <c r="C257" s="260"/>
      <c r="D257" s="239" t="s">
        <v>142</v>
      </c>
      <c r="E257" s="261" t="s">
        <v>1</v>
      </c>
      <c r="F257" s="262" t="s">
        <v>145</v>
      </c>
      <c r="G257" s="260"/>
      <c r="H257" s="263">
        <v>79.799999999999997</v>
      </c>
      <c r="I257" s="264"/>
      <c r="J257" s="260"/>
      <c r="K257" s="260"/>
      <c r="L257" s="265"/>
      <c r="M257" s="266"/>
      <c r="N257" s="267"/>
      <c r="O257" s="267"/>
      <c r="P257" s="267"/>
      <c r="Q257" s="267"/>
      <c r="R257" s="267"/>
      <c r="S257" s="267"/>
      <c r="T257" s="268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T257" s="269" t="s">
        <v>142</v>
      </c>
      <c r="AU257" s="269" t="s">
        <v>83</v>
      </c>
      <c r="AV257" s="15" t="s">
        <v>139</v>
      </c>
      <c r="AW257" s="15" t="s">
        <v>30</v>
      </c>
      <c r="AX257" s="15" t="s">
        <v>81</v>
      </c>
      <c r="AY257" s="269" t="s">
        <v>132</v>
      </c>
    </row>
    <row r="258" s="2" customFormat="1" ht="21.75" customHeight="1">
      <c r="A258" s="39"/>
      <c r="B258" s="40"/>
      <c r="C258" s="219" t="s">
        <v>290</v>
      </c>
      <c r="D258" s="219" t="s">
        <v>134</v>
      </c>
      <c r="E258" s="220" t="s">
        <v>291</v>
      </c>
      <c r="F258" s="221" t="s">
        <v>292</v>
      </c>
      <c r="G258" s="222" t="s">
        <v>137</v>
      </c>
      <c r="H258" s="223">
        <v>44</v>
      </c>
      <c r="I258" s="224"/>
      <c r="J258" s="225">
        <f>ROUND(I258*H258,2)</f>
        <v>0</v>
      </c>
      <c r="K258" s="221" t="s">
        <v>138</v>
      </c>
      <c r="L258" s="45"/>
      <c r="M258" s="226" t="s">
        <v>1</v>
      </c>
      <c r="N258" s="227" t="s">
        <v>38</v>
      </c>
      <c r="O258" s="92"/>
      <c r="P258" s="228">
        <f>O258*H258</f>
        <v>0</v>
      </c>
      <c r="Q258" s="228">
        <v>0</v>
      </c>
      <c r="R258" s="228">
        <f>Q258*H258</f>
        <v>0</v>
      </c>
      <c r="S258" s="228">
        <v>0</v>
      </c>
      <c r="T258" s="229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30" t="s">
        <v>139</v>
      </c>
      <c r="AT258" s="230" t="s">
        <v>134</v>
      </c>
      <c r="AU258" s="230" t="s">
        <v>83</v>
      </c>
      <c r="AY258" s="18" t="s">
        <v>132</v>
      </c>
      <c r="BE258" s="231">
        <f>IF(N258="základní",J258,0)</f>
        <v>0</v>
      </c>
      <c r="BF258" s="231">
        <f>IF(N258="snížená",J258,0)</f>
        <v>0</v>
      </c>
      <c r="BG258" s="231">
        <f>IF(N258="zákl. přenesená",J258,0)</f>
        <v>0</v>
      </c>
      <c r="BH258" s="231">
        <f>IF(N258="sníž. přenesená",J258,0)</f>
        <v>0</v>
      </c>
      <c r="BI258" s="231">
        <f>IF(N258="nulová",J258,0)</f>
        <v>0</v>
      </c>
      <c r="BJ258" s="18" t="s">
        <v>81</v>
      </c>
      <c r="BK258" s="231">
        <f>ROUND(I258*H258,2)</f>
        <v>0</v>
      </c>
      <c r="BL258" s="18" t="s">
        <v>139</v>
      </c>
      <c r="BM258" s="230" t="s">
        <v>293</v>
      </c>
    </row>
    <row r="259" s="2" customFormat="1">
      <c r="A259" s="39"/>
      <c r="B259" s="40"/>
      <c r="C259" s="41"/>
      <c r="D259" s="232" t="s">
        <v>140</v>
      </c>
      <c r="E259" s="41"/>
      <c r="F259" s="233" t="s">
        <v>294</v>
      </c>
      <c r="G259" s="41"/>
      <c r="H259" s="41"/>
      <c r="I259" s="234"/>
      <c r="J259" s="41"/>
      <c r="K259" s="41"/>
      <c r="L259" s="45"/>
      <c r="M259" s="235"/>
      <c r="N259" s="236"/>
      <c r="O259" s="92"/>
      <c r="P259" s="92"/>
      <c r="Q259" s="92"/>
      <c r="R259" s="92"/>
      <c r="S259" s="92"/>
      <c r="T259" s="93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T259" s="18" t="s">
        <v>140</v>
      </c>
      <c r="AU259" s="18" t="s">
        <v>83</v>
      </c>
    </row>
    <row r="260" s="13" customFormat="1">
      <c r="A260" s="13"/>
      <c r="B260" s="237"/>
      <c r="C260" s="238"/>
      <c r="D260" s="239" t="s">
        <v>142</v>
      </c>
      <c r="E260" s="240" t="s">
        <v>1</v>
      </c>
      <c r="F260" s="241" t="s">
        <v>295</v>
      </c>
      <c r="G260" s="238"/>
      <c r="H260" s="242">
        <v>26</v>
      </c>
      <c r="I260" s="243"/>
      <c r="J260" s="238"/>
      <c r="K260" s="238"/>
      <c r="L260" s="244"/>
      <c r="M260" s="245"/>
      <c r="N260" s="246"/>
      <c r="O260" s="246"/>
      <c r="P260" s="246"/>
      <c r="Q260" s="246"/>
      <c r="R260" s="246"/>
      <c r="S260" s="246"/>
      <c r="T260" s="247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8" t="s">
        <v>142</v>
      </c>
      <c r="AU260" s="248" t="s">
        <v>83</v>
      </c>
      <c r="AV260" s="13" t="s">
        <v>83</v>
      </c>
      <c r="AW260" s="13" t="s">
        <v>30</v>
      </c>
      <c r="AX260" s="13" t="s">
        <v>73</v>
      </c>
      <c r="AY260" s="248" t="s">
        <v>132</v>
      </c>
    </row>
    <row r="261" s="14" customFormat="1">
      <c r="A261" s="14"/>
      <c r="B261" s="249"/>
      <c r="C261" s="250"/>
      <c r="D261" s="239" t="s">
        <v>142</v>
      </c>
      <c r="E261" s="251" t="s">
        <v>1</v>
      </c>
      <c r="F261" s="252" t="s">
        <v>296</v>
      </c>
      <c r="G261" s="250"/>
      <c r="H261" s="251" t="s">
        <v>1</v>
      </c>
      <c r="I261" s="253"/>
      <c r="J261" s="250"/>
      <c r="K261" s="250"/>
      <c r="L261" s="254"/>
      <c r="M261" s="255"/>
      <c r="N261" s="256"/>
      <c r="O261" s="256"/>
      <c r="P261" s="256"/>
      <c r="Q261" s="256"/>
      <c r="R261" s="256"/>
      <c r="S261" s="256"/>
      <c r="T261" s="257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58" t="s">
        <v>142</v>
      </c>
      <c r="AU261" s="258" t="s">
        <v>83</v>
      </c>
      <c r="AV261" s="14" t="s">
        <v>81</v>
      </c>
      <c r="AW261" s="14" t="s">
        <v>30</v>
      </c>
      <c r="AX261" s="14" t="s">
        <v>73</v>
      </c>
      <c r="AY261" s="258" t="s">
        <v>132</v>
      </c>
    </row>
    <row r="262" s="13" customFormat="1">
      <c r="A262" s="13"/>
      <c r="B262" s="237"/>
      <c r="C262" s="238"/>
      <c r="D262" s="239" t="s">
        <v>142</v>
      </c>
      <c r="E262" s="240" t="s">
        <v>1</v>
      </c>
      <c r="F262" s="241" t="s">
        <v>297</v>
      </c>
      <c r="G262" s="238"/>
      <c r="H262" s="242">
        <v>18</v>
      </c>
      <c r="I262" s="243"/>
      <c r="J262" s="238"/>
      <c r="K262" s="238"/>
      <c r="L262" s="244"/>
      <c r="M262" s="245"/>
      <c r="N262" s="246"/>
      <c r="O262" s="246"/>
      <c r="P262" s="246"/>
      <c r="Q262" s="246"/>
      <c r="R262" s="246"/>
      <c r="S262" s="246"/>
      <c r="T262" s="247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8" t="s">
        <v>142</v>
      </c>
      <c r="AU262" s="248" t="s">
        <v>83</v>
      </c>
      <c r="AV262" s="13" t="s">
        <v>83</v>
      </c>
      <c r="AW262" s="13" t="s">
        <v>30</v>
      </c>
      <c r="AX262" s="13" t="s">
        <v>73</v>
      </c>
      <c r="AY262" s="248" t="s">
        <v>132</v>
      </c>
    </row>
    <row r="263" s="14" customFormat="1">
      <c r="A263" s="14"/>
      <c r="B263" s="249"/>
      <c r="C263" s="250"/>
      <c r="D263" s="239" t="s">
        <v>142</v>
      </c>
      <c r="E263" s="251" t="s">
        <v>1</v>
      </c>
      <c r="F263" s="252" t="s">
        <v>298</v>
      </c>
      <c r="G263" s="250"/>
      <c r="H263" s="251" t="s">
        <v>1</v>
      </c>
      <c r="I263" s="253"/>
      <c r="J263" s="250"/>
      <c r="K263" s="250"/>
      <c r="L263" s="254"/>
      <c r="M263" s="255"/>
      <c r="N263" s="256"/>
      <c r="O263" s="256"/>
      <c r="P263" s="256"/>
      <c r="Q263" s="256"/>
      <c r="R263" s="256"/>
      <c r="S263" s="256"/>
      <c r="T263" s="257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58" t="s">
        <v>142</v>
      </c>
      <c r="AU263" s="258" t="s">
        <v>83</v>
      </c>
      <c r="AV263" s="14" t="s">
        <v>81</v>
      </c>
      <c r="AW263" s="14" t="s">
        <v>30</v>
      </c>
      <c r="AX263" s="14" t="s">
        <v>73</v>
      </c>
      <c r="AY263" s="258" t="s">
        <v>132</v>
      </c>
    </row>
    <row r="264" s="15" customFormat="1">
      <c r="A264" s="15"/>
      <c r="B264" s="259"/>
      <c r="C264" s="260"/>
      <c r="D264" s="239" t="s">
        <v>142</v>
      </c>
      <c r="E264" s="261" t="s">
        <v>1</v>
      </c>
      <c r="F264" s="262" t="s">
        <v>145</v>
      </c>
      <c r="G264" s="260"/>
      <c r="H264" s="263">
        <v>44</v>
      </c>
      <c r="I264" s="264"/>
      <c r="J264" s="260"/>
      <c r="K264" s="260"/>
      <c r="L264" s="265"/>
      <c r="M264" s="266"/>
      <c r="N264" s="267"/>
      <c r="O264" s="267"/>
      <c r="P264" s="267"/>
      <c r="Q264" s="267"/>
      <c r="R264" s="267"/>
      <c r="S264" s="267"/>
      <c r="T264" s="268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T264" s="269" t="s">
        <v>142</v>
      </c>
      <c r="AU264" s="269" t="s">
        <v>83</v>
      </c>
      <c r="AV264" s="15" t="s">
        <v>139</v>
      </c>
      <c r="AW264" s="15" t="s">
        <v>30</v>
      </c>
      <c r="AX264" s="15" t="s">
        <v>81</v>
      </c>
      <c r="AY264" s="269" t="s">
        <v>132</v>
      </c>
    </row>
    <row r="265" s="2" customFormat="1" ht="24.15" customHeight="1">
      <c r="A265" s="39"/>
      <c r="B265" s="40"/>
      <c r="C265" s="219" t="s">
        <v>223</v>
      </c>
      <c r="D265" s="219" t="s">
        <v>134</v>
      </c>
      <c r="E265" s="220" t="s">
        <v>299</v>
      </c>
      <c r="F265" s="221" t="s">
        <v>300</v>
      </c>
      <c r="G265" s="222" t="s">
        <v>218</v>
      </c>
      <c r="H265" s="223">
        <v>3282.1999999999998</v>
      </c>
      <c r="I265" s="224"/>
      <c r="J265" s="225">
        <f>ROUND(I265*H265,2)</f>
        <v>0</v>
      </c>
      <c r="K265" s="221" t="s">
        <v>138</v>
      </c>
      <c r="L265" s="45"/>
      <c r="M265" s="226" t="s">
        <v>1</v>
      </c>
      <c r="N265" s="227" t="s">
        <v>38</v>
      </c>
      <c r="O265" s="92"/>
      <c r="P265" s="228">
        <f>O265*H265</f>
        <v>0</v>
      </c>
      <c r="Q265" s="228">
        <v>0</v>
      </c>
      <c r="R265" s="228">
        <f>Q265*H265</f>
        <v>0</v>
      </c>
      <c r="S265" s="228">
        <v>0</v>
      </c>
      <c r="T265" s="229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30" t="s">
        <v>139</v>
      </c>
      <c r="AT265" s="230" t="s">
        <v>134</v>
      </c>
      <c r="AU265" s="230" t="s">
        <v>83</v>
      </c>
      <c r="AY265" s="18" t="s">
        <v>132</v>
      </c>
      <c r="BE265" s="231">
        <f>IF(N265="základní",J265,0)</f>
        <v>0</v>
      </c>
      <c r="BF265" s="231">
        <f>IF(N265="snížená",J265,0)</f>
        <v>0</v>
      </c>
      <c r="BG265" s="231">
        <f>IF(N265="zákl. přenesená",J265,0)</f>
        <v>0</v>
      </c>
      <c r="BH265" s="231">
        <f>IF(N265="sníž. přenesená",J265,0)</f>
        <v>0</v>
      </c>
      <c r="BI265" s="231">
        <f>IF(N265="nulová",J265,0)</f>
        <v>0</v>
      </c>
      <c r="BJ265" s="18" t="s">
        <v>81</v>
      </c>
      <c r="BK265" s="231">
        <f>ROUND(I265*H265,2)</f>
        <v>0</v>
      </c>
      <c r="BL265" s="18" t="s">
        <v>139</v>
      </c>
      <c r="BM265" s="230" t="s">
        <v>301</v>
      </c>
    </row>
    <row r="266" s="2" customFormat="1">
      <c r="A266" s="39"/>
      <c r="B266" s="40"/>
      <c r="C266" s="41"/>
      <c r="D266" s="232" t="s">
        <v>140</v>
      </c>
      <c r="E266" s="41"/>
      <c r="F266" s="233" t="s">
        <v>302</v>
      </c>
      <c r="G266" s="41"/>
      <c r="H266" s="41"/>
      <c r="I266" s="234"/>
      <c r="J266" s="41"/>
      <c r="K266" s="41"/>
      <c r="L266" s="45"/>
      <c r="M266" s="235"/>
      <c r="N266" s="236"/>
      <c r="O266" s="92"/>
      <c r="P266" s="92"/>
      <c r="Q266" s="92"/>
      <c r="R266" s="92"/>
      <c r="S266" s="92"/>
      <c r="T266" s="93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T266" s="18" t="s">
        <v>140</v>
      </c>
      <c r="AU266" s="18" t="s">
        <v>83</v>
      </c>
    </row>
    <row r="267" s="13" customFormat="1">
      <c r="A267" s="13"/>
      <c r="B267" s="237"/>
      <c r="C267" s="238"/>
      <c r="D267" s="239" t="s">
        <v>142</v>
      </c>
      <c r="E267" s="240" t="s">
        <v>1</v>
      </c>
      <c r="F267" s="241" t="s">
        <v>303</v>
      </c>
      <c r="G267" s="238"/>
      <c r="H267" s="242">
        <v>426.39999999999998</v>
      </c>
      <c r="I267" s="243"/>
      <c r="J267" s="238"/>
      <c r="K267" s="238"/>
      <c r="L267" s="244"/>
      <c r="M267" s="245"/>
      <c r="N267" s="246"/>
      <c r="O267" s="246"/>
      <c r="P267" s="246"/>
      <c r="Q267" s="246"/>
      <c r="R267" s="246"/>
      <c r="S267" s="246"/>
      <c r="T267" s="247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8" t="s">
        <v>142</v>
      </c>
      <c r="AU267" s="248" t="s">
        <v>83</v>
      </c>
      <c r="AV267" s="13" t="s">
        <v>83</v>
      </c>
      <c r="AW267" s="13" t="s">
        <v>30</v>
      </c>
      <c r="AX267" s="13" t="s">
        <v>73</v>
      </c>
      <c r="AY267" s="248" t="s">
        <v>132</v>
      </c>
    </row>
    <row r="268" s="13" customFormat="1">
      <c r="A268" s="13"/>
      <c r="B268" s="237"/>
      <c r="C268" s="238"/>
      <c r="D268" s="239" t="s">
        <v>142</v>
      </c>
      <c r="E268" s="240" t="s">
        <v>1</v>
      </c>
      <c r="F268" s="241" t="s">
        <v>304</v>
      </c>
      <c r="G268" s="238"/>
      <c r="H268" s="242">
        <v>717</v>
      </c>
      <c r="I268" s="243"/>
      <c r="J268" s="238"/>
      <c r="K268" s="238"/>
      <c r="L268" s="244"/>
      <c r="M268" s="245"/>
      <c r="N268" s="246"/>
      <c r="O268" s="246"/>
      <c r="P268" s="246"/>
      <c r="Q268" s="246"/>
      <c r="R268" s="246"/>
      <c r="S268" s="246"/>
      <c r="T268" s="247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8" t="s">
        <v>142</v>
      </c>
      <c r="AU268" s="248" t="s">
        <v>83</v>
      </c>
      <c r="AV268" s="13" t="s">
        <v>83</v>
      </c>
      <c r="AW268" s="13" t="s">
        <v>30</v>
      </c>
      <c r="AX268" s="13" t="s">
        <v>73</v>
      </c>
      <c r="AY268" s="248" t="s">
        <v>132</v>
      </c>
    </row>
    <row r="269" s="13" customFormat="1">
      <c r="A269" s="13"/>
      <c r="B269" s="237"/>
      <c r="C269" s="238"/>
      <c r="D269" s="239" t="s">
        <v>142</v>
      </c>
      <c r="E269" s="240" t="s">
        <v>1</v>
      </c>
      <c r="F269" s="241" t="s">
        <v>305</v>
      </c>
      <c r="G269" s="238"/>
      <c r="H269" s="242">
        <v>2138.8000000000002</v>
      </c>
      <c r="I269" s="243"/>
      <c r="J269" s="238"/>
      <c r="K269" s="238"/>
      <c r="L269" s="244"/>
      <c r="M269" s="245"/>
      <c r="N269" s="246"/>
      <c r="O269" s="246"/>
      <c r="P269" s="246"/>
      <c r="Q269" s="246"/>
      <c r="R269" s="246"/>
      <c r="S269" s="246"/>
      <c r="T269" s="247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8" t="s">
        <v>142</v>
      </c>
      <c r="AU269" s="248" t="s">
        <v>83</v>
      </c>
      <c r="AV269" s="13" t="s">
        <v>83</v>
      </c>
      <c r="AW269" s="13" t="s">
        <v>30</v>
      </c>
      <c r="AX269" s="13" t="s">
        <v>73</v>
      </c>
      <c r="AY269" s="248" t="s">
        <v>132</v>
      </c>
    </row>
    <row r="270" s="14" customFormat="1">
      <c r="A270" s="14"/>
      <c r="B270" s="249"/>
      <c r="C270" s="250"/>
      <c r="D270" s="239" t="s">
        <v>142</v>
      </c>
      <c r="E270" s="251" t="s">
        <v>1</v>
      </c>
      <c r="F270" s="252" t="s">
        <v>306</v>
      </c>
      <c r="G270" s="250"/>
      <c r="H270" s="251" t="s">
        <v>1</v>
      </c>
      <c r="I270" s="253"/>
      <c r="J270" s="250"/>
      <c r="K270" s="250"/>
      <c r="L270" s="254"/>
      <c r="M270" s="255"/>
      <c r="N270" s="256"/>
      <c r="O270" s="256"/>
      <c r="P270" s="256"/>
      <c r="Q270" s="256"/>
      <c r="R270" s="256"/>
      <c r="S270" s="256"/>
      <c r="T270" s="257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58" t="s">
        <v>142</v>
      </c>
      <c r="AU270" s="258" t="s">
        <v>83</v>
      </c>
      <c r="AV270" s="14" t="s">
        <v>81</v>
      </c>
      <c r="AW270" s="14" t="s">
        <v>30</v>
      </c>
      <c r="AX270" s="14" t="s">
        <v>73</v>
      </c>
      <c r="AY270" s="258" t="s">
        <v>132</v>
      </c>
    </row>
    <row r="271" s="15" customFormat="1">
      <c r="A271" s="15"/>
      <c r="B271" s="259"/>
      <c r="C271" s="260"/>
      <c r="D271" s="239" t="s">
        <v>142</v>
      </c>
      <c r="E271" s="261" t="s">
        <v>1</v>
      </c>
      <c r="F271" s="262" t="s">
        <v>145</v>
      </c>
      <c r="G271" s="260"/>
      <c r="H271" s="263">
        <v>3282.2000000000003</v>
      </c>
      <c r="I271" s="264"/>
      <c r="J271" s="260"/>
      <c r="K271" s="260"/>
      <c r="L271" s="265"/>
      <c r="M271" s="266"/>
      <c r="N271" s="267"/>
      <c r="O271" s="267"/>
      <c r="P271" s="267"/>
      <c r="Q271" s="267"/>
      <c r="R271" s="267"/>
      <c r="S271" s="267"/>
      <c r="T271" s="268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T271" s="269" t="s">
        <v>142</v>
      </c>
      <c r="AU271" s="269" t="s">
        <v>83</v>
      </c>
      <c r="AV271" s="15" t="s">
        <v>139</v>
      </c>
      <c r="AW271" s="15" t="s">
        <v>30</v>
      </c>
      <c r="AX271" s="15" t="s">
        <v>81</v>
      </c>
      <c r="AY271" s="269" t="s">
        <v>132</v>
      </c>
    </row>
    <row r="272" s="2" customFormat="1" ht="24.15" customHeight="1">
      <c r="A272" s="39"/>
      <c r="B272" s="40"/>
      <c r="C272" s="219" t="s">
        <v>307</v>
      </c>
      <c r="D272" s="219" t="s">
        <v>134</v>
      </c>
      <c r="E272" s="220" t="s">
        <v>308</v>
      </c>
      <c r="F272" s="221" t="s">
        <v>309</v>
      </c>
      <c r="G272" s="222" t="s">
        <v>137</v>
      </c>
      <c r="H272" s="223">
        <v>44</v>
      </c>
      <c r="I272" s="224"/>
      <c r="J272" s="225">
        <f>ROUND(I272*H272,2)</f>
        <v>0</v>
      </c>
      <c r="K272" s="221" t="s">
        <v>138</v>
      </c>
      <c r="L272" s="45"/>
      <c r="M272" s="226" t="s">
        <v>1</v>
      </c>
      <c r="N272" s="227" t="s">
        <v>38</v>
      </c>
      <c r="O272" s="92"/>
      <c r="P272" s="228">
        <f>O272*H272</f>
        <v>0</v>
      </c>
      <c r="Q272" s="228">
        <v>0</v>
      </c>
      <c r="R272" s="228">
        <f>Q272*H272</f>
        <v>0</v>
      </c>
      <c r="S272" s="228">
        <v>0</v>
      </c>
      <c r="T272" s="229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30" t="s">
        <v>139</v>
      </c>
      <c r="AT272" s="230" t="s">
        <v>134</v>
      </c>
      <c r="AU272" s="230" t="s">
        <v>83</v>
      </c>
      <c r="AY272" s="18" t="s">
        <v>132</v>
      </c>
      <c r="BE272" s="231">
        <f>IF(N272="základní",J272,0)</f>
        <v>0</v>
      </c>
      <c r="BF272" s="231">
        <f>IF(N272="snížená",J272,0)</f>
        <v>0</v>
      </c>
      <c r="BG272" s="231">
        <f>IF(N272="zákl. přenesená",J272,0)</f>
        <v>0</v>
      </c>
      <c r="BH272" s="231">
        <f>IF(N272="sníž. přenesená",J272,0)</f>
        <v>0</v>
      </c>
      <c r="BI272" s="231">
        <f>IF(N272="nulová",J272,0)</f>
        <v>0</v>
      </c>
      <c r="BJ272" s="18" t="s">
        <v>81</v>
      </c>
      <c r="BK272" s="231">
        <f>ROUND(I272*H272,2)</f>
        <v>0</v>
      </c>
      <c r="BL272" s="18" t="s">
        <v>139</v>
      </c>
      <c r="BM272" s="230" t="s">
        <v>310</v>
      </c>
    </row>
    <row r="273" s="2" customFormat="1">
      <c r="A273" s="39"/>
      <c r="B273" s="40"/>
      <c r="C273" s="41"/>
      <c r="D273" s="232" t="s">
        <v>140</v>
      </c>
      <c r="E273" s="41"/>
      <c r="F273" s="233" t="s">
        <v>311</v>
      </c>
      <c r="G273" s="41"/>
      <c r="H273" s="41"/>
      <c r="I273" s="234"/>
      <c r="J273" s="41"/>
      <c r="K273" s="41"/>
      <c r="L273" s="45"/>
      <c r="M273" s="235"/>
      <c r="N273" s="236"/>
      <c r="O273" s="92"/>
      <c r="P273" s="92"/>
      <c r="Q273" s="92"/>
      <c r="R273" s="92"/>
      <c r="S273" s="92"/>
      <c r="T273" s="93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T273" s="18" t="s">
        <v>140</v>
      </c>
      <c r="AU273" s="18" t="s">
        <v>83</v>
      </c>
    </row>
    <row r="274" s="13" customFormat="1">
      <c r="A274" s="13"/>
      <c r="B274" s="237"/>
      <c r="C274" s="238"/>
      <c r="D274" s="239" t="s">
        <v>142</v>
      </c>
      <c r="E274" s="240" t="s">
        <v>1</v>
      </c>
      <c r="F274" s="241" t="s">
        <v>249</v>
      </c>
      <c r="G274" s="238"/>
      <c r="H274" s="242">
        <v>44</v>
      </c>
      <c r="I274" s="243"/>
      <c r="J274" s="238"/>
      <c r="K274" s="238"/>
      <c r="L274" s="244"/>
      <c r="M274" s="245"/>
      <c r="N274" s="246"/>
      <c r="O274" s="246"/>
      <c r="P274" s="246"/>
      <c r="Q274" s="246"/>
      <c r="R274" s="246"/>
      <c r="S274" s="246"/>
      <c r="T274" s="247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8" t="s">
        <v>142</v>
      </c>
      <c r="AU274" s="248" t="s">
        <v>83</v>
      </c>
      <c r="AV274" s="13" t="s">
        <v>83</v>
      </c>
      <c r="AW274" s="13" t="s">
        <v>30</v>
      </c>
      <c r="AX274" s="13" t="s">
        <v>73</v>
      </c>
      <c r="AY274" s="248" t="s">
        <v>132</v>
      </c>
    </row>
    <row r="275" s="14" customFormat="1">
      <c r="A275" s="14"/>
      <c r="B275" s="249"/>
      <c r="C275" s="250"/>
      <c r="D275" s="239" t="s">
        <v>142</v>
      </c>
      <c r="E275" s="251" t="s">
        <v>1</v>
      </c>
      <c r="F275" s="252" t="s">
        <v>312</v>
      </c>
      <c r="G275" s="250"/>
      <c r="H275" s="251" t="s">
        <v>1</v>
      </c>
      <c r="I275" s="253"/>
      <c r="J275" s="250"/>
      <c r="K275" s="250"/>
      <c r="L275" s="254"/>
      <c r="M275" s="255"/>
      <c r="N275" s="256"/>
      <c r="O275" s="256"/>
      <c r="P275" s="256"/>
      <c r="Q275" s="256"/>
      <c r="R275" s="256"/>
      <c r="S275" s="256"/>
      <c r="T275" s="257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58" t="s">
        <v>142</v>
      </c>
      <c r="AU275" s="258" t="s">
        <v>83</v>
      </c>
      <c r="AV275" s="14" t="s">
        <v>81</v>
      </c>
      <c r="AW275" s="14" t="s">
        <v>30</v>
      </c>
      <c r="AX275" s="14" t="s">
        <v>73</v>
      </c>
      <c r="AY275" s="258" t="s">
        <v>132</v>
      </c>
    </row>
    <row r="276" s="15" customFormat="1">
      <c r="A276" s="15"/>
      <c r="B276" s="259"/>
      <c r="C276" s="260"/>
      <c r="D276" s="239" t="s">
        <v>142</v>
      </c>
      <c r="E276" s="261" t="s">
        <v>1</v>
      </c>
      <c r="F276" s="262" t="s">
        <v>145</v>
      </c>
      <c r="G276" s="260"/>
      <c r="H276" s="263">
        <v>44</v>
      </c>
      <c r="I276" s="264"/>
      <c r="J276" s="260"/>
      <c r="K276" s="260"/>
      <c r="L276" s="265"/>
      <c r="M276" s="266"/>
      <c r="N276" s="267"/>
      <c r="O276" s="267"/>
      <c r="P276" s="267"/>
      <c r="Q276" s="267"/>
      <c r="R276" s="267"/>
      <c r="S276" s="267"/>
      <c r="T276" s="268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T276" s="269" t="s">
        <v>142</v>
      </c>
      <c r="AU276" s="269" t="s">
        <v>83</v>
      </c>
      <c r="AV276" s="15" t="s">
        <v>139</v>
      </c>
      <c r="AW276" s="15" t="s">
        <v>30</v>
      </c>
      <c r="AX276" s="15" t="s">
        <v>81</v>
      </c>
      <c r="AY276" s="269" t="s">
        <v>132</v>
      </c>
    </row>
    <row r="277" s="2" customFormat="1" ht="16.5" customHeight="1">
      <c r="A277" s="39"/>
      <c r="B277" s="40"/>
      <c r="C277" s="219" t="s">
        <v>227</v>
      </c>
      <c r="D277" s="219" t="s">
        <v>134</v>
      </c>
      <c r="E277" s="220" t="s">
        <v>313</v>
      </c>
      <c r="F277" s="221" t="s">
        <v>314</v>
      </c>
      <c r="G277" s="222" t="s">
        <v>137</v>
      </c>
      <c r="H277" s="223">
        <v>996</v>
      </c>
      <c r="I277" s="224"/>
      <c r="J277" s="225">
        <f>ROUND(I277*H277,2)</f>
        <v>0</v>
      </c>
      <c r="K277" s="221" t="s">
        <v>138</v>
      </c>
      <c r="L277" s="45"/>
      <c r="M277" s="226" t="s">
        <v>1</v>
      </c>
      <c r="N277" s="227" t="s">
        <v>38</v>
      </c>
      <c r="O277" s="92"/>
      <c r="P277" s="228">
        <f>O277*H277</f>
        <v>0</v>
      </c>
      <c r="Q277" s="228">
        <v>0</v>
      </c>
      <c r="R277" s="228">
        <f>Q277*H277</f>
        <v>0</v>
      </c>
      <c r="S277" s="228">
        <v>0</v>
      </c>
      <c r="T277" s="229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30" t="s">
        <v>139</v>
      </c>
      <c r="AT277" s="230" t="s">
        <v>134</v>
      </c>
      <c r="AU277" s="230" t="s">
        <v>83</v>
      </c>
      <c r="AY277" s="18" t="s">
        <v>132</v>
      </c>
      <c r="BE277" s="231">
        <f>IF(N277="základní",J277,0)</f>
        <v>0</v>
      </c>
      <c r="BF277" s="231">
        <f>IF(N277="snížená",J277,0)</f>
        <v>0</v>
      </c>
      <c r="BG277" s="231">
        <f>IF(N277="zákl. přenesená",J277,0)</f>
        <v>0</v>
      </c>
      <c r="BH277" s="231">
        <f>IF(N277="sníž. přenesená",J277,0)</f>
        <v>0</v>
      </c>
      <c r="BI277" s="231">
        <f>IF(N277="nulová",J277,0)</f>
        <v>0</v>
      </c>
      <c r="BJ277" s="18" t="s">
        <v>81</v>
      </c>
      <c r="BK277" s="231">
        <f>ROUND(I277*H277,2)</f>
        <v>0</v>
      </c>
      <c r="BL277" s="18" t="s">
        <v>139</v>
      </c>
      <c r="BM277" s="230" t="s">
        <v>143</v>
      </c>
    </row>
    <row r="278" s="2" customFormat="1">
      <c r="A278" s="39"/>
      <c r="B278" s="40"/>
      <c r="C278" s="41"/>
      <c r="D278" s="232" t="s">
        <v>140</v>
      </c>
      <c r="E278" s="41"/>
      <c r="F278" s="233" t="s">
        <v>315</v>
      </c>
      <c r="G278" s="41"/>
      <c r="H278" s="41"/>
      <c r="I278" s="234"/>
      <c r="J278" s="41"/>
      <c r="K278" s="41"/>
      <c r="L278" s="45"/>
      <c r="M278" s="235"/>
      <c r="N278" s="236"/>
      <c r="O278" s="92"/>
      <c r="P278" s="92"/>
      <c r="Q278" s="92"/>
      <c r="R278" s="92"/>
      <c r="S278" s="92"/>
      <c r="T278" s="93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T278" s="18" t="s">
        <v>140</v>
      </c>
      <c r="AU278" s="18" t="s">
        <v>83</v>
      </c>
    </row>
    <row r="279" s="13" customFormat="1">
      <c r="A279" s="13"/>
      <c r="B279" s="237"/>
      <c r="C279" s="238"/>
      <c r="D279" s="239" t="s">
        <v>142</v>
      </c>
      <c r="E279" s="240" t="s">
        <v>1</v>
      </c>
      <c r="F279" s="241" t="s">
        <v>316</v>
      </c>
      <c r="G279" s="238"/>
      <c r="H279" s="242">
        <v>996</v>
      </c>
      <c r="I279" s="243"/>
      <c r="J279" s="238"/>
      <c r="K279" s="238"/>
      <c r="L279" s="244"/>
      <c r="M279" s="245"/>
      <c r="N279" s="246"/>
      <c r="O279" s="246"/>
      <c r="P279" s="246"/>
      <c r="Q279" s="246"/>
      <c r="R279" s="246"/>
      <c r="S279" s="246"/>
      <c r="T279" s="247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8" t="s">
        <v>142</v>
      </c>
      <c r="AU279" s="248" t="s">
        <v>83</v>
      </c>
      <c r="AV279" s="13" t="s">
        <v>83</v>
      </c>
      <c r="AW279" s="13" t="s">
        <v>30</v>
      </c>
      <c r="AX279" s="13" t="s">
        <v>73</v>
      </c>
      <c r="AY279" s="248" t="s">
        <v>132</v>
      </c>
    </row>
    <row r="280" s="14" customFormat="1">
      <c r="A280" s="14"/>
      <c r="B280" s="249"/>
      <c r="C280" s="250"/>
      <c r="D280" s="239" t="s">
        <v>142</v>
      </c>
      <c r="E280" s="251" t="s">
        <v>1</v>
      </c>
      <c r="F280" s="252" t="s">
        <v>317</v>
      </c>
      <c r="G280" s="250"/>
      <c r="H280" s="251" t="s">
        <v>1</v>
      </c>
      <c r="I280" s="253"/>
      <c r="J280" s="250"/>
      <c r="K280" s="250"/>
      <c r="L280" s="254"/>
      <c r="M280" s="255"/>
      <c r="N280" s="256"/>
      <c r="O280" s="256"/>
      <c r="P280" s="256"/>
      <c r="Q280" s="256"/>
      <c r="R280" s="256"/>
      <c r="S280" s="256"/>
      <c r="T280" s="257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58" t="s">
        <v>142</v>
      </c>
      <c r="AU280" s="258" t="s">
        <v>83</v>
      </c>
      <c r="AV280" s="14" t="s">
        <v>81</v>
      </c>
      <c r="AW280" s="14" t="s">
        <v>30</v>
      </c>
      <c r="AX280" s="14" t="s">
        <v>73</v>
      </c>
      <c r="AY280" s="258" t="s">
        <v>132</v>
      </c>
    </row>
    <row r="281" s="15" customFormat="1">
      <c r="A281" s="15"/>
      <c r="B281" s="259"/>
      <c r="C281" s="260"/>
      <c r="D281" s="239" t="s">
        <v>142</v>
      </c>
      <c r="E281" s="261" t="s">
        <v>1</v>
      </c>
      <c r="F281" s="262" t="s">
        <v>145</v>
      </c>
      <c r="G281" s="260"/>
      <c r="H281" s="263">
        <v>996</v>
      </c>
      <c r="I281" s="264"/>
      <c r="J281" s="260"/>
      <c r="K281" s="260"/>
      <c r="L281" s="265"/>
      <c r="M281" s="266"/>
      <c r="N281" s="267"/>
      <c r="O281" s="267"/>
      <c r="P281" s="267"/>
      <c r="Q281" s="267"/>
      <c r="R281" s="267"/>
      <c r="S281" s="267"/>
      <c r="T281" s="268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T281" s="269" t="s">
        <v>142</v>
      </c>
      <c r="AU281" s="269" t="s">
        <v>83</v>
      </c>
      <c r="AV281" s="15" t="s">
        <v>139</v>
      </c>
      <c r="AW281" s="15" t="s">
        <v>30</v>
      </c>
      <c r="AX281" s="15" t="s">
        <v>81</v>
      </c>
      <c r="AY281" s="269" t="s">
        <v>132</v>
      </c>
    </row>
    <row r="282" s="2" customFormat="1" ht="33" customHeight="1">
      <c r="A282" s="39"/>
      <c r="B282" s="40"/>
      <c r="C282" s="219" t="s">
        <v>318</v>
      </c>
      <c r="D282" s="219" t="s">
        <v>134</v>
      </c>
      <c r="E282" s="220" t="s">
        <v>319</v>
      </c>
      <c r="F282" s="221" t="s">
        <v>320</v>
      </c>
      <c r="G282" s="222" t="s">
        <v>218</v>
      </c>
      <c r="H282" s="223">
        <v>2364.9499999999998</v>
      </c>
      <c r="I282" s="224"/>
      <c r="J282" s="225">
        <f>ROUND(I282*H282,2)</f>
        <v>0</v>
      </c>
      <c r="K282" s="221" t="s">
        <v>138</v>
      </c>
      <c r="L282" s="45"/>
      <c r="M282" s="226" t="s">
        <v>1</v>
      </c>
      <c r="N282" s="227" t="s">
        <v>38</v>
      </c>
      <c r="O282" s="92"/>
      <c r="P282" s="228">
        <f>O282*H282</f>
        <v>0</v>
      </c>
      <c r="Q282" s="228">
        <v>0</v>
      </c>
      <c r="R282" s="228">
        <f>Q282*H282</f>
        <v>0</v>
      </c>
      <c r="S282" s="228">
        <v>0</v>
      </c>
      <c r="T282" s="229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30" t="s">
        <v>139</v>
      </c>
      <c r="AT282" s="230" t="s">
        <v>134</v>
      </c>
      <c r="AU282" s="230" t="s">
        <v>83</v>
      </c>
      <c r="AY282" s="18" t="s">
        <v>132</v>
      </c>
      <c r="BE282" s="231">
        <f>IF(N282="základní",J282,0)</f>
        <v>0</v>
      </c>
      <c r="BF282" s="231">
        <f>IF(N282="snížená",J282,0)</f>
        <v>0</v>
      </c>
      <c r="BG282" s="231">
        <f>IF(N282="zákl. přenesená",J282,0)</f>
        <v>0</v>
      </c>
      <c r="BH282" s="231">
        <f>IF(N282="sníž. přenesená",J282,0)</f>
        <v>0</v>
      </c>
      <c r="BI282" s="231">
        <f>IF(N282="nulová",J282,0)</f>
        <v>0</v>
      </c>
      <c r="BJ282" s="18" t="s">
        <v>81</v>
      </c>
      <c r="BK282" s="231">
        <f>ROUND(I282*H282,2)</f>
        <v>0</v>
      </c>
      <c r="BL282" s="18" t="s">
        <v>139</v>
      </c>
      <c r="BM282" s="230" t="s">
        <v>321</v>
      </c>
    </row>
    <row r="283" s="2" customFormat="1">
      <c r="A283" s="39"/>
      <c r="B283" s="40"/>
      <c r="C283" s="41"/>
      <c r="D283" s="232" t="s">
        <v>140</v>
      </c>
      <c r="E283" s="41"/>
      <c r="F283" s="233" t="s">
        <v>322</v>
      </c>
      <c r="G283" s="41"/>
      <c r="H283" s="41"/>
      <c r="I283" s="234"/>
      <c r="J283" s="41"/>
      <c r="K283" s="41"/>
      <c r="L283" s="45"/>
      <c r="M283" s="235"/>
      <c r="N283" s="236"/>
      <c r="O283" s="92"/>
      <c r="P283" s="92"/>
      <c r="Q283" s="92"/>
      <c r="R283" s="92"/>
      <c r="S283" s="92"/>
      <c r="T283" s="93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T283" s="18" t="s">
        <v>140</v>
      </c>
      <c r="AU283" s="18" t="s">
        <v>83</v>
      </c>
    </row>
    <row r="284" s="13" customFormat="1">
      <c r="A284" s="13"/>
      <c r="B284" s="237"/>
      <c r="C284" s="238"/>
      <c r="D284" s="239" t="s">
        <v>142</v>
      </c>
      <c r="E284" s="240" t="s">
        <v>1</v>
      </c>
      <c r="F284" s="241" t="s">
        <v>323</v>
      </c>
      <c r="G284" s="238"/>
      <c r="H284" s="242">
        <v>2364.9499999999998</v>
      </c>
      <c r="I284" s="243"/>
      <c r="J284" s="238"/>
      <c r="K284" s="238"/>
      <c r="L284" s="244"/>
      <c r="M284" s="245"/>
      <c r="N284" s="246"/>
      <c r="O284" s="246"/>
      <c r="P284" s="246"/>
      <c r="Q284" s="246"/>
      <c r="R284" s="246"/>
      <c r="S284" s="246"/>
      <c r="T284" s="247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8" t="s">
        <v>142</v>
      </c>
      <c r="AU284" s="248" t="s">
        <v>83</v>
      </c>
      <c r="AV284" s="13" t="s">
        <v>83</v>
      </c>
      <c r="AW284" s="13" t="s">
        <v>30</v>
      </c>
      <c r="AX284" s="13" t="s">
        <v>73</v>
      </c>
      <c r="AY284" s="248" t="s">
        <v>132</v>
      </c>
    </row>
    <row r="285" s="15" customFormat="1">
      <c r="A285" s="15"/>
      <c r="B285" s="259"/>
      <c r="C285" s="260"/>
      <c r="D285" s="239" t="s">
        <v>142</v>
      </c>
      <c r="E285" s="261" t="s">
        <v>1</v>
      </c>
      <c r="F285" s="262" t="s">
        <v>145</v>
      </c>
      <c r="G285" s="260"/>
      <c r="H285" s="263">
        <v>2364.9499999999998</v>
      </c>
      <c r="I285" s="264"/>
      <c r="J285" s="260"/>
      <c r="K285" s="260"/>
      <c r="L285" s="265"/>
      <c r="M285" s="266"/>
      <c r="N285" s="267"/>
      <c r="O285" s="267"/>
      <c r="P285" s="267"/>
      <c r="Q285" s="267"/>
      <c r="R285" s="267"/>
      <c r="S285" s="267"/>
      <c r="T285" s="268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T285" s="269" t="s">
        <v>142</v>
      </c>
      <c r="AU285" s="269" t="s">
        <v>83</v>
      </c>
      <c r="AV285" s="15" t="s">
        <v>139</v>
      </c>
      <c r="AW285" s="15" t="s">
        <v>30</v>
      </c>
      <c r="AX285" s="15" t="s">
        <v>81</v>
      </c>
      <c r="AY285" s="269" t="s">
        <v>132</v>
      </c>
    </row>
    <row r="286" s="2" customFormat="1" ht="16.5" customHeight="1">
      <c r="A286" s="39"/>
      <c r="B286" s="40"/>
      <c r="C286" s="219" t="s">
        <v>231</v>
      </c>
      <c r="D286" s="219" t="s">
        <v>134</v>
      </c>
      <c r="E286" s="220" t="s">
        <v>324</v>
      </c>
      <c r="F286" s="221" t="s">
        <v>325</v>
      </c>
      <c r="G286" s="222" t="s">
        <v>218</v>
      </c>
      <c r="H286" s="223">
        <v>2364.9499999999998</v>
      </c>
      <c r="I286" s="224"/>
      <c r="J286" s="225">
        <f>ROUND(I286*H286,2)</f>
        <v>0</v>
      </c>
      <c r="K286" s="221" t="s">
        <v>138</v>
      </c>
      <c r="L286" s="45"/>
      <c r="M286" s="226" t="s">
        <v>1</v>
      </c>
      <c r="N286" s="227" t="s">
        <v>38</v>
      </c>
      <c r="O286" s="92"/>
      <c r="P286" s="228">
        <f>O286*H286</f>
        <v>0</v>
      </c>
      <c r="Q286" s="228">
        <v>0</v>
      </c>
      <c r="R286" s="228">
        <f>Q286*H286</f>
        <v>0</v>
      </c>
      <c r="S286" s="228">
        <v>0</v>
      </c>
      <c r="T286" s="229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30" t="s">
        <v>139</v>
      </c>
      <c r="AT286" s="230" t="s">
        <v>134</v>
      </c>
      <c r="AU286" s="230" t="s">
        <v>83</v>
      </c>
      <c r="AY286" s="18" t="s">
        <v>132</v>
      </c>
      <c r="BE286" s="231">
        <f>IF(N286="základní",J286,0)</f>
        <v>0</v>
      </c>
      <c r="BF286" s="231">
        <f>IF(N286="snížená",J286,0)</f>
        <v>0</v>
      </c>
      <c r="BG286" s="231">
        <f>IF(N286="zákl. přenesená",J286,0)</f>
        <v>0</v>
      </c>
      <c r="BH286" s="231">
        <f>IF(N286="sníž. přenesená",J286,0)</f>
        <v>0</v>
      </c>
      <c r="BI286" s="231">
        <f>IF(N286="nulová",J286,0)</f>
        <v>0</v>
      </c>
      <c r="BJ286" s="18" t="s">
        <v>81</v>
      </c>
      <c r="BK286" s="231">
        <f>ROUND(I286*H286,2)</f>
        <v>0</v>
      </c>
      <c r="BL286" s="18" t="s">
        <v>139</v>
      </c>
      <c r="BM286" s="230" t="s">
        <v>326</v>
      </c>
    </row>
    <row r="287" s="2" customFormat="1">
      <c r="A287" s="39"/>
      <c r="B287" s="40"/>
      <c r="C287" s="41"/>
      <c r="D287" s="232" t="s">
        <v>140</v>
      </c>
      <c r="E287" s="41"/>
      <c r="F287" s="233" t="s">
        <v>327</v>
      </c>
      <c r="G287" s="41"/>
      <c r="H287" s="41"/>
      <c r="I287" s="234"/>
      <c r="J287" s="41"/>
      <c r="K287" s="41"/>
      <c r="L287" s="45"/>
      <c r="M287" s="235"/>
      <c r="N287" s="236"/>
      <c r="O287" s="92"/>
      <c r="P287" s="92"/>
      <c r="Q287" s="92"/>
      <c r="R287" s="92"/>
      <c r="S287" s="92"/>
      <c r="T287" s="93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T287" s="18" t="s">
        <v>140</v>
      </c>
      <c r="AU287" s="18" t="s">
        <v>83</v>
      </c>
    </row>
    <row r="288" s="13" customFormat="1">
      <c r="A288" s="13"/>
      <c r="B288" s="237"/>
      <c r="C288" s="238"/>
      <c r="D288" s="239" t="s">
        <v>142</v>
      </c>
      <c r="E288" s="240" t="s">
        <v>1</v>
      </c>
      <c r="F288" s="241" t="s">
        <v>328</v>
      </c>
      <c r="G288" s="238"/>
      <c r="H288" s="242">
        <v>14.949999999999999</v>
      </c>
      <c r="I288" s="243"/>
      <c r="J288" s="238"/>
      <c r="K288" s="238"/>
      <c r="L288" s="244"/>
      <c r="M288" s="245"/>
      <c r="N288" s="246"/>
      <c r="O288" s="246"/>
      <c r="P288" s="246"/>
      <c r="Q288" s="246"/>
      <c r="R288" s="246"/>
      <c r="S288" s="246"/>
      <c r="T288" s="247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8" t="s">
        <v>142</v>
      </c>
      <c r="AU288" s="248" t="s">
        <v>83</v>
      </c>
      <c r="AV288" s="13" t="s">
        <v>83</v>
      </c>
      <c r="AW288" s="13" t="s">
        <v>30</v>
      </c>
      <c r="AX288" s="13" t="s">
        <v>73</v>
      </c>
      <c r="AY288" s="248" t="s">
        <v>132</v>
      </c>
    </row>
    <row r="289" s="14" customFormat="1">
      <c r="A289" s="14"/>
      <c r="B289" s="249"/>
      <c r="C289" s="250"/>
      <c r="D289" s="239" t="s">
        <v>142</v>
      </c>
      <c r="E289" s="251" t="s">
        <v>1</v>
      </c>
      <c r="F289" s="252" t="s">
        <v>329</v>
      </c>
      <c r="G289" s="250"/>
      <c r="H289" s="251" t="s">
        <v>1</v>
      </c>
      <c r="I289" s="253"/>
      <c r="J289" s="250"/>
      <c r="K289" s="250"/>
      <c r="L289" s="254"/>
      <c r="M289" s="255"/>
      <c r="N289" s="256"/>
      <c r="O289" s="256"/>
      <c r="P289" s="256"/>
      <c r="Q289" s="256"/>
      <c r="R289" s="256"/>
      <c r="S289" s="256"/>
      <c r="T289" s="257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58" t="s">
        <v>142</v>
      </c>
      <c r="AU289" s="258" t="s">
        <v>83</v>
      </c>
      <c r="AV289" s="14" t="s">
        <v>81</v>
      </c>
      <c r="AW289" s="14" t="s">
        <v>30</v>
      </c>
      <c r="AX289" s="14" t="s">
        <v>73</v>
      </c>
      <c r="AY289" s="258" t="s">
        <v>132</v>
      </c>
    </row>
    <row r="290" s="13" customFormat="1">
      <c r="A290" s="13"/>
      <c r="B290" s="237"/>
      <c r="C290" s="238"/>
      <c r="D290" s="239" t="s">
        <v>142</v>
      </c>
      <c r="E290" s="240" t="s">
        <v>1</v>
      </c>
      <c r="F290" s="241" t="s">
        <v>330</v>
      </c>
      <c r="G290" s="238"/>
      <c r="H290" s="242">
        <v>1520</v>
      </c>
      <c r="I290" s="243"/>
      <c r="J290" s="238"/>
      <c r="K290" s="238"/>
      <c r="L290" s="244"/>
      <c r="M290" s="245"/>
      <c r="N290" s="246"/>
      <c r="O290" s="246"/>
      <c r="P290" s="246"/>
      <c r="Q290" s="246"/>
      <c r="R290" s="246"/>
      <c r="S290" s="246"/>
      <c r="T290" s="247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8" t="s">
        <v>142</v>
      </c>
      <c r="AU290" s="248" t="s">
        <v>83</v>
      </c>
      <c r="AV290" s="13" t="s">
        <v>83</v>
      </c>
      <c r="AW290" s="13" t="s">
        <v>30</v>
      </c>
      <c r="AX290" s="13" t="s">
        <v>73</v>
      </c>
      <c r="AY290" s="248" t="s">
        <v>132</v>
      </c>
    </row>
    <row r="291" s="14" customFormat="1">
      <c r="A291" s="14"/>
      <c r="B291" s="249"/>
      <c r="C291" s="250"/>
      <c r="D291" s="239" t="s">
        <v>142</v>
      </c>
      <c r="E291" s="251" t="s">
        <v>1</v>
      </c>
      <c r="F291" s="252" t="s">
        <v>331</v>
      </c>
      <c r="G291" s="250"/>
      <c r="H291" s="251" t="s">
        <v>1</v>
      </c>
      <c r="I291" s="253"/>
      <c r="J291" s="250"/>
      <c r="K291" s="250"/>
      <c r="L291" s="254"/>
      <c r="M291" s="255"/>
      <c r="N291" s="256"/>
      <c r="O291" s="256"/>
      <c r="P291" s="256"/>
      <c r="Q291" s="256"/>
      <c r="R291" s="256"/>
      <c r="S291" s="256"/>
      <c r="T291" s="257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58" t="s">
        <v>142</v>
      </c>
      <c r="AU291" s="258" t="s">
        <v>83</v>
      </c>
      <c r="AV291" s="14" t="s">
        <v>81</v>
      </c>
      <c r="AW291" s="14" t="s">
        <v>30</v>
      </c>
      <c r="AX291" s="14" t="s">
        <v>73</v>
      </c>
      <c r="AY291" s="258" t="s">
        <v>132</v>
      </c>
    </row>
    <row r="292" s="13" customFormat="1">
      <c r="A292" s="13"/>
      <c r="B292" s="237"/>
      <c r="C292" s="238"/>
      <c r="D292" s="239" t="s">
        <v>142</v>
      </c>
      <c r="E292" s="240" t="s">
        <v>1</v>
      </c>
      <c r="F292" s="241" t="s">
        <v>332</v>
      </c>
      <c r="G292" s="238"/>
      <c r="H292" s="242">
        <v>830</v>
      </c>
      <c r="I292" s="243"/>
      <c r="J292" s="238"/>
      <c r="K292" s="238"/>
      <c r="L292" s="244"/>
      <c r="M292" s="245"/>
      <c r="N292" s="246"/>
      <c r="O292" s="246"/>
      <c r="P292" s="246"/>
      <c r="Q292" s="246"/>
      <c r="R292" s="246"/>
      <c r="S292" s="246"/>
      <c r="T292" s="247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8" t="s">
        <v>142</v>
      </c>
      <c r="AU292" s="248" t="s">
        <v>83</v>
      </c>
      <c r="AV292" s="13" t="s">
        <v>83</v>
      </c>
      <c r="AW292" s="13" t="s">
        <v>30</v>
      </c>
      <c r="AX292" s="13" t="s">
        <v>73</v>
      </c>
      <c r="AY292" s="248" t="s">
        <v>132</v>
      </c>
    </row>
    <row r="293" s="14" customFormat="1">
      <c r="A293" s="14"/>
      <c r="B293" s="249"/>
      <c r="C293" s="250"/>
      <c r="D293" s="239" t="s">
        <v>142</v>
      </c>
      <c r="E293" s="251" t="s">
        <v>1</v>
      </c>
      <c r="F293" s="252" t="s">
        <v>333</v>
      </c>
      <c r="G293" s="250"/>
      <c r="H293" s="251" t="s">
        <v>1</v>
      </c>
      <c r="I293" s="253"/>
      <c r="J293" s="250"/>
      <c r="K293" s="250"/>
      <c r="L293" s="254"/>
      <c r="M293" s="255"/>
      <c r="N293" s="256"/>
      <c r="O293" s="256"/>
      <c r="P293" s="256"/>
      <c r="Q293" s="256"/>
      <c r="R293" s="256"/>
      <c r="S293" s="256"/>
      <c r="T293" s="257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58" t="s">
        <v>142</v>
      </c>
      <c r="AU293" s="258" t="s">
        <v>83</v>
      </c>
      <c r="AV293" s="14" t="s">
        <v>81</v>
      </c>
      <c r="AW293" s="14" t="s">
        <v>30</v>
      </c>
      <c r="AX293" s="14" t="s">
        <v>73</v>
      </c>
      <c r="AY293" s="258" t="s">
        <v>132</v>
      </c>
    </row>
    <row r="294" s="14" customFormat="1">
      <c r="A294" s="14"/>
      <c r="B294" s="249"/>
      <c r="C294" s="250"/>
      <c r="D294" s="239" t="s">
        <v>142</v>
      </c>
      <c r="E294" s="251" t="s">
        <v>1</v>
      </c>
      <c r="F294" s="252" t="s">
        <v>144</v>
      </c>
      <c r="G294" s="250"/>
      <c r="H294" s="251" t="s">
        <v>1</v>
      </c>
      <c r="I294" s="253"/>
      <c r="J294" s="250"/>
      <c r="K294" s="250"/>
      <c r="L294" s="254"/>
      <c r="M294" s="255"/>
      <c r="N294" s="256"/>
      <c r="O294" s="256"/>
      <c r="P294" s="256"/>
      <c r="Q294" s="256"/>
      <c r="R294" s="256"/>
      <c r="S294" s="256"/>
      <c r="T294" s="257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58" t="s">
        <v>142</v>
      </c>
      <c r="AU294" s="258" t="s">
        <v>83</v>
      </c>
      <c r="AV294" s="14" t="s">
        <v>81</v>
      </c>
      <c r="AW294" s="14" t="s">
        <v>30</v>
      </c>
      <c r="AX294" s="14" t="s">
        <v>73</v>
      </c>
      <c r="AY294" s="258" t="s">
        <v>132</v>
      </c>
    </row>
    <row r="295" s="15" customFormat="1">
      <c r="A295" s="15"/>
      <c r="B295" s="259"/>
      <c r="C295" s="260"/>
      <c r="D295" s="239" t="s">
        <v>142</v>
      </c>
      <c r="E295" s="261" t="s">
        <v>1</v>
      </c>
      <c r="F295" s="262" t="s">
        <v>145</v>
      </c>
      <c r="G295" s="260"/>
      <c r="H295" s="263">
        <v>2364.9499999999998</v>
      </c>
      <c r="I295" s="264"/>
      <c r="J295" s="260"/>
      <c r="K295" s="260"/>
      <c r="L295" s="265"/>
      <c r="M295" s="266"/>
      <c r="N295" s="267"/>
      <c r="O295" s="267"/>
      <c r="P295" s="267"/>
      <c r="Q295" s="267"/>
      <c r="R295" s="267"/>
      <c r="S295" s="267"/>
      <c r="T295" s="268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T295" s="269" t="s">
        <v>142</v>
      </c>
      <c r="AU295" s="269" t="s">
        <v>83</v>
      </c>
      <c r="AV295" s="15" t="s">
        <v>139</v>
      </c>
      <c r="AW295" s="15" t="s">
        <v>30</v>
      </c>
      <c r="AX295" s="15" t="s">
        <v>81</v>
      </c>
      <c r="AY295" s="269" t="s">
        <v>132</v>
      </c>
    </row>
    <row r="296" s="2" customFormat="1" ht="24.15" customHeight="1">
      <c r="A296" s="39"/>
      <c r="B296" s="40"/>
      <c r="C296" s="219" t="s">
        <v>334</v>
      </c>
      <c r="D296" s="219" t="s">
        <v>134</v>
      </c>
      <c r="E296" s="220" t="s">
        <v>335</v>
      </c>
      <c r="F296" s="221" t="s">
        <v>336</v>
      </c>
      <c r="G296" s="222" t="s">
        <v>218</v>
      </c>
      <c r="H296" s="223">
        <v>47</v>
      </c>
      <c r="I296" s="224"/>
      <c r="J296" s="225">
        <f>ROUND(I296*H296,2)</f>
        <v>0</v>
      </c>
      <c r="K296" s="221" t="s">
        <v>138</v>
      </c>
      <c r="L296" s="45"/>
      <c r="M296" s="226" t="s">
        <v>1</v>
      </c>
      <c r="N296" s="227" t="s">
        <v>38</v>
      </c>
      <c r="O296" s="92"/>
      <c r="P296" s="228">
        <f>O296*H296</f>
        <v>0</v>
      </c>
      <c r="Q296" s="228">
        <v>0</v>
      </c>
      <c r="R296" s="228">
        <f>Q296*H296</f>
        <v>0</v>
      </c>
      <c r="S296" s="228">
        <v>0</v>
      </c>
      <c r="T296" s="229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30" t="s">
        <v>139</v>
      </c>
      <c r="AT296" s="230" t="s">
        <v>134</v>
      </c>
      <c r="AU296" s="230" t="s">
        <v>83</v>
      </c>
      <c r="AY296" s="18" t="s">
        <v>132</v>
      </c>
      <c r="BE296" s="231">
        <f>IF(N296="základní",J296,0)</f>
        <v>0</v>
      </c>
      <c r="BF296" s="231">
        <f>IF(N296="snížená",J296,0)</f>
        <v>0</v>
      </c>
      <c r="BG296" s="231">
        <f>IF(N296="zákl. přenesená",J296,0)</f>
        <v>0</v>
      </c>
      <c r="BH296" s="231">
        <f>IF(N296="sníž. přenesená",J296,0)</f>
        <v>0</v>
      </c>
      <c r="BI296" s="231">
        <f>IF(N296="nulová",J296,0)</f>
        <v>0</v>
      </c>
      <c r="BJ296" s="18" t="s">
        <v>81</v>
      </c>
      <c r="BK296" s="231">
        <f>ROUND(I296*H296,2)</f>
        <v>0</v>
      </c>
      <c r="BL296" s="18" t="s">
        <v>139</v>
      </c>
      <c r="BM296" s="230" t="s">
        <v>337</v>
      </c>
    </row>
    <row r="297" s="2" customFormat="1">
      <c r="A297" s="39"/>
      <c r="B297" s="40"/>
      <c r="C297" s="41"/>
      <c r="D297" s="232" t="s">
        <v>140</v>
      </c>
      <c r="E297" s="41"/>
      <c r="F297" s="233" t="s">
        <v>338</v>
      </c>
      <c r="G297" s="41"/>
      <c r="H297" s="41"/>
      <c r="I297" s="234"/>
      <c r="J297" s="41"/>
      <c r="K297" s="41"/>
      <c r="L297" s="45"/>
      <c r="M297" s="235"/>
      <c r="N297" s="236"/>
      <c r="O297" s="92"/>
      <c r="P297" s="92"/>
      <c r="Q297" s="92"/>
      <c r="R297" s="92"/>
      <c r="S297" s="92"/>
      <c r="T297" s="93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T297" s="18" t="s">
        <v>140</v>
      </c>
      <c r="AU297" s="18" t="s">
        <v>83</v>
      </c>
    </row>
    <row r="298" s="13" customFormat="1">
      <c r="A298" s="13"/>
      <c r="B298" s="237"/>
      <c r="C298" s="238"/>
      <c r="D298" s="239" t="s">
        <v>142</v>
      </c>
      <c r="E298" s="240" t="s">
        <v>1</v>
      </c>
      <c r="F298" s="241" t="s">
        <v>339</v>
      </c>
      <c r="G298" s="238"/>
      <c r="H298" s="242">
        <v>47</v>
      </c>
      <c r="I298" s="243"/>
      <c r="J298" s="238"/>
      <c r="K298" s="238"/>
      <c r="L298" s="244"/>
      <c r="M298" s="245"/>
      <c r="N298" s="246"/>
      <c r="O298" s="246"/>
      <c r="P298" s="246"/>
      <c r="Q298" s="246"/>
      <c r="R298" s="246"/>
      <c r="S298" s="246"/>
      <c r="T298" s="247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8" t="s">
        <v>142</v>
      </c>
      <c r="AU298" s="248" t="s">
        <v>83</v>
      </c>
      <c r="AV298" s="13" t="s">
        <v>83</v>
      </c>
      <c r="AW298" s="13" t="s">
        <v>30</v>
      </c>
      <c r="AX298" s="13" t="s">
        <v>73</v>
      </c>
      <c r="AY298" s="248" t="s">
        <v>132</v>
      </c>
    </row>
    <row r="299" s="14" customFormat="1">
      <c r="A299" s="14"/>
      <c r="B299" s="249"/>
      <c r="C299" s="250"/>
      <c r="D299" s="239" t="s">
        <v>142</v>
      </c>
      <c r="E299" s="251" t="s">
        <v>1</v>
      </c>
      <c r="F299" s="252" t="s">
        <v>144</v>
      </c>
      <c r="G299" s="250"/>
      <c r="H299" s="251" t="s">
        <v>1</v>
      </c>
      <c r="I299" s="253"/>
      <c r="J299" s="250"/>
      <c r="K299" s="250"/>
      <c r="L299" s="254"/>
      <c r="M299" s="255"/>
      <c r="N299" s="256"/>
      <c r="O299" s="256"/>
      <c r="P299" s="256"/>
      <c r="Q299" s="256"/>
      <c r="R299" s="256"/>
      <c r="S299" s="256"/>
      <c r="T299" s="257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58" t="s">
        <v>142</v>
      </c>
      <c r="AU299" s="258" t="s">
        <v>83</v>
      </c>
      <c r="AV299" s="14" t="s">
        <v>81</v>
      </c>
      <c r="AW299" s="14" t="s">
        <v>30</v>
      </c>
      <c r="AX299" s="14" t="s">
        <v>73</v>
      </c>
      <c r="AY299" s="258" t="s">
        <v>132</v>
      </c>
    </row>
    <row r="300" s="15" customFormat="1">
      <c r="A300" s="15"/>
      <c r="B300" s="259"/>
      <c r="C300" s="260"/>
      <c r="D300" s="239" t="s">
        <v>142</v>
      </c>
      <c r="E300" s="261" t="s">
        <v>1</v>
      </c>
      <c r="F300" s="262" t="s">
        <v>145</v>
      </c>
      <c r="G300" s="260"/>
      <c r="H300" s="263">
        <v>47</v>
      </c>
      <c r="I300" s="264"/>
      <c r="J300" s="260"/>
      <c r="K300" s="260"/>
      <c r="L300" s="265"/>
      <c r="M300" s="266"/>
      <c r="N300" s="267"/>
      <c r="O300" s="267"/>
      <c r="P300" s="267"/>
      <c r="Q300" s="267"/>
      <c r="R300" s="267"/>
      <c r="S300" s="267"/>
      <c r="T300" s="268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T300" s="269" t="s">
        <v>142</v>
      </c>
      <c r="AU300" s="269" t="s">
        <v>83</v>
      </c>
      <c r="AV300" s="15" t="s">
        <v>139</v>
      </c>
      <c r="AW300" s="15" t="s">
        <v>30</v>
      </c>
      <c r="AX300" s="15" t="s">
        <v>81</v>
      </c>
      <c r="AY300" s="269" t="s">
        <v>132</v>
      </c>
    </row>
    <row r="301" s="2" customFormat="1" ht="16.5" customHeight="1">
      <c r="A301" s="39"/>
      <c r="B301" s="40"/>
      <c r="C301" s="270" t="s">
        <v>235</v>
      </c>
      <c r="D301" s="270" t="s">
        <v>199</v>
      </c>
      <c r="E301" s="271" t="s">
        <v>340</v>
      </c>
      <c r="F301" s="272" t="s">
        <v>341</v>
      </c>
      <c r="G301" s="273" t="s">
        <v>218</v>
      </c>
      <c r="H301" s="274">
        <v>47.469999999999999</v>
      </c>
      <c r="I301" s="275"/>
      <c r="J301" s="276">
        <f>ROUND(I301*H301,2)</f>
        <v>0</v>
      </c>
      <c r="K301" s="272" t="s">
        <v>138</v>
      </c>
      <c r="L301" s="277"/>
      <c r="M301" s="278" t="s">
        <v>1</v>
      </c>
      <c r="N301" s="279" t="s">
        <v>38</v>
      </c>
      <c r="O301" s="92"/>
      <c r="P301" s="228">
        <f>O301*H301</f>
        <v>0</v>
      </c>
      <c r="Q301" s="228">
        <v>0</v>
      </c>
      <c r="R301" s="228">
        <f>Q301*H301</f>
        <v>0</v>
      </c>
      <c r="S301" s="228">
        <v>0</v>
      </c>
      <c r="T301" s="229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30" t="s">
        <v>165</v>
      </c>
      <c r="AT301" s="230" t="s">
        <v>199</v>
      </c>
      <c r="AU301" s="230" t="s">
        <v>83</v>
      </c>
      <c r="AY301" s="18" t="s">
        <v>132</v>
      </c>
      <c r="BE301" s="231">
        <f>IF(N301="základní",J301,0)</f>
        <v>0</v>
      </c>
      <c r="BF301" s="231">
        <f>IF(N301="snížená",J301,0)</f>
        <v>0</v>
      </c>
      <c r="BG301" s="231">
        <f>IF(N301="zákl. přenesená",J301,0)</f>
        <v>0</v>
      </c>
      <c r="BH301" s="231">
        <f>IF(N301="sníž. přenesená",J301,0)</f>
        <v>0</v>
      </c>
      <c r="BI301" s="231">
        <f>IF(N301="nulová",J301,0)</f>
        <v>0</v>
      </c>
      <c r="BJ301" s="18" t="s">
        <v>81</v>
      </c>
      <c r="BK301" s="231">
        <f>ROUND(I301*H301,2)</f>
        <v>0</v>
      </c>
      <c r="BL301" s="18" t="s">
        <v>139</v>
      </c>
      <c r="BM301" s="230" t="s">
        <v>342</v>
      </c>
    </row>
    <row r="302" s="13" customFormat="1">
      <c r="A302" s="13"/>
      <c r="B302" s="237"/>
      <c r="C302" s="238"/>
      <c r="D302" s="239" t="s">
        <v>142</v>
      </c>
      <c r="E302" s="240" t="s">
        <v>1</v>
      </c>
      <c r="F302" s="241" t="s">
        <v>343</v>
      </c>
      <c r="G302" s="238"/>
      <c r="H302" s="242">
        <v>47.469999999999999</v>
      </c>
      <c r="I302" s="243"/>
      <c r="J302" s="238"/>
      <c r="K302" s="238"/>
      <c r="L302" s="244"/>
      <c r="M302" s="245"/>
      <c r="N302" s="246"/>
      <c r="O302" s="246"/>
      <c r="P302" s="246"/>
      <c r="Q302" s="246"/>
      <c r="R302" s="246"/>
      <c r="S302" s="246"/>
      <c r="T302" s="247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48" t="s">
        <v>142</v>
      </c>
      <c r="AU302" s="248" t="s">
        <v>83</v>
      </c>
      <c r="AV302" s="13" t="s">
        <v>83</v>
      </c>
      <c r="AW302" s="13" t="s">
        <v>30</v>
      </c>
      <c r="AX302" s="13" t="s">
        <v>73</v>
      </c>
      <c r="AY302" s="248" t="s">
        <v>132</v>
      </c>
    </row>
    <row r="303" s="15" customFormat="1">
      <c r="A303" s="15"/>
      <c r="B303" s="259"/>
      <c r="C303" s="260"/>
      <c r="D303" s="239" t="s">
        <v>142</v>
      </c>
      <c r="E303" s="261" t="s">
        <v>1</v>
      </c>
      <c r="F303" s="262" t="s">
        <v>145</v>
      </c>
      <c r="G303" s="260"/>
      <c r="H303" s="263">
        <v>47.469999999999999</v>
      </c>
      <c r="I303" s="264"/>
      <c r="J303" s="260"/>
      <c r="K303" s="260"/>
      <c r="L303" s="265"/>
      <c r="M303" s="266"/>
      <c r="N303" s="267"/>
      <c r="O303" s="267"/>
      <c r="P303" s="267"/>
      <c r="Q303" s="267"/>
      <c r="R303" s="267"/>
      <c r="S303" s="267"/>
      <c r="T303" s="268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T303" s="269" t="s">
        <v>142</v>
      </c>
      <c r="AU303" s="269" t="s">
        <v>83</v>
      </c>
      <c r="AV303" s="15" t="s">
        <v>139</v>
      </c>
      <c r="AW303" s="15" t="s">
        <v>30</v>
      </c>
      <c r="AX303" s="15" t="s">
        <v>81</v>
      </c>
      <c r="AY303" s="269" t="s">
        <v>132</v>
      </c>
    </row>
    <row r="304" s="2" customFormat="1" ht="33" customHeight="1">
      <c r="A304" s="39"/>
      <c r="B304" s="40"/>
      <c r="C304" s="219" t="s">
        <v>344</v>
      </c>
      <c r="D304" s="219" t="s">
        <v>134</v>
      </c>
      <c r="E304" s="220" t="s">
        <v>345</v>
      </c>
      <c r="F304" s="221" t="s">
        <v>346</v>
      </c>
      <c r="G304" s="222" t="s">
        <v>137</v>
      </c>
      <c r="H304" s="223">
        <v>10279</v>
      </c>
      <c r="I304" s="224"/>
      <c r="J304" s="225">
        <f>ROUND(I304*H304,2)</f>
        <v>0</v>
      </c>
      <c r="K304" s="221" t="s">
        <v>138</v>
      </c>
      <c r="L304" s="45"/>
      <c r="M304" s="226" t="s">
        <v>1</v>
      </c>
      <c r="N304" s="227" t="s">
        <v>38</v>
      </c>
      <c r="O304" s="92"/>
      <c r="P304" s="228">
        <f>O304*H304</f>
        <v>0</v>
      </c>
      <c r="Q304" s="228">
        <v>0</v>
      </c>
      <c r="R304" s="228">
        <f>Q304*H304</f>
        <v>0</v>
      </c>
      <c r="S304" s="228">
        <v>0</v>
      </c>
      <c r="T304" s="229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30" t="s">
        <v>139</v>
      </c>
      <c r="AT304" s="230" t="s">
        <v>134</v>
      </c>
      <c r="AU304" s="230" t="s">
        <v>83</v>
      </c>
      <c r="AY304" s="18" t="s">
        <v>132</v>
      </c>
      <c r="BE304" s="231">
        <f>IF(N304="základní",J304,0)</f>
        <v>0</v>
      </c>
      <c r="BF304" s="231">
        <f>IF(N304="snížená",J304,0)</f>
        <v>0</v>
      </c>
      <c r="BG304" s="231">
        <f>IF(N304="zákl. přenesená",J304,0)</f>
        <v>0</v>
      </c>
      <c r="BH304" s="231">
        <f>IF(N304="sníž. přenesená",J304,0)</f>
        <v>0</v>
      </c>
      <c r="BI304" s="231">
        <f>IF(N304="nulová",J304,0)</f>
        <v>0</v>
      </c>
      <c r="BJ304" s="18" t="s">
        <v>81</v>
      </c>
      <c r="BK304" s="231">
        <f>ROUND(I304*H304,2)</f>
        <v>0</v>
      </c>
      <c r="BL304" s="18" t="s">
        <v>139</v>
      </c>
      <c r="BM304" s="230" t="s">
        <v>347</v>
      </c>
    </row>
    <row r="305" s="2" customFormat="1">
      <c r="A305" s="39"/>
      <c r="B305" s="40"/>
      <c r="C305" s="41"/>
      <c r="D305" s="232" t="s">
        <v>140</v>
      </c>
      <c r="E305" s="41"/>
      <c r="F305" s="233" t="s">
        <v>348</v>
      </c>
      <c r="G305" s="41"/>
      <c r="H305" s="41"/>
      <c r="I305" s="234"/>
      <c r="J305" s="41"/>
      <c r="K305" s="41"/>
      <c r="L305" s="45"/>
      <c r="M305" s="235"/>
      <c r="N305" s="236"/>
      <c r="O305" s="92"/>
      <c r="P305" s="92"/>
      <c r="Q305" s="92"/>
      <c r="R305" s="92"/>
      <c r="S305" s="92"/>
      <c r="T305" s="93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T305" s="18" t="s">
        <v>140</v>
      </c>
      <c r="AU305" s="18" t="s">
        <v>83</v>
      </c>
    </row>
    <row r="306" s="13" customFormat="1">
      <c r="A306" s="13"/>
      <c r="B306" s="237"/>
      <c r="C306" s="238"/>
      <c r="D306" s="239" t="s">
        <v>142</v>
      </c>
      <c r="E306" s="240" t="s">
        <v>1</v>
      </c>
      <c r="F306" s="241" t="s">
        <v>349</v>
      </c>
      <c r="G306" s="238"/>
      <c r="H306" s="242">
        <v>10279</v>
      </c>
      <c r="I306" s="243"/>
      <c r="J306" s="238"/>
      <c r="K306" s="238"/>
      <c r="L306" s="244"/>
      <c r="M306" s="245"/>
      <c r="N306" s="246"/>
      <c r="O306" s="246"/>
      <c r="P306" s="246"/>
      <c r="Q306" s="246"/>
      <c r="R306" s="246"/>
      <c r="S306" s="246"/>
      <c r="T306" s="247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8" t="s">
        <v>142</v>
      </c>
      <c r="AU306" s="248" t="s">
        <v>83</v>
      </c>
      <c r="AV306" s="13" t="s">
        <v>83</v>
      </c>
      <c r="AW306" s="13" t="s">
        <v>30</v>
      </c>
      <c r="AX306" s="13" t="s">
        <v>73</v>
      </c>
      <c r="AY306" s="248" t="s">
        <v>132</v>
      </c>
    </row>
    <row r="307" s="14" customFormat="1">
      <c r="A307" s="14"/>
      <c r="B307" s="249"/>
      <c r="C307" s="250"/>
      <c r="D307" s="239" t="s">
        <v>142</v>
      </c>
      <c r="E307" s="251" t="s">
        <v>1</v>
      </c>
      <c r="F307" s="252" t="s">
        <v>144</v>
      </c>
      <c r="G307" s="250"/>
      <c r="H307" s="251" t="s">
        <v>1</v>
      </c>
      <c r="I307" s="253"/>
      <c r="J307" s="250"/>
      <c r="K307" s="250"/>
      <c r="L307" s="254"/>
      <c r="M307" s="255"/>
      <c r="N307" s="256"/>
      <c r="O307" s="256"/>
      <c r="P307" s="256"/>
      <c r="Q307" s="256"/>
      <c r="R307" s="256"/>
      <c r="S307" s="256"/>
      <c r="T307" s="257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58" t="s">
        <v>142</v>
      </c>
      <c r="AU307" s="258" t="s">
        <v>83</v>
      </c>
      <c r="AV307" s="14" t="s">
        <v>81</v>
      </c>
      <c r="AW307" s="14" t="s">
        <v>30</v>
      </c>
      <c r="AX307" s="14" t="s">
        <v>73</v>
      </c>
      <c r="AY307" s="258" t="s">
        <v>132</v>
      </c>
    </row>
    <row r="308" s="15" customFormat="1">
      <c r="A308" s="15"/>
      <c r="B308" s="259"/>
      <c r="C308" s="260"/>
      <c r="D308" s="239" t="s">
        <v>142</v>
      </c>
      <c r="E308" s="261" t="s">
        <v>1</v>
      </c>
      <c r="F308" s="262" t="s">
        <v>145</v>
      </c>
      <c r="G308" s="260"/>
      <c r="H308" s="263">
        <v>10279</v>
      </c>
      <c r="I308" s="264"/>
      <c r="J308" s="260"/>
      <c r="K308" s="260"/>
      <c r="L308" s="265"/>
      <c r="M308" s="266"/>
      <c r="N308" s="267"/>
      <c r="O308" s="267"/>
      <c r="P308" s="267"/>
      <c r="Q308" s="267"/>
      <c r="R308" s="267"/>
      <c r="S308" s="267"/>
      <c r="T308" s="268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T308" s="269" t="s">
        <v>142</v>
      </c>
      <c r="AU308" s="269" t="s">
        <v>83</v>
      </c>
      <c r="AV308" s="15" t="s">
        <v>139</v>
      </c>
      <c r="AW308" s="15" t="s">
        <v>30</v>
      </c>
      <c r="AX308" s="15" t="s">
        <v>81</v>
      </c>
      <c r="AY308" s="269" t="s">
        <v>132</v>
      </c>
    </row>
    <row r="309" s="2" customFormat="1" ht="37.8" customHeight="1">
      <c r="A309" s="39"/>
      <c r="B309" s="40"/>
      <c r="C309" s="219" t="s">
        <v>239</v>
      </c>
      <c r="D309" s="219" t="s">
        <v>134</v>
      </c>
      <c r="E309" s="220" t="s">
        <v>350</v>
      </c>
      <c r="F309" s="221" t="s">
        <v>351</v>
      </c>
      <c r="G309" s="222" t="s">
        <v>137</v>
      </c>
      <c r="H309" s="223">
        <v>225</v>
      </c>
      <c r="I309" s="224"/>
      <c r="J309" s="225">
        <f>ROUND(I309*H309,2)</f>
        <v>0</v>
      </c>
      <c r="K309" s="221" t="s">
        <v>138</v>
      </c>
      <c r="L309" s="45"/>
      <c r="M309" s="226" t="s">
        <v>1</v>
      </c>
      <c r="N309" s="227" t="s">
        <v>38</v>
      </c>
      <c r="O309" s="92"/>
      <c r="P309" s="228">
        <f>O309*H309</f>
        <v>0</v>
      </c>
      <c r="Q309" s="228">
        <v>0</v>
      </c>
      <c r="R309" s="228">
        <f>Q309*H309</f>
        <v>0</v>
      </c>
      <c r="S309" s="228">
        <v>0</v>
      </c>
      <c r="T309" s="229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30" t="s">
        <v>139</v>
      </c>
      <c r="AT309" s="230" t="s">
        <v>134</v>
      </c>
      <c r="AU309" s="230" t="s">
        <v>83</v>
      </c>
      <c r="AY309" s="18" t="s">
        <v>132</v>
      </c>
      <c r="BE309" s="231">
        <f>IF(N309="základní",J309,0)</f>
        <v>0</v>
      </c>
      <c r="BF309" s="231">
        <f>IF(N309="snížená",J309,0)</f>
        <v>0</v>
      </c>
      <c r="BG309" s="231">
        <f>IF(N309="zákl. přenesená",J309,0)</f>
        <v>0</v>
      </c>
      <c r="BH309" s="231">
        <f>IF(N309="sníž. přenesená",J309,0)</f>
        <v>0</v>
      </c>
      <c r="BI309" s="231">
        <f>IF(N309="nulová",J309,0)</f>
        <v>0</v>
      </c>
      <c r="BJ309" s="18" t="s">
        <v>81</v>
      </c>
      <c r="BK309" s="231">
        <f>ROUND(I309*H309,2)</f>
        <v>0</v>
      </c>
      <c r="BL309" s="18" t="s">
        <v>139</v>
      </c>
      <c r="BM309" s="230" t="s">
        <v>352</v>
      </c>
    </row>
    <row r="310" s="2" customFormat="1">
      <c r="A310" s="39"/>
      <c r="B310" s="40"/>
      <c r="C310" s="41"/>
      <c r="D310" s="232" t="s">
        <v>140</v>
      </c>
      <c r="E310" s="41"/>
      <c r="F310" s="233" t="s">
        <v>353</v>
      </c>
      <c r="G310" s="41"/>
      <c r="H310" s="41"/>
      <c r="I310" s="234"/>
      <c r="J310" s="41"/>
      <c r="K310" s="41"/>
      <c r="L310" s="45"/>
      <c r="M310" s="235"/>
      <c r="N310" s="236"/>
      <c r="O310" s="92"/>
      <c r="P310" s="92"/>
      <c r="Q310" s="92"/>
      <c r="R310" s="92"/>
      <c r="S310" s="92"/>
      <c r="T310" s="93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T310" s="18" t="s">
        <v>140</v>
      </c>
      <c r="AU310" s="18" t="s">
        <v>83</v>
      </c>
    </row>
    <row r="311" s="13" customFormat="1">
      <c r="A311" s="13"/>
      <c r="B311" s="237"/>
      <c r="C311" s="238"/>
      <c r="D311" s="239" t="s">
        <v>142</v>
      </c>
      <c r="E311" s="240" t="s">
        <v>1</v>
      </c>
      <c r="F311" s="241" t="s">
        <v>167</v>
      </c>
      <c r="G311" s="238"/>
      <c r="H311" s="242">
        <v>225</v>
      </c>
      <c r="I311" s="243"/>
      <c r="J311" s="238"/>
      <c r="K311" s="238"/>
      <c r="L311" s="244"/>
      <c r="M311" s="245"/>
      <c r="N311" s="246"/>
      <c r="O311" s="246"/>
      <c r="P311" s="246"/>
      <c r="Q311" s="246"/>
      <c r="R311" s="246"/>
      <c r="S311" s="246"/>
      <c r="T311" s="247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8" t="s">
        <v>142</v>
      </c>
      <c r="AU311" s="248" t="s">
        <v>83</v>
      </c>
      <c r="AV311" s="13" t="s">
        <v>83</v>
      </c>
      <c r="AW311" s="13" t="s">
        <v>30</v>
      </c>
      <c r="AX311" s="13" t="s">
        <v>73</v>
      </c>
      <c r="AY311" s="248" t="s">
        <v>132</v>
      </c>
    </row>
    <row r="312" s="14" customFormat="1">
      <c r="A312" s="14"/>
      <c r="B312" s="249"/>
      <c r="C312" s="250"/>
      <c r="D312" s="239" t="s">
        <v>142</v>
      </c>
      <c r="E312" s="251" t="s">
        <v>1</v>
      </c>
      <c r="F312" s="252" t="s">
        <v>144</v>
      </c>
      <c r="G312" s="250"/>
      <c r="H312" s="251" t="s">
        <v>1</v>
      </c>
      <c r="I312" s="253"/>
      <c r="J312" s="250"/>
      <c r="K312" s="250"/>
      <c r="L312" s="254"/>
      <c r="M312" s="255"/>
      <c r="N312" s="256"/>
      <c r="O312" s="256"/>
      <c r="P312" s="256"/>
      <c r="Q312" s="256"/>
      <c r="R312" s="256"/>
      <c r="S312" s="256"/>
      <c r="T312" s="257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58" t="s">
        <v>142</v>
      </c>
      <c r="AU312" s="258" t="s">
        <v>83</v>
      </c>
      <c r="AV312" s="14" t="s">
        <v>81</v>
      </c>
      <c r="AW312" s="14" t="s">
        <v>30</v>
      </c>
      <c r="AX312" s="14" t="s">
        <v>73</v>
      </c>
      <c r="AY312" s="258" t="s">
        <v>132</v>
      </c>
    </row>
    <row r="313" s="15" customFormat="1">
      <c r="A313" s="15"/>
      <c r="B313" s="259"/>
      <c r="C313" s="260"/>
      <c r="D313" s="239" t="s">
        <v>142</v>
      </c>
      <c r="E313" s="261" t="s">
        <v>1</v>
      </c>
      <c r="F313" s="262" t="s">
        <v>145</v>
      </c>
      <c r="G313" s="260"/>
      <c r="H313" s="263">
        <v>225</v>
      </c>
      <c r="I313" s="264"/>
      <c r="J313" s="260"/>
      <c r="K313" s="260"/>
      <c r="L313" s="265"/>
      <c r="M313" s="266"/>
      <c r="N313" s="267"/>
      <c r="O313" s="267"/>
      <c r="P313" s="267"/>
      <c r="Q313" s="267"/>
      <c r="R313" s="267"/>
      <c r="S313" s="267"/>
      <c r="T313" s="268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T313" s="269" t="s">
        <v>142</v>
      </c>
      <c r="AU313" s="269" t="s">
        <v>83</v>
      </c>
      <c r="AV313" s="15" t="s">
        <v>139</v>
      </c>
      <c r="AW313" s="15" t="s">
        <v>30</v>
      </c>
      <c r="AX313" s="15" t="s">
        <v>81</v>
      </c>
      <c r="AY313" s="269" t="s">
        <v>132</v>
      </c>
    </row>
    <row r="314" s="2" customFormat="1" ht="37.8" customHeight="1">
      <c r="A314" s="39"/>
      <c r="B314" s="40"/>
      <c r="C314" s="219" t="s">
        <v>354</v>
      </c>
      <c r="D314" s="219" t="s">
        <v>134</v>
      </c>
      <c r="E314" s="220" t="s">
        <v>355</v>
      </c>
      <c r="F314" s="221" t="s">
        <v>356</v>
      </c>
      <c r="G314" s="222" t="s">
        <v>218</v>
      </c>
      <c r="H314" s="223">
        <v>64</v>
      </c>
      <c r="I314" s="224"/>
      <c r="J314" s="225">
        <f>ROUND(I314*H314,2)</f>
        <v>0</v>
      </c>
      <c r="K314" s="221" t="s">
        <v>138</v>
      </c>
      <c r="L314" s="45"/>
      <c r="M314" s="226" t="s">
        <v>1</v>
      </c>
      <c r="N314" s="227" t="s">
        <v>38</v>
      </c>
      <c r="O314" s="92"/>
      <c r="P314" s="228">
        <f>O314*H314</f>
        <v>0</v>
      </c>
      <c r="Q314" s="228">
        <v>0</v>
      </c>
      <c r="R314" s="228">
        <f>Q314*H314</f>
        <v>0</v>
      </c>
      <c r="S314" s="228">
        <v>0</v>
      </c>
      <c r="T314" s="229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30" t="s">
        <v>139</v>
      </c>
      <c r="AT314" s="230" t="s">
        <v>134</v>
      </c>
      <c r="AU314" s="230" t="s">
        <v>83</v>
      </c>
      <c r="AY314" s="18" t="s">
        <v>132</v>
      </c>
      <c r="BE314" s="231">
        <f>IF(N314="základní",J314,0)</f>
        <v>0</v>
      </c>
      <c r="BF314" s="231">
        <f>IF(N314="snížená",J314,0)</f>
        <v>0</v>
      </c>
      <c r="BG314" s="231">
        <f>IF(N314="zákl. přenesená",J314,0)</f>
        <v>0</v>
      </c>
      <c r="BH314" s="231">
        <f>IF(N314="sníž. přenesená",J314,0)</f>
        <v>0</v>
      </c>
      <c r="BI314" s="231">
        <f>IF(N314="nulová",J314,0)</f>
        <v>0</v>
      </c>
      <c r="BJ314" s="18" t="s">
        <v>81</v>
      </c>
      <c r="BK314" s="231">
        <f>ROUND(I314*H314,2)</f>
        <v>0</v>
      </c>
      <c r="BL314" s="18" t="s">
        <v>139</v>
      </c>
      <c r="BM314" s="230" t="s">
        <v>357</v>
      </c>
    </row>
    <row r="315" s="2" customFormat="1">
      <c r="A315" s="39"/>
      <c r="B315" s="40"/>
      <c r="C315" s="41"/>
      <c r="D315" s="232" t="s">
        <v>140</v>
      </c>
      <c r="E315" s="41"/>
      <c r="F315" s="233" t="s">
        <v>358</v>
      </c>
      <c r="G315" s="41"/>
      <c r="H315" s="41"/>
      <c r="I315" s="234"/>
      <c r="J315" s="41"/>
      <c r="K315" s="41"/>
      <c r="L315" s="45"/>
      <c r="M315" s="235"/>
      <c r="N315" s="236"/>
      <c r="O315" s="92"/>
      <c r="P315" s="92"/>
      <c r="Q315" s="92"/>
      <c r="R315" s="92"/>
      <c r="S315" s="92"/>
      <c r="T315" s="93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T315" s="18" t="s">
        <v>140</v>
      </c>
      <c r="AU315" s="18" t="s">
        <v>83</v>
      </c>
    </row>
    <row r="316" s="13" customFormat="1">
      <c r="A316" s="13"/>
      <c r="B316" s="237"/>
      <c r="C316" s="238"/>
      <c r="D316" s="239" t="s">
        <v>142</v>
      </c>
      <c r="E316" s="240" t="s">
        <v>1</v>
      </c>
      <c r="F316" s="241" t="s">
        <v>143</v>
      </c>
      <c r="G316" s="238"/>
      <c r="H316" s="242">
        <v>64</v>
      </c>
      <c r="I316" s="243"/>
      <c r="J316" s="238"/>
      <c r="K316" s="238"/>
      <c r="L316" s="244"/>
      <c r="M316" s="245"/>
      <c r="N316" s="246"/>
      <c r="O316" s="246"/>
      <c r="P316" s="246"/>
      <c r="Q316" s="246"/>
      <c r="R316" s="246"/>
      <c r="S316" s="246"/>
      <c r="T316" s="247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8" t="s">
        <v>142</v>
      </c>
      <c r="AU316" s="248" t="s">
        <v>83</v>
      </c>
      <c r="AV316" s="13" t="s">
        <v>83</v>
      </c>
      <c r="AW316" s="13" t="s">
        <v>30</v>
      </c>
      <c r="AX316" s="13" t="s">
        <v>73</v>
      </c>
      <c r="AY316" s="248" t="s">
        <v>132</v>
      </c>
    </row>
    <row r="317" s="14" customFormat="1">
      <c r="A317" s="14"/>
      <c r="B317" s="249"/>
      <c r="C317" s="250"/>
      <c r="D317" s="239" t="s">
        <v>142</v>
      </c>
      <c r="E317" s="251" t="s">
        <v>1</v>
      </c>
      <c r="F317" s="252" t="s">
        <v>144</v>
      </c>
      <c r="G317" s="250"/>
      <c r="H317" s="251" t="s">
        <v>1</v>
      </c>
      <c r="I317" s="253"/>
      <c r="J317" s="250"/>
      <c r="K317" s="250"/>
      <c r="L317" s="254"/>
      <c r="M317" s="255"/>
      <c r="N317" s="256"/>
      <c r="O317" s="256"/>
      <c r="P317" s="256"/>
      <c r="Q317" s="256"/>
      <c r="R317" s="256"/>
      <c r="S317" s="256"/>
      <c r="T317" s="257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58" t="s">
        <v>142</v>
      </c>
      <c r="AU317" s="258" t="s">
        <v>83</v>
      </c>
      <c r="AV317" s="14" t="s">
        <v>81</v>
      </c>
      <c r="AW317" s="14" t="s">
        <v>30</v>
      </c>
      <c r="AX317" s="14" t="s">
        <v>73</v>
      </c>
      <c r="AY317" s="258" t="s">
        <v>132</v>
      </c>
    </row>
    <row r="318" s="15" customFormat="1">
      <c r="A318" s="15"/>
      <c r="B318" s="259"/>
      <c r="C318" s="260"/>
      <c r="D318" s="239" t="s">
        <v>142</v>
      </c>
      <c r="E318" s="261" t="s">
        <v>1</v>
      </c>
      <c r="F318" s="262" t="s">
        <v>145</v>
      </c>
      <c r="G318" s="260"/>
      <c r="H318" s="263">
        <v>64</v>
      </c>
      <c r="I318" s="264"/>
      <c r="J318" s="260"/>
      <c r="K318" s="260"/>
      <c r="L318" s="265"/>
      <c r="M318" s="266"/>
      <c r="N318" s="267"/>
      <c r="O318" s="267"/>
      <c r="P318" s="267"/>
      <c r="Q318" s="267"/>
      <c r="R318" s="267"/>
      <c r="S318" s="267"/>
      <c r="T318" s="268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T318" s="269" t="s">
        <v>142</v>
      </c>
      <c r="AU318" s="269" t="s">
        <v>83</v>
      </c>
      <c r="AV318" s="15" t="s">
        <v>139</v>
      </c>
      <c r="AW318" s="15" t="s">
        <v>30</v>
      </c>
      <c r="AX318" s="15" t="s">
        <v>81</v>
      </c>
      <c r="AY318" s="269" t="s">
        <v>132</v>
      </c>
    </row>
    <row r="319" s="2" customFormat="1" ht="33" customHeight="1">
      <c r="A319" s="39"/>
      <c r="B319" s="40"/>
      <c r="C319" s="219" t="s">
        <v>242</v>
      </c>
      <c r="D319" s="219" t="s">
        <v>134</v>
      </c>
      <c r="E319" s="220" t="s">
        <v>359</v>
      </c>
      <c r="F319" s="221" t="s">
        <v>360</v>
      </c>
      <c r="G319" s="222" t="s">
        <v>207</v>
      </c>
      <c r="H319" s="223">
        <v>4</v>
      </c>
      <c r="I319" s="224"/>
      <c r="J319" s="225">
        <f>ROUND(I319*H319,2)</f>
        <v>0</v>
      </c>
      <c r="K319" s="221" t="s">
        <v>138</v>
      </c>
      <c r="L319" s="45"/>
      <c r="M319" s="226" t="s">
        <v>1</v>
      </c>
      <c r="N319" s="227" t="s">
        <v>38</v>
      </c>
      <c r="O319" s="92"/>
      <c r="P319" s="228">
        <f>O319*H319</f>
        <v>0</v>
      </c>
      <c r="Q319" s="228">
        <v>0</v>
      </c>
      <c r="R319" s="228">
        <f>Q319*H319</f>
        <v>0</v>
      </c>
      <c r="S319" s="228">
        <v>0</v>
      </c>
      <c r="T319" s="229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30" t="s">
        <v>139</v>
      </c>
      <c r="AT319" s="230" t="s">
        <v>134</v>
      </c>
      <c r="AU319" s="230" t="s">
        <v>83</v>
      </c>
      <c r="AY319" s="18" t="s">
        <v>132</v>
      </c>
      <c r="BE319" s="231">
        <f>IF(N319="základní",J319,0)</f>
        <v>0</v>
      </c>
      <c r="BF319" s="231">
        <f>IF(N319="snížená",J319,0)</f>
        <v>0</v>
      </c>
      <c r="BG319" s="231">
        <f>IF(N319="zákl. přenesená",J319,0)</f>
        <v>0</v>
      </c>
      <c r="BH319" s="231">
        <f>IF(N319="sníž. přenesená",J319,0)</f>
        <v>0</v>
      </c>
      <c r="BI319" s="231">
        <f>IF(N319="nulová",J319,0)</f>
        <v>0</v>
      </c>
      <c r="BJ319" s="18" t="s">
        <v>81</v>
      </c>
      <c r="BK319" s="231">
        <f>ROUND(I319*H319,2)</f>
        <v>0</v>
      </c>
      <c r="BL319" s="18" t="s">
        <v>139</v>
      </c>
      <c r="BM319" s="230" t="s">
        <v>361</v>
      </c>
    </row>
    <row r="320" s="2" customFormat="1">
      <c r="A320" s="39"/>
      <c r="B320" s="40"/>
      <c r="C320" s="41"/>
      <c r="D320" s="232" t="s">
        <v>140</v>
      </c>
      <c r="E320" s="41"/>
      <c r="F320" s="233" t="s">
        <v>362</v>
      </c>
      <c r="G320" s="41"/>
      <c r="H320" s="41"/>
      <c r="I320" s="234"/>
      <c r="J320" s="41"/>
      <c r="K320" s="41"/>
      <c r="L320" s="45"/>
      <c r="M320" s="235"/>
      <c r="N320" s="236"/>
      <c r="O320" s="92"/>
      <c r="P320" s="92"/>
      <c r="Q320" s="92"/>
      <c r="R320" s="92"/>
      <c r="S320" s="92"/>
      <c r="T320" s="93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T320" s="18" t="s">
        <v>140</v>
      </c>
      <c r="AU320" s="18" t="s">
        <v>83</v>
      </c>
    </row>
    <row r="321" s="13" customFormat="1">
      <c r="A321" s="13"/>
      <c r="B321" s="237"/>
      <c r="C321" s="238"/>
      <c r="D321" s="239" t="s">
        <v>142</v>
      </c>
      <c r="E321" s="240" t="s">
        <v>1</v>
      </c>
      <c r="F321" s="241" t="s">
        <v>139</v>
      </c>
      <c r="G321" s="238"/>
      <c r="H321" s="242">
        <v>4</v>
      </c>
      <c r="I321" s="243"/>
      <c r="J321" s="238"/>
      <c r="K321" s="238"/>
      <c r="L321" s="244"/>
      <c r="M321" s="245"/>
      <c r="N321" s="246"/>
      <c r="O321" s="246"/>
      <c r="P321" s="246"/>
      <c r="Q321" s="246"/>
      <c r="R321" s="246"/>
      <c r="S321" s="246"/>
      <c r="T321" s="247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8" t="s">
        <v>142</v>
      </c>
      <c r="AU321" s="248" t="s">
        <v>83</v>
      </c>
      <c r="AV321" s="13" t="s">
        <v>83</v>
      </c>
      <c r="AW321" s="13" t="s">
        <v>30</v>
      </c>
      <c r="AX321" s="13" t="s">
        <v>73</v>
      </c>
      <c r="AY321" s="248" t="s">
        <v>132</v>
      </c>
    </row>
    <row r="322" s="14" customFormat="1">
      <c r="A322" s="14"/>
      <c r="B322" s="249"/>
      <c r="C322" s="250"/>
      <c r="D322" s="239" t="s">
        <v>142</v>
      </c>
      <c r="E322" s="251" t="s">
        <v>1</v>
      </c>
      <c r="F322" s="252" t="s">
        <v>363</v>
      </c>
      <c r="G322" s="250"/>
      <c r="H322" s="251" t="s">
        <v>1</v>
      </c>
      <c r="I322" s="253"/>
      <c r="J322" s="250"/>
      <c r="K322" s="250"/>
      <c r="L322" s="254"/>
      <c r="M322" s="255"/>
      <c r="N322" s="256"/>
      <c r="O322" s="256"/>
      <c r="P322" s="256"/>
      <c r="Q322" s="256"/>
      <c r="R322" s="256"/>
      <c r="S322" s="256"/>
      <c r="T322" s="257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58" t="s">
        <v>142</v>
      </c>
      <c r="AU322" s="258" t="s">
        <v>83</v>
      </c>
      <c r="AV322" s="14" t="s">
        <v>81</v>
      </c>
      <c r="AW322" s="14" t="s">
        <v>30</v>
      </c>
      <c r="AX322" s="14" t="s">
        <v>73</v>
      </c>
      <c r="AY322" s="258" t="s">
        <v>132</v>
      </c>
    </row>
    <row r="323" s="15" customFormat="1">
      <c r="A323" s="15"/>
      <c r="B323" s="259"/>
      <c r="C323" s="260"/>
      <c r="D323" s="239" t="s">
        <v>142</v>
      </c>
      <c r="E323" s="261" t="s">
        <v>1</v>
      </c>
      <c r="F323" s="262" t="s">
        <v>145</v>
      </c>
      <c r="G323" s="260"/>
      <c r="H323" s="263">
        <v>4</v>
      </c>
      <c r="I323" s="264"/>
      <c r="J323" s="260"/>
      <c r="K323" s="260"/>
      <c r="L323" s="265"/>
      <c r="M323" s="266"/>
      <c r="N323" s="267"/>
      <c r="O323" s="267"/>
      <c r="P323" s="267"/>
      <c r="Q323" s="267"/>
      <c r="R323" s="267"/>
      <c r="S323" s="267"/>
      <c r="T323" s="268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T323" s="269" t="s">
        <v>142</v>
      </c>
      <c r="AU323" s="269" t="s">
        <v>83</v>
      </c>
      <c r="AV323" s="15" t="s">
        <v>139</v>
      </c>
      <c r="AW323" s="15" t="s">
        <v>30</v>
      </c>
      <c r="AX323" s="15" t="s">
        <v>81</v>
      </c>
      <c r="AY323" s="269" t="s">
        <v>132</v>
      </c>
    </row>
    <row r="324" s="2" customFormat="1" ht="24.15" customHeight="1">
      <c r="A324" s="39"/>
      <c r="B324" s="40"/>
      <c r="C324" s="219" t="s">
        <v>364</v>
      </c>
      <c r="D324" s="219" t="s">
        <v>134</v>
      </c>
      <c r="E324" s="220" t="s">
        <v>365</v>
      </c>
      <c r="F324" s="221" t="s">
        <v>366</v>
      </c>
      <c r="G324" s="222" t="s">
        <v>207</v>
      </c>
      <c r="H324" s="223">
        <v>4</v>
      </c>
      <c r="I324" s="224"/>
      <c r="J324" s="225">
        <f>ROUND(I324*H324,2)</f>
        <v>0</v>
      </c>
      <c r="K324" s="221" t="s">
        <v>138</v>
      </c>
      <c r="L324" s="45"/>
      <c r="M324" s="226" t="s">
        <v>1</v>
      </c>
      <c r="N324" s="227" t="s">
        <v>38</v>
      </c>
      <c r="O324" s="92"/>
      <c r="P324" s="228">
        <f>O324*H324</f>
        <v>0</v>
      </c>
      <c r="Q324" s="228">
        <v>0</v>
      </c>
      <c r="R324" s="228">
        <f>Q324*H324</f>
        <v>0</v>
      </c>
      <c r="S324" s="228">
        <v>0</v>
      </c>
      <c r="T324" s="229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30" t="s">
        <v>139</v>
      </c>
      <c r="AT324" s="230" t="s">
        <v>134</v>
      </c>
      <c r="AU324" s="230" t="s">
        <v>83</v>
      </c>
      <c r="AY324" s="18" t="s">
        <v>132</v>
      </c>
      <c r="BE324" s="231">
        <f>IF(N324="základní",J324,0)</f>
        <v>0</v>
      </c>
      <c r="BF324" s="231">
        <f>IF(N324="snížená",J324,0)</f>
        <v>0</v>
      </c>
      <c r="BG324" s="231">
        <f>IF(N324="zákl. přenesená",J324,0)</f>
        <v>0</v>
      </c>
      <c r="BH324" s="231">
        <f>IF(N324="sníž. přenesená",J324,0)</f>
        <v>0</v>
      </c>
      <c r="BI324" s="231">
        <f>IF(N324="nulová",J324,0)</f>
        <v>0</v>
      </c>
      <c r="BJ324" s="18" t="s">
        <v>81</v>
      </c>
      <c r="BK324" s="231">
        <f>ROUND(I324*H324,2)</f>
        <v>0</v>
      </c>
      <c r="BL324" s="18" t="s">
        <v>139</v>
      </c>
      <c r="BM324" s="230" t="s">
        <v>367</v>
      </c>
    </row>
    <row r="325" s="2" customFormat="1">
      <c r="A325" s="39"/>
      <c r="B325" s="40"/>
      <c r="C325" s="41"/>
      <c r="D325" s="232" t="s">
        <v>140</v>
      </c>
      <c r="E325" s="41"/>
      <c r="F325" s="233" t="s">
        <v>368</v>
      </c>
      <c r="G325" s="41"/>
      <c r="H325" s="41"/>
      <c r="I325" s="234"/>
      <c r="J325" s="41"/>
      <c r="K325" s="41"/>
      <c r="L325" s="45"/>
      <c r="M325" s="235"/>
      <c r="N325" s="236"/>
      <c r="O325" s="92"/>
      <c r="P325" s="92"/>
      <c r="Q325" s="92"/>
      <c r="R325" s="92"/>
      <c r="S325" s="92"/>
      <c r="T325" s="93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T325" s="18" t="s">
        <v>140</v>
      </c>
      <c r="AU325" s="18" t="s">
        <v>83</v>
      </c>
    </row>
    <row r="326" s="13" customFormat="1">
      <c r="A326" s="13"/>
      <c r="B326" s="237"/>
      <c r="C326" s="238"/>
      <c r="D326" s="239" t="s">
        <v>142</v>
      </c>
      <c r="E326" s="240" t="s">
        <v>1</v>
      </c>
      <c r="F326" s="241" t="s">
        <v>139</v>
      </c>
      <c r="G326" s="238"/>
      <c r="H326" s="242">
        <v>4</v>
      </c>
      <c r="I326" s="243"/>
      <c r="J326" s="238"/>
      <c r="K326" s="238"/>
      <c r="L326" s="244"/>
      <c r="M326" s="245"/>
      <c r="N326" s="246"/>
      <c r="O326" s="246"/>
      <c r="P326" s="246"/>
      <c r="Q326" s="246"/>
      <c r="R326" s="246"/>
      <c r="S326" s="246"/>
      <c r="T326" s="247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8" t="s">
        <v>142</v>
      </c>
      <c r="AU326" s="248" t="s">
        <v>83</v>
      </c>
      <c r="AV326" s="13" t="s">
        <v>83</v>
      </c>
      <c r="AW326" s="13" t="s">
        <v>30</v>
      </c>
      <c r="AX326" s="13" t="s">
        <v>73</v>
      </c>
      <c r="AY326" s="248" t="s">
        <v>132</v>
      </c>
    </row>
    <row r="327" s="14" customFormat="1">
      <c r="A327" s="14"/>
      <c r="B327" s="249"/>
      <c r="C327" s="250"/>
      <c r="D327" s="239" t="s">
        <v>142</v>
      </c>
      <c r="E327" s="251" t="s">
        <v>1</v>
      </c>
      <c r="F327" s="252" t="s">
        <v>144</v>
      </c>
      <c r="G327" s="250"/>
      <c r="H327" s="251" t="s">
        <v>1</v>
      </c>
      <c r="I327" s="253"/>
      <c r="J327" s="250"/>
      <c r="K327" s="250"/>
      <c r="L327" s="254"/>
      <c r="M327" s="255"/>
      <c r="N327" s="256"/>
      <c r="O327" s="256"/>
      <c r="P327" s="256"/>
      <c r="Q327" s="256"/>
      <c r="R327" s="256"/>
      <c r="S327" s="256"/>
      <c r="T327" s="257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58" t="s">
        <v>142</v>
      </c>
      <c r="AU327" s="258" t="s">
        <v>83</v>
      </c>
      <c r="AV327" s="14" t="s">
        <v>81</v>
      </c>
      <c r="AW327" s="14" t="s">
        <v>30</v>
      </c>
      <c r="AX327" s="14" t="s">
        <v>73</v>
      </c>
      <c r="AY327" s="258" t="s">
        <v>132</v>
      </c>
    </row>
    <row r="328" s="15" customFormat="1">
      <c r="A328" s="15"/>
      <c r="B328" s="259"/>
      <c r="C328" s="260"/>
      <c r="D328" s="239" t="s">
        <v>142</v>
      </c>
      <c r="E328" s="261" t="s">
        <v>1</v>
      </c>
      <c r="F328" s="262" t="s">
        <v>145</v>
      </c>
      <c r="G328" s="260"/>
      <c r="H328" s="263">
        <v>4</v>
      </c>
      <c r="I328" s="264"/>
      <c r="J328" s="260"/>
      <c r="K328" s="260"/>
      <c r="L328" s="265"/>
      <c r="M328" s="266"/>
      <c r="N328" s="267"/>
      <c r="O328" s="267"/>
      <c r="P328" s="267"/>
      <c r="Q328" s="267"/>
      <c r="R328" s="267"/>
      <c r="S328" s="267"/>
      <c r="T328" s="268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T328" s="269" t="s">
        <v>142</v>
      </c>
      <c r="AU328" s="269" t="s">
        <v>83</v>
      </c>
      <c r="AV328" s="15" t="s">
        <v>139</v>
      </c>
      <c r="AW328" s="15" t="s">
        <v>30</v>
      </c>
      <c r="AX328" s="15" t="s">
        <v>81</v>
      </c>
      <c r="AY328" s="269" t="s">
        <v>132</v>
      </c>
    </row>
    <row r="329" s="12" customFormat="1" ht="22.8" customHeight="1">
      <c r="A329" s="12"/>
      <c r="B329" s="203"/>
      <c r="C329" s="204"/>
      <c r="D329" s="205" t="s">
        <v>72</v>
      </c>
      <c r="E329" s="217" t="s">
        <v>369</v>
      </c>
      <c r="F329" s="217" t="s">
        <v>370</v>
      </c>
      <c r="G329" s="204"/>
      <c r="H329" s="204"/>
      <c r="I329" s="207"/>
      <c r="J329" s="218">
        <f>BK329</f>
        <v>0</v>
      </c>
      <c r="K329" s="204"/>
      <c r="L329" s="209"/>
      <c r="M329" s="210"/>
      <c r="N329" s="211"/>
      <c r="O329" s="211"/>
      <c r="P329" s="212">
        <f>SUM(P330:P377)</f>
        <v>0</v>
      </c>
      <c r="Q329" s="211"/>
      <c r="R329" s="212">
        <f>SUM(R330:R377)</f>
        <v>0</v>
      </c>
      <c r="S329" s="211"/>
      <c r="T329" s="213">
        <f>SUM(T330:T377)</f>
        <v>0</v>
      </c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R329" s="214" t="s">
        <v>81</v>
      </c>
      <c r="AT329" s="215" t="s">
        <v>72</v>
      </c>
      <c r="AU329" s="215" t="s">
        <v>81</v>
      </c>
      <c r="AY329" s="214" t="s">
        <v>132</v>
      </c>
      <c r="BK329" s="216">
        <f>SUM(BK330:BK377)</f>
        <v>0</v>
      </c>
    </row>
    <row r="330" s="2" customFormat="1" ht="24.15" customHeight="1">
      <c r="A330" s="39"/>
      <c r="B330" s="40"/>
      <c r="C330" s="219" t="s">
        <v>246</v>
      </c>
      <c r="D330" s="219" t="s">
        <v>134</v>
      </c>
      <c r="E330" s="220" t="s">
        <v>371</v>
      </c>
      <c r="F330" s="221" t="s">
        <v>372</v>
      </c>
      <c r="G330" s="222" t="s">
        <v>170</v>
      </c>
      <c r="H330" s="223">
        <v>3.032</v>
      </c>
      <c r="I330" s="224"/>
      <c r="J330" s="225">
        <f>ROUND(I330*H330,2)</f>
        <v>0</v>
      </c>
      <c r="K330" s="221" t="s">
        <v>138</v>
      </c>
      <c r="L330" s="45"/>
      <c r="M330" s="226" t="s">
        <v>1</v>
      </c>
      <c r="N330" s="227" t="s">
        <v>38</v>
      </c>
      <c r="O330" s="92"/>
      <c r="P330" s="228">
        <f>O330*H330</f>
        <v>0</v>
      </c>
      <c r="Q330" s="228">
        <v>0</v>
      </c>
      <c r="R330" s="228">
        <f>Q330*H330</f>
        <v>0</v>
      </c>
      <c r="S330" s="228">
        <v>0</v>
      </c>
      <c r="T330" s="229">
        <f>S330*H330</f>
        <v>0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R330" s="230" t="s">
        <v>139</v>
      </c>
      <c r="AT330" s="230" t="s">
        <v>134</v>
      </c>
      <c r="AU330" s="230" t="s">
        <v>83</v>
      </c>
      <c r="AY330" s="18" t="s">
        <v>132</v>
      </c>
      <c r="BE330" s="231">
        <f>IF(N330="základní",J330,0)</f>
        <v>0</v>
      </c>
      <c r="BF330" s="231">
        <f>IF(N330="snížená",J330,0)</f>
        <v>0</v>
      </c>
      <c r="BG330" s="231">
        <f>IF(N330="zákl. přenesená",J330,0)</f>
        <v>0</v>
      </c>
      <c r="BH330" s="231">
        <f>IF(N330="sníž. přenesená",J330,0)</f>
        <v>0</v>
      </c>
      <c r="BI330" s="231">
        <f>IF(N330="nulová",J330,0)</f>
        <v>0</v>
      </c>
      <c r="BJ330" s="18" t="s">
        <v>81</v>
      </c>
      <c r="BK330" s="231">
        <f>ROUND(I330*H330,2)</f>
        <v>0</v>
      </c>
      <c r="BL330" s="18" t="s">
        <v>139</v>
      </c>
      <c r="BM330" s="230" t="s">
        <v>373</v>
      </c>
    </row>
    <row r="331" s="2" customFormat="1">
      <c r="A331" s="39"/>
      <c r="B331" s="40"/>
      <c r="C331" s="41"/>
      <c r="D331" s="232" t="s">
        <v>140</v>
      </c>
      <c r="E331" s="41"/>
      <c r="F331" s="233" t="s">
        <v>374</v>
      </c>
      <c r="G331" s="41"/>
      <c r="H331" s="41"/>
      <c r="I331" s="234"/>
      <c r="J331" s="41"/>
      <c r="K331" s="41"/>
      <c r="L331" s="45"/>
      <c r="M331" s="235"/>
      <c r="N331" s="236"/>
      <c r="O331" s="92"/>
      <c r="P331" s="92"/>
      <c r="Q331" s="92"/>
      <c r="R331" s="92"/>
      <c r="S331" s="92"/>
      <c r="T331" s="93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T331" s="18" t="s">
        <v>140</v>
      </c>
      <c r="AU331" s="18" t="s">
        <v>83</v>
      </c>
    </row>
    <row r="332" s="13" customFormat="1">
      <c r="A332" s="13"/>
      <c r="B332" s="237"/>
      <c r="C332" s="238"/>
      <c r="D332" s="239" t="s">
        <v>142</v>
      </c>
      <c r="E332" s="240" t="s">
        <v>1</v>
      </c>
      <c r="F332" s="241" t="s">
        <v>375</v>
      </c>
      <c r="G332" s="238"/>
      <c r="H332" s="242">
        <v>3.032</v>
      </c>
      <c r="I332" s="243"/>
      <c r="J332" s="238"/>
      <c r="K332" s="238"/>
      <c r="L332" s="244"/>
      <c r="M332" s="245"/>
      <c r="N332" s="246"/>
      <c r="O332" s="246"/>
      <c r="P332" s="246"/>
      <c r="Q332" s="246"/>
      <c r="R332" s="246"/>
      <c r="S332" s="246"/>
      <c r="T332" s="247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48" t="s">
        <v>142</v>
      </c>
      <c r="AU332" s="248" t="s">
        <v>83</v>
      </c>
      <c r="AV332" s="13" t="s">
        <v>83</v>
      </c>
      <c r="AW332" s="13" t="s">
        <v>30</v>
      </c>
      <c r="AX332" s="13" t="s">
        <v>73</v>
      </c>
      <c r="AY332" s="248" t="s">
        <v>132</v>
      </c>
    </row>
    <row r="333" s="14" customFormat="1">
      <c r="A333" s="14"/>
      <c r="B333" s="249"/>
      <c r="C333" s="250"/>
      <c r="D333" s="239" t="s">
        <v>142</v>
      </c>
      <c r="E333" s="251" t="s">
        <v>1</v>
      </c>
      <c r="F333" s="252" t="s">
        <v>376</v>
      </c>
      <c r="G333" s="250"/>
      <c r="H333" s="251" t="s">
        <v>1</v>
      </c>
      <c r="I333" s="253"/>
      <c r="J333" s="250"/>
      <c r="K333" s="250"/>
      <c r="L333" s="254"/>
      <c r="M333" s="255"/>
      <c r="N333" s="256"/>
      <c r="O333" s="256"/>
      <c r="P333" s="256"/>
      <c r="Q333" s="256"/>
      <c r="R333" s="256"/>
      <c r="S333" s="256"/>
      <c r="T333" s="257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58" t="s">
        <v>142</v>
      </c>
      <c r="AU333" s="258" t="s">
        <v>83</v>
      </c>
      <c r="AV333" s="14" t="s">
        <v>81</v>
      </c>
      <c r="AW333" s="14" t="s">
        <v>30</v>
      </c>
      <c r="AX333" s="14" t="s">
        <v>73</v>
      </c>
      <c r="AY333" s="258" t="s">
        <v>132</v>
      </c>
    </row>
    <row r="334" s="15" customFormat="1">
      <c r="A334" s="15"/>
      <c r="B334" s="259"/>
      <c r="C334" s="260"/>
      <c r="D334" s="239" t="s">
        <v>142</v>
      </c>
      <c r="E334" s="261" t="s">
        <v>1</v>
      </c>
      <c r="F334" s="262" t="s">
        <v>145</v>
      </c>
      <c r="G334" s="260"/>
      <c r="H334" s="263">
        <v>3.032</v>
      </c>
      <c r="I334" s="264"/>
      <c r="J334" s="260"/>
      <c r="K334" s="260"/>
      <c r="L334" s="265"/>
      <c r="M334" s="266"/>
      <c r="N334" s="267"/>
      <c r="O334" s="267"/>
      <c r="P334" s="267"/>
      <c r="Q334" s="267"/>
      <c r="R334" s="267"/>
      <c r="S334" s="267"/>
      <c r="T334" s="268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T334" s="269" t="s">
        <v>142</v>
      </c>
      <c r="AU334" s="269" t="s">
        <v>83</v>
      </c>
      <c r="AV334" s="15" t="s">
        <v>139</v>
      </c>
      <c r="AW334" s="15" t="s">
        <v>30</v>
      </c>
      <c r="AX334" s="15" t="s">
        <v>81</v>
      </c>
      <c r="AY334" s="269" t="s">
        <v>132</v>
      </c>
    </row>
    <row r="335" s="2" customFormat="1" ht="24.15" customHeight="1">
      <c r="A335" s="39"/>
      <c r="B335" s="40"/>
      <c r="C335" s="219" t="s">
        <v>377</v>
      </c>
      <c r="D335" s="219" t="s">
        <v>134</v>
      </c>
      <c r="E335" s="220" t="s">
        <v>378</v>
      </c>
      <c r="F335" s="221" t="s">
        <v>379</v>
      </c>
      <c r="G335" s="222" t="s">
        <v>170</v>
      </c>
      <c r="H335" s="223">
        <v>82.679000000000002</v>
      </c>
      <c r="I335" s="224"/>
      <c r="J335" s="225">
        <f>ROUND(I335*H335,2)</f>
        <v>0</v>
      </c>
      <c r="K335" s="221" t="s">
        <v>138</v>
      </c>
      <c r="L335" s="45"/>
      <c r="M335" s="226" t="s">
        <v>1</v>
      </c>
      <c r="N335" s="227" t="s">
        <v>38</v>
      </c>
      <c r="O335" s="92"/>
      <c r="P335" s="228">
        <f>O335*H335</f>
        <v>0</v>
      </c>
      <c r="Q335" s="228">
        <v>0</v>
      </c>
      <c r="R335" s="228">
        <f>Q335*H335</f>
        <v>0</v>
      </c>
      <c r="S335" s="228">
        <v>0</v>
      </c>
      <c r="T335" s="229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30" t="s">
        <v>139</v>
      </c>
      <c r="AT335" s="230" t="s">
        <v>134</v>
      </c>
      <c r="AU335" s="230" t="s">
        <v>83</v>
      </c>
      <c r="AY335" s="18" t="s">
        <v>132</v>
      </c>
      <c r="BE335" s="231">
        <f>IF(N335="základní",J335,0)</f>
        <v>0</v>
      </c>
      <c r="BF335" s="231">
        <f>IF(N335="snížená",J335,0)</f>
        <v>0</v>
      </c>
      <c r="BG335" s="231">
        <f>IF(N335="zákl. přenesená",J335,0)</f>
        <v>0</v>
      </c>
      <c r="BH335" s="231">
        <f>IF(N335="sníž. přenesená",J335,0)</f>
        <v>0</v>
      </c>
      <c r="BI335" s="231">
        <f>IF(N335="nulová",J335,0)</f>
        <v>0</v>
      </c>
      <c r="BJ335" s="18" t="s">
        <v>81</v>
      </c>
      <c r="BK335" s="231">
        <f>ROUND(I335*H335,2)</f>
        <v>0</v>
      </c>
      <c r="BL335" s="18" t="s">
        <v>139</v>
      </c>
      <c r="BM335" s="230" t="s">
        <v>380</v>
      </c>
    </row>
    <row r="336" s="2" customFormat="1">
      <c r="A336" s="39"/>
      <c r="B336" s="40"/>
      <c r="C336" s="41"/>
      <c r="D336" s="232" t="s">
        <v>140</v>
      </c>
      <c r="E336" s="41"/>
      <c r="F336" s="233" t="s">
        <v>381</v>
      </c>
      <c r="G336" s="41"/>
      <c r="H336" s="41"/>
      <c r="I336" s="234"/>
      <c r="J336" s="41"/>
      <c r="K336" s="41"/>
      <c r="L336" s="45"/>
      <c r="M336" s="235"/>
      <c r="N336" s="236"/>
      <c r="O336" s="92"/>
      <c r="P336" s="92"/>
      <c r="Q336" s="92"/>
      <c r="R336" s="92"/>
      <c r="S336" s="92"/>
      <c r="T336" s="93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T336" s="18" t="s">
        <v>140</v>
      </c>
      <c r="AU336" s="18" t="s">
        <v>83</v>
      </c>
    </row>
    <row r="337" s="13" customFormat="1">
      <c r="A337" s="13"/>
      <c r="B337" s="237"/>
      <c r="C337" s="238"/>
      <c r="D337" s="239" t="s">
        <v>142</v>
      </c>
      <c r="E337" s="240" t="s">
        <v>1</v>
      </c>
      <c r="F337" s="241" t="s">
        <v>382</v>
      </c>
      <c r="G337" s="238"/>
      <c r="H337" s="242">
        <v>1280.385</v>
      </c>
      <c r="I337" s="243"/>
      <c r="J337" s="238"/>
      <c r="K337" s="238"/>
      <c r="L337" s="244"/>
      <c r="M337" s="245"/>
      <c r="N337" s="246"/>
      <c r="O337" s="246"/>
      <c r="P337" s="246"/>
      <c r="Q337" s="246"/>
      <c r="R337" s="246"/>
      <c r="S337" s="246"/>
      <c r="T337" s="247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8" t="s">
        <v>142</v>
      </c>
      <c r="AU337" s="248" t="s">
        <v>83</v>
      </c>
      <c r="AV337" s="13" t="s">
        <v>83</v>
      </c>
      <c r="AW337" s="13" t="s">
        <v>30</v>
      </c>
      <c r="AX337" s="13" t="s">
        <v>73</v>
      </c>
      <c r="AY337" s="248" t="s">
        <v>132</v>
      </c>
    </row>
    <row r="338" s="13" customFormat="1">
      <c r="A338" s="13"/>
      <c r="B338" s="237"/>
      <c r="C338" s="238"/>
      <c r="D338" s="239" t="s">
        <v>142</v>
      </c>
      <c r="E338" s="240" t="s">
        <v>1</v>
      </c>
      <c r="F338" s="241" t="s">
        <v>383</v>
      </c>
      <c r="G338" s="238"/>
      <c r="H338" s="242">
        <v>-4.6959999999999997</v>
      </c>
      <c r="I338" s="243"/>
      <c r="J338" s="238"/>
      <c r="K338" s="238"/>
      <c r="L338" s="244"/>
      <c r="M338" s="245"/>
      <c r="N338" s="246"/>
      <c r="O338" s="246"/>
      <c r="P338" s="246"/>
      <c r="Q338" s="246"/>
      <c r="R338" s="246"/>
      <c r="S338" s="246"/>
      <c r="T338" s="247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48" t="s">
        <v>142</v>
      </c>
      <c r="AU338" s="248" t="s">
        <v>83</v>
      </c>
      <c r="AV338" s="13" t="s">
        <v>83</v>
      </c>
      <c r="AW338" s="13" t="s">
        <v>30</v>
      </c>
      <c r="AX338" s="13" t="s">
        <v>73</v>
      </c>
      <c r="AY338" s="248" t="s">
        <v>132</v>
      </c>
    </row>
    <row r="339" s="14" customFormat="1">
      <c r="A339" s="14"/>
      <c r="B339" s="249"/>
      <c r="C339" s="250"/>
      <c r="D339" s="239" t="s">
        <v>142</v>
      </c>
      <c r="E339" s="251" t="s">
        <v>1</v>
      </c>
      <c r="F339" s="252" t="s">
        <v>384</v>
      </c>
      <c r="G339" s="250"/>
      <c r="H339" s="251" t="s">
        <v>1</v>
      </c>
      <c r="I339" s="253"/>
      <c r="J339" s="250"/>
      <c r="K339" s="250"/>
      <c r="L339" s="254"/>
      <c r="M339" s="255"/>
      <c r="N339" s="256"/>
      <c r="O339" s="256"/>
      <c r="P339" s="256"/>
      <c r="Q339" s="256"/>
      <c r="R339" s="256"/>
      <c r="S339" s="256"/>
      <c r="T339" s="257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58" t="s">
        <v>142</v>
      </c>
      <c r="AU339" s="258" t="s">
        <v>83</v>
      </c>
      <c r="AV339" s="14" t="s">
        <v>81</v>
      </c>
      <c r="AW339" s="14" t="s">
        <v>30</v>
      </c>
      <c r="AX339" s="14" t="s">
        <v>73</v>
      </c>
      <c r="AY339" s="258" t="s">
        <v>132</v>
      </c>
    </row>
    <row r="340" s="13" customFormat="1">
      <c r="A340" s="13"/>
      <c r="B340" s="237"/>
      <c r="C340" s="238"/>
      <c r="D340" s="239" t="s">
        <v>142</v>
      </c>
      <c r="E340" s="240" t="s">
        <v>1</v>
      </c>
      <c r="F340" s="241" t="s">
        <v>385</v>
      </c>
      <c r="G340" s="238"/>
      <c r="H340" s="242">
        <v>-1193.01</v>
      </c>
      <c r="I340" s="243"/>
      <c r="J340" s="238"/>
      <c r="K340" s="238"/>
      <c r="L340" s="244"/>
      <c r="M340" s="245"/>
      <c r="N340" s="246"/>
      <c r="O340" s="246"/>
      <c r="P340" s="246"/>
      <c r="Q340" s="246"/>
      <c r="R340" s="246"/>
      <c r="S340" s="246"/>
      <c r="T340" s="247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48" t="s">
        <v>142</v>
      </c>
      <c r="AU340" s="248" t="s">
        <v>83</v>
      </c>
      <c r="AV340" s="13" t="s">
        <v>83</v>
      </c>
      <c r="AW340" s="13" t="s">
        <v>30</v>
      </c>
      <c r="AX340" s="13" t="s">
        <v>73</v>
      </c>
      <c r="AY340" s="248" t="s">
        <v>132</v>
      </c>
    </row>
    <row r="341" s="14" customFormat="1">
      <c r="A341" s="14"/>
      <c r="B341" s="249"/>
      <c r="C341" s="250"/>
      <c r="D341" s="239" t="s">
        <v>142</v>
      </c>
      <c r="E341" s="251" t="s">
        <v>1</v>
      </c>
      <c r="F341" s="252" t="s">
        <v>386</v>
      </c>
      <c r="G341" s="250"/>
      <c r="H341" s="251" t="s">
        <v>1</v>
      </c>
      <c r="I341" s="253"/>
      <c r="J341" s="250"/>
      <c r="K341" s="250"/>
      <c r="L341" s="254"/>
      <c r="M341" s="255"/>
      <c r="N341" s="256"/>
      <c r="O341" s="256"/>
      <c r="P341" s="256"/>
      <c r="Q341" s="256"/>
      <c r="R341" s="256"/>
      <c r="S341" s="256"/>
      <c r="T341" s="257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58" t="s">
        <v>142</v>
      </c>
      <c r="AU341" s="258" t="s">
        <v>83</v>
      </c>
      <c r="AV341" s="14" t="s">
        <v>81</v>
      </c>
      <c r="AW341" s="14" t="s">
        <v>30</v>
      </c>
      <c r="AX341" s="14" t="s">
        <v>73</v>
      </c>
      <c r="AY341" s="258" t="s">
        <v>132</v>
      </c>
    </row>
    <row r="342" s="15" customFormat="1">
      <c r="A342" s="15"/>
      <c r="B342" s="259"/>
      <c r="C342" s="260"/>
      <c r="D342" s="239" t="s">
        <v>142</v>
      </c>
      <c r="E342" s="261" t="s">
        <v>1</v>
      </c>
      <c r="F342" s="262" t="s">
        <v>145</v>
      </c>
      <c r="G342" s="260"/>
      <c r="H342" s="263">
        <v>82.679000000000087</v>
      </c>
      <c r="I342" s="264"/>
      <c r="J342" s="260"/>
      <c r="K342" s="260"/>
      <c r="L342" s="265"/>
      <c r="M342" s="266"/>
      <c r="N342" s="267"/>
      <c r="O342" s="267"/>
      <c r="P342" s="267"/>
      <c r="Q342" s="267"/>
      <c r="R342" s="267"/>
      <c r="S342" s="267"/>
      <c r="T342" s="268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T342" s="269" t="s">
        <v>142</v>
      </c>
      <c r="AU342" s="269" t="s">
        <v>83</v>
      </c>
      <c r="AV342" s="15" t="s">
        <v>139</v>
      </c>
      <c r="AW342" s="15" t="s">
        <v>30</v>
      </c>
      <c r="AX342" s="15" t="s">
        <v>81</v>
      </c>
      <c r="AY342" s="269" t="s">
        <v>132</v>
      </c>
    </row>
    <row r="343" s="2" customFormat="1" ht="24.15" customHeight="1">
      <c r="A343" s="39"/>
      <c r="B343" s="40"/>
      <c r="C343" s="219" t="s">
        <v>249</v>
      </c>
      <c r="D343" s="219" t="s">
        <v>134</v>
      </c>
      <c r="E343" s="220" t="s">
        <v>387</v>
      </c>
      <c r="F343" s="221" t="s">
        <v>388</v>
      </c>
      <c r="G343" s="222" t="s">
        <v>170</v>
      </c>
      <c r="H343" s="223">
        <v>1157.5060000000001</v>
      </c>
      <c r="I343" s="224"/>
      <c r="J343" s="225">
        <f>ROUND(I343*H343,2)</f>
        <v>0</v>
      </c>
      <c r="K343" s="221" t="s">
        <v>138</v>
      </c>
      <c r="L343" s="45"/>
      <c r="M343" s="226" t="s">
        <v>1</v>
      </c>
      <c r="N343" s="227" t="s">
        <v>38</v>
      </c>
      <c r="O343" s="92"/>
      <c r="P343" s="228">
        <f>O343*H343</f>
        <v>0</v>
      </c>
      <c r="Q343" s="228">
        <v>0</v>
      </c>
      <c r="R343" s="228">
        <f>Q343*H343</f>
        <v>0</v>
      </c>
      <c r="S343" s="228">
        <v>0</v>
      </c>
      <c r="T343" s="229">
        <f>S343*H343</f>
        <v>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30" t="s">
        <v>139</v>
      </c>
      <c r="AT343" s="230" t="s">
        <v>134</v>
      </c>
      <c r="AU343" s="230" t="s">
        <v>83</v>
      </c>
      <c r="AY343" s="18" t="s">
        <v>132</v>
      </c>
      <c r="BE343" s="231">
        <f>IF(N343="základní",J343,0)</f>
        <v>0</v>
      </c>
      <c r="BF343" s="231">
        <f>IF(N343="snížená",J343,0)</f>
        <v>0</v>
      </c>
      <c r="BG343" s="231">
        <f>IF(N343="zákl. přenesená",J343,0)</f>
        <v>0</v>
      </c>
      <c r="BH343" s="231">
        <f>IF(N343="sníž. přenesená",J343,0)</f>
        <v>0</v>
      </c>
      <c r="BI343" s="231">
        <f>IF(N343="nulová",J343,0)</f>
        <v>0</v>
      </c>
      <c r="BJ343" s="18" t="s">
        <v>81</v>
      </c>
      <c r="BK343" s="231">
        <f>ROUND(I343*H343,2)</f>
        <v>0</v>
      </c>
      <c r="BL343" s="18" t="s">
        <v>139</v>
      </c>
      <c r="BM343" s="230" t="s">
        <v>389</v>
      </c>
    </row>
    <row r="344" s="2" customFormat="1">
      <c r="A344" s="39"/>
      <c r="B344" s="40"/>
      <c r="C344" s="41"/>
      <c r="D344" s="232" t="s">
        <v>140</v>
      </c>
      <c r="E344" s="41"/>
      <c r="F344" s="233" t="s">
        <v>390</v>
      </c>
      <c r="G344" s="41"/>
      <c r="H344" s="41"/>
      <c r="I344" s="234"/>
      <c r="J344" s="41"/>
      <c r="K344" s="41"/>
      <c r="L344" s="45"/>
      <c r="M344" s="235"/>
      <c r="N344" s="236"/>
      <c r="O344" s="92"/>
      <c r="P344" s="92"/>
      <c r="Q344" s="92"/>
      <c r="R344" s="92"/>
      <c r="S344" s="92"/>
      <c r="T344" s="93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T344" s="18" t="s">
        <v>140</v>
      </c>
      <c r="AU344" s="18" t="s">
        <v>83</v>
      </c>
    </row>
    <row r="345" s="13" customFormat="1">
      <c r="A345" s="13"/>
      <c r="B345" s="237"/>
      <c r="C345" s="238"/>
      <c r="D345" s="239" t="s">
        <v>142</v>
      </c>
      <c r="E345" s="240" t="s">
        <v>1</v>
      </c>
      <c r="F345" s="241" t="s">
        <v>391</v>
      </c>
      <c r="G345" s="238"/>
      <c r="H345" s="242">
        <v>1157.5060000000001</v>
      </c>
      <c r="I345" s="243"/>
      <c r="J345" s="238"/>
      <c r="K345" s="238"/>
      <c r="L345" s="244"/>
      <c r="M345" s="245"/>
      <c r="N345" s="246"/>
      <c r="O345" s="246"/>
      <c r="P345" s="246"/>
      <c r="Q345" s="246"/>
      <c r="R345" s="246"/>
      <c r="S345" s="246"/>
      <c r="T345" s="247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48" t="s">
        <v>142</v>
      </c>
      <c r="AU345" s="248" t="s">
        <v>83</v>
      </c>
      <c r="AV345" s="13" t="s">
        <v>83</v>
      </c>
      <c r="AW345" s="13" t="s">
        <v>30</v>
      </c>
      <c r="AX345" s="13" t="s">
        <v>73</v>
      </c>
      <c r="AY345" s="248" t="s">
        <v>132</v>
      </c>
    </row>
    <row r="346" s="15" customFormat="1">
      <c r="A346" s="15"/>
      <c r="B346" s="259"/>
      <c r="C346" s="260"/>
      <c r="D346" s="239" t="s">
        <v>142</v>
      </c>
      <c r="E346" s="261" t="s">
        <v>1</v>
      </c>
      <c r="F346" s="262" t="s">
        <v>145</v>
      </c>
      <c r="G346" s="260"/>
      <c r="H346" s="263">
        <v>1157.5060000000001</v>
      </c>
      <c r="I346" s="264"/>
      <c r="J346" s="260"/>
      <c r="K346" s="260"/>
      <c r="L346" s="265"/>
      <c r="M346" s="266"/>
      <c r="N346" s="267"/>
      <c r="O346" s="267"/>
      <c r="P346" s="267"/>
      <c r="Q346" s="267"/>
      <c r="R346" s="267"/>
      <c r="S346" s="267"/>
      <c r="T346" s="268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T346" s="269" t="s">
        <v>142</v>
      </c>
      <c r="AU346" s="269" t="s">
        <v>83</v>
      </c>
      <c r="AV346" s="15" t="s">
        <v>139</v>
      </c>
      <c r="AW346" s="15" t="s">
        <v>30</v>
      </c>
      <c r="AX346" s="15" t="s">
        <v>81</v>
      </c>
      <c r="AY346" s="269" t="s">
        <v>132</v>
      </c>
    </row>
    <row r="347" s="2" customFormat="1" ht="24.15" customHeight="1">
      <c r="A347" s="39"/>
      <c r="B347" s="40"/>
      <c r="C347" s="219" t="s">
        <v>392</v>
      </c>
      <c r="D347" s="219" t="s">
        <v>134</v>
      </c>
      <c r="E347" s="220" t="s">
        <v>393</v>
      </c>
      <c r="F347" s="221" t="s">
        <v>394</v>
      </c>
      <c r="G347" s="222" t="s">
        <v>170</v>
      </c>
      <c r="H347" s="223">
        <v>4.6959999999999997</v>
      </c>
      <c r="I347" s="224"/>
      <c r="J347" s="225">
        <f>ROUND(I347*H347,2)</f>
        <v>0</v>
      </c>
      <c r="K347" s="221" t="s">
        <v>138</v>
      </c>
      <c r="L347" s="45"/>
      <c r="M347" s="226" t="s">
        <v>1</v>
      </c>
      <c r="N347" s="227" t="s">
        <v>38</v>
      </c>
      <c r="O347" s="92"/>
      <c r="P347" s="228">
        <f>O347*H347</f>
        <v>0</v>
      </c>
      <c r="Q347" s="228">
        <v>0</v>
      </c>
      <c r="R347" s="228">
        <f>Q347*H347</f>
        <v>0</v>
      </c>
      <c r="S347" s="228">
        <v>0</v>
      </c>
      <c r="T347" s="229">
        <f>S347*H347</f>
        <v>0</v>
      </c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R347" s="230" t="s">
        <v>139</v>
      </c>
      <c r="AT347" s="230" t="s">
        <v>134</v>
      </c>
      <c r="AU347" s="230" t="s">
        <v>83</v>
      </c>
      <c r="AY347" s="18" t="s">
        <v>132</v>
      </c>
      <c r="BE347" s="231">
        <f>IF(N347="základní",J347,0)</f>
        <v>0</v>
      </c>
      <c r="BF347" s="231">
        <f>IF(N347="snížená",J347,0)</f>
        <v>0</v>
      </c>
      <c r="BG347" s="231">
        <f>IF(N347="zákl. přenesená",J347,0)</f>
        <v>0</v>
      </c>
      <c r="BH347" s="231">
        <f>IF(N347="sníž. přenesená",J347,0)</f>
        <v>0</v>
      </c>
      <c r="BI347" s="231">
        <f>IF(N347="nulová",J347,0)</f>
        <v>0</v>
      </c>
      <c r="BJ347" s="18" t="s">
        <v>81</v>
      </c>
      <c r="BK347" s="231">
        <f>ROUND(I347*H347,2)</f>
        <v>0</v>
      </c>
      <c r="BL347" s="18" t="s">
        <v>139</v>
      </c>
      <c r="BM347" s="230" t="s">
        <v>395</v>
      </c>
    </row>
    <row r="348" s="2" customFormat="1">
      <c r="A348" s="39"/>
      <c r="B348" s="40"/>
      <c r="C348" s="41"/>
      <c r="D348" s="232" t="s">
        <v>140</v>
      </c>
      <c r="E348" s="41"/>
      <c r="F348" s="233" t="s">
        <v>396</v>
      </c>
      <c r="G348" s="41"/>
      <c r="H348" s="41"/>
      <c r="I348" s="234"/>
      <c r="J348" s="41"/>
      <c r="K348" s="41"/>
      <c r="L348" s="45"/>
      <c r="M348" s="235"/>
      <c r="N348" s="236"/>
      <c r="O348" s="92"/>
      <c r="P348" s="92"/>
      <c r="Q348" s="92"/>
      <c r="R348" s="92"/>
      <c r="S348" s="92"/>
      <c r="T348" s="93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T348" s="18" t="s">
        <v>140</v>
      </c>
      <c r="AU348" s="18" t="s">
        <v>83</v>
      </c>
    </row>
    <row r="349" s="13" customFormat="1">
      <c r="A349" s="13"/>
      <c r="B349" s="237"/>
      <c r="C349" s="238"/>
      <c r="D349" s="239" t="s">
        <v>142</v>
      </c>
      <c r="E349" s="240" t="s">
        <v>1</v>
      </c>
      <c r="F349" s="241" t="s">
        <v>397</v>
      </c>
      <c r="G349" s="238"/>
      <c r="H349" s="242">
        <v>1.6639999999999999</v>
      </c>
      <c r="I349" s="243"/>
      <c r="J349" s="238"/>
      <c r="K349" s="238"/>
      <c r="L349" s="244"/>
      <c r="M349" s="245"/>
      <c r="N349" s="246"/>
      <c r="O349" s="246"/>
      <c r="P349" s="246"/>
      <c r="Q349" s="246"/>
      <c r="R349" s="246"/>
      <c r="S349" s="246"/>
      <c r="T349" s="247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48" t="s">
        <v>142</v>
      </c>
      <c r="AU349" s="248" t="s">
        <v>83</v>
      </c>
      <c r="AV349" s="13" t="s">
        <v>83</v>
      </c>
      <c r="AW349" s="13" t="s">
        <v>30</v>
      </c>
      <c r="AX349" s="13" t="s">
        <v>73</v>
      </c>
      <c r="AY349" s="248" t="s">
        <v>132</v>
      </c>
    </row>
    <row r="350" s="14" customFormat="1">
      <c r="A350" s="14"/>
      <c r="B350" s="249"/>
      <c r="C350" s="250"/>
      <c r="D350" s="239" t="s">
        <v>142</v>
      </c>
      <c r="E350" s="251" t="s">
        <v>1</v>
      </c>
      <c r="F350" s="252" t="s">
        <v>398</v>
      </c>
      <c r="G350" s="250"/>
      <c r="H350" s="251" t="s">
        <v>1</v>
      </c>
      <c r="I350" s="253"/>
      <c r="J350" s="250"/>
      <c r="K350" s="250"/>
      <c r="L350" s="254"/>
      <c r="M350" s="255"/>
      <c r="N350" s="256"/>
      <c r="O350" s="256"/>
      <c r="P350" s="256"/>
      <c r="Q350" s="256"/>
      <c r="R350" s="256"/>
      <c r="S350" s="256"/>
      <c r="T350" s="257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58" t="s">
        <v>142</v>
      </c>
      <c r="AU350" s="258" t="s">
        <v>83</v>
      </c>
      <c r="AV350" s="14" t="s">
        <v>81</v>
      </c>
      <c r="AW350" s="14" t="s">
        <v>30</v>
      </c>
      <c r="AX350" s="14" t="s">
        <v>73</v>
      </c>
      <c r="AY350" s="258" t="s">
        <v>132</v>
      </c>
    </row>
    <row r="351" s="16" customFormat="1">
      <c r="A351" s="16"/>
      <c r="B351" s="280"/>
      <c r="C351" s="281"/>
      <c r="D351" s="239" t="s">
        <v>142</v>
      </c>
      <c r="E351" s="282" t="s">
        <v>1</v>
      </c>
      <c r="F351" s="283" t="s">
        <v>399</v>
      </c>
      <c r="G351" s="281"/>
      <c r="H351" s="284">
        <v>1.6639999999999999</v>
      </c>
      <c r="I351" s="285"/>
      <c r="J351" s="281"/>
      <c r="K351" s="281"/>
      <c r="L351" s="286"/>
      <c r="M351" s="287"/>
      <c r="N351" s="288"/>
      <c r="O351" s="288"/>
      <c r="P351" s="288"/>
      <c r="Q351" s="288"/>
      <c r="R351" s="288"/>
      <c r="S351" s="288"/>
      <c r="T351" s="289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T351" s="290" t="s">
        <v>142</v>
      </c>
      <c r="AU351" s="290" t="s">
        <v>83</v>
      </c>
      <c r="AV351" s="16" t="s">
        <v>155</v>
      </c>
      <c r="AW351" s="16" t="s">
        <v>30</v>
      </c>
      <c r="AX351" s="16" t="s">
        <v>73</v>
      </c>
      <c r="AY351" s="290" t="s">
        <v>132</v>
      </c>
    </row>
    <row r="352" s="13" customFormat="1">
      <c r="A352" s="13"/>
      <c r="B352" s="237"/>
      <c r="C352" s="238"/>
      <c r="D352" s="239" t="s">
        <v>142</v>
      </c>
      <c r="E352" s="240" t="s">
        <v>1</v>
      </c>
      <c r="F352" s="241" t="s">
        <v>400</v>
      </c>
      <c r="G352" s="238"/>
      <c r="H352" s="242">
        <v>2.6880000000000002</v>
      </c>
      <c r="I352" s="243"/>
      <c r="J352" s="238"/>
      <c r="K352" s="238"/>
      <c r="L352" s="244"/>
      <c r="M352" s="245"/>
      <c r="N352" s="246"/>
      <c r="O352" s="246"/>
      <c r="P352" s="246"/>
      <c r="Q352" s="246"/>
      <c r="R352" s="246"/>
      <c r="S352" s="246"/>
      <c r="T352" s="247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48" t="s">
        <v>142</v>
      </c>
      <c r="AU352" s="248" t="s">
        <v>83</v>
      </c>
      <c r="AV352" s="13" t="s">
        <v>83</v>
      </c>
      <c r="AW352" s="13" t="s">
        <v>30</v>
      </c>
      <c r="AX352" s="13" t="s">
        <v>73</v>
      </c>
      <c r="AY352" s="248" t="s">
        <v>132</v>
      </c>
    </row>
    <row r="353" s="13" customFormat="1">
      <c r="A353" s="13"/>
      <c r="B353" s="237"/>
      <c r="C353" s="238"/>
      <c r="D353" s="239" t="s">
        <v>142</v>
      </c>
      <c r="E353" s="240" t="s">
        <v>1</v>
      </c>
      <c r="F353" s="241" t="s">
        <v>401</v>
      </c>
      <c r="G353" s="238"/>
      <c r="H353" s="242">
        <v>0.32800000000000001</v>
      </c>
      <c r="I353" s="243"/>
      <c r="J353" s="238"/>
      <c r="K353" s="238"/>
      <c r="L353" s="244"/>
      <c r="M353" s="245"/>
      <c r="N353" s="246"/>
      <c r="O353" s="246"/>
      <c r="P353" s="246"/>
      <c r="Q353" s="246"/>
      <c r="R353" s="246"/>
      <c r="S353" s="246"/>
      <c r="T353" s="247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48" t="s">
        <v>142</v>
      </c>
      <c r="AU353" s="248" t="s">
        <v>83</v>
      </c>
      <c r="AV353" s="13" t="s">
        <v>83</v>
      </c>
      <c r="AW353" s="13" t="s">
        <v>30</v>
      </c>
      <c r="AX353" s="13" t="s">
        <v>73</v>
      </c>
      <c r="AY353" s="248" t="s">
        <v>132</v>
      </c>
    </row>
    <row r="354" s="13" customFormat="1">
      <c r="A354" s="13"/>
      <c r="B354" s="237"/>
      <c r="C354" s="238"/>
      <c r="D354" s="239" t="s">
        <v>142</v>
      </c>
      <c r="E354" s="240" t="s">
        <v>1</v>
      </c>
      <c r="F354" s="241" t="s">
        <v>402</v>
      </c>
      <c r="G354" s="238"/>
      <c r="H354" s="242">
        <v>0.016</v>
      </c>
      <c r="I354" s="243"/>
      <c r="J354" s="238"/>
      <c r="K354" s="238"/>
      <c r="L354" s="244"/>
      <c r="M354" s="245"/>
      <c r="N354" s="246"/>
      <c r="O354" s="246"/>
      <c r="P354" s="246"/>
      <c r="Q354" s="246"/>
      <c r="R354" s="246"/>
      <c r="S354" s="246"/>
      <c r="T354" s="247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48" t="s">
        <v>142</v>
      </c>
      <c r="AU354" s="248" t="s">
        <v>83</v>
      </c>
      <c r="AV354" s="13" t="s">
        <v>83</v>
      </c>
      <c r="AW354" s="13" t="s">
        <v>30</v>
      </c>
      <c r="AX354" s="13" t="s">
        <v>73</v>
      </c>
      <c r="AY354" s="248" t="s">
        <v>132</v>
      </c>
    </row>
    <row r="355" s="14" customFormat="1">
      <c r="A355" s="14"/>
      <c r="B355" s="249"/>
      <c r="C355" s="250"/>
      <c r="D355" s="239" t="s">
        <v>142</v>
      </c>
      <c r="E355" s="251" t="s">
        <v>1</v>
      </c>
      <c r="F355" s="252" t="s">
        <v>376</v>
      </c>
      <c r="G355" s="250"/>
      <c r="H355" s="251" t="s">
        <v>1</v>
      </c>
      <c r="I355" s="253"/>
      <c r="J355" s="250"/>
      <c r="K355" s="250"/>
      <c r="L355" s="254"/>
      <c r="M355" s="255"/>
      <c r="N355" s="256"/>
      <c r="O355" s="256"/>
      <c r="P355" s="256"/>
      <c r="Q355" s="256"/>
      <c r="R355" s="256"/>
      <c r="S355" s="256"/>
      <c r="T355" s="257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58" t="s">
        <v>142</v>
      </c>
      <c r="AU355" s="258" t="s">
        <v>83</v>
      </c>
      <c r="AV355" s="14" t="s">
        <v>81</v>
      </c>
      <c r="AW355" s="14" t="s">
        <v>30</v>
      </c>
      <c r="AX355" s="14" t="s">
        <v>73</v>
      </c>
      <c r="AY355" s="258" t="s">
        <v>132</v>
      </c>
    </row>
    <row r="356" s="16" customFormat="1">
      <c r="A356" s="16"/>
      <c r="B356" s="280"/>
      <c r="C356" s="281"/>
      <c r="D356" s="239" t="s">
        <v>142</v>
      </c>
      <c r="E356" s="282" t="s">
        <v>1</v>
      </c>
      <c r="F356" s="283" t="s">
        <v>399</v>
      </c>
      <c r="G356" s="281"/>
      <c r="H356" s="284">
        <v>3.032</v>
      </c>
      <c r="I356" s="285"/>
      <c r="J356" s="281"/>
      <c r="K356" s="281"/>
      <c r="L356" s="286"/>
      <c r="M356" s="287"/>
      <c r="N356" s="288"/>
      <c r="O356" s="288"/>
      <c r="P356" s="288"/>
      <c r="Q356" s="288"/>
      <c r="R356" s="288"/>
      <c r="S356" s="288"/>
      <c r="T356" s="289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T356" s="290" t="s">
        <v>142</v>
      </c>
      <c r="AU356" s="290" t="s">
        <v>83</v>
      </c>
      <c r="AV356" s="16" t="s">
        <v>155</v>
      </c>
      <c r="AW356" s="16" t="s">
        <v>30</v>
      </c>
      <c r="AX356" s="16" t="s">
        <v>73</v>
      </c>
      <c r="AY356" s="290" t="s">
        <v>132</v>
      </c>
    </row>
    <row r="357" s="15" customFormat="1">
      <c r="A357" s="15"/>
      <c r="B357" s="259"/>
      <c r="C357" s="260"/>
      <c r="D357" s="239" t="s">
        <v>142</v>
      </c>
      <c r="E357" s="261" t="s">
        <v>1</v>
      </c>
      <c r="F357" s="262" t="s">
        <v>145</v>
      </c>
      <c r="G357" s="260"/>
      <c r="H357" s="263">
        <v>4.6960000000000006</v>
      </c>
      <c r="I357" s="264"/>
      <c r="J357" s="260"/>
      <c r="K357" s="260"/>
      <c r="L357" s="265"/>
      <c r="M357" s="266"/>
      <c r="N357" s="267"/>
      <c r="O357" s="267"/>
      <c r="P357" s="267"/>
      <c r="Q357" s="267"/>
      <c r="R357" s="267"/>
      <c r="S357" s="267"/>
      <c r="T357" s="268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T357" s="269" t="s">
        <v>142</v>
      </c>
      <c r="AU357" s="269" t="s">
        <v>83</v>
      </c>
      <c r="AV357" s="15" t="s">
        <v>139</v>
      </c>
      <c r="AW357" s="15" t="s">
        <v>30</v>
      </c>
      <c r="AX357" s="15" t="s">
        <v>81</v>
      </c>
      <c r="AY357" s="269" t="s">
        <v>132</v>
      </c>
    </row>
    <row r="358" s="2" customFormat="1" ht="24.15" customHeight="1">
      <c r="A358" s="39"/>
      <c r="B358" s="40"/>
      <c r="C358" s="219" t="s">
        <v>253</v>
      </c>
      <c r="D358" s="219" t="s">
        <v>134</v>
      </c>
      <c r="E358" s="220" t="s">
        <v>403</v>
      </c>
      <c r="F358" s="221" t="s">
        <v>388</v>
      </c>
      <c r="G358" s="222" t="s">
        <v>170</v>
      </c>
      <c r="H358" s="223">
        <v>65.744</v>
      </c>
      <c r="I358" s="224"/>
      <c r="J358" s="225">
        <f>ROUND(I358*H358,2)</f>
        <v>0</v>
      </c>
      <c r="K358" s="221" t="s">
        <v>138</v>
      </c>
      <c r="L358" s="45"/>
      <c r="M358" s="226" t="s">
        <v>1</v>
      </c>
      <c r="N358" s="227" t="s">
        <v>38</v>
      </c>
      <c r="O358" s="92"/>
      <c r="P358" s="228">
        <f>O358*H358</f>
        <v>0</v>
      </c>
      <c r="Q358" s="228">
        <v>0</v>
      </c>
      <c r="R358" s="228">
        <f>Q358*H358</f>
        <v>0</v>
      </c>
      <c r="S358" s="228">
        <v>0</v>
      </c>
      <c r="T358" s="229">
        <f>S358*H358</f>
        <v>0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R358" s="230" t="s">
        <v>139</v>
      </c>
      <c r="AT358" s="230" t="s">
        <v>134</v>
      </c>
      <c r="AU358" s="230" t="s">
        <v>83</v>
      </c>
      <c r="AY358" s="18" t="s">
        <v>132</v>
      </c>
      <c r="BE358" s="231">
        <f>IF(N358="základní",J358,0)</f>
        <v>0</v>
      </c>
      <c r="BF358" s="231">
        <f>IF(N358="snížená",J358,0)</f>
        <v>0</v>
      </c>
      <c r="BG358" s="231">
        <f>IF(N358="zákl. přenesená",J358,0)</f>
        <v>0</v>
      </c>
      <c r="BH358" s="231">
        <f>IF(N358="sníž. přenesená",J358,0)</f>
        <v>0</v>
      </c>
      <c r="BI358" s="231">
        <f>IF(N358="nulová",J358,0)</f>
        <v>0</v>
      </c>
      <c r="BJ358" s="18" t="s">
        <v>81</v>
      </c>
      <c r="BK358" s="231">
        <f>ROUND(I358*H358,2)</f>
        <v>0</v>
      </c>
      <c r="BL358" s="18" t="s">
        <v>139</v>
      </c>
      <c r="BM358" s="230" t="s">
        <v>404</v>
      </c>
    </row>
    <row r="359" s="2" customFormat="1">
      <c r="A359" s="39"/>
      <c r="B359" s="40"/>
      <c r="C359" s="41"/>
      <c r="D359" s="232" t="s">
        <v>140</v>
      </c>
      <c r="E359" s="41"/>
      <c r="F359" s="233" t="s">
        <v>405</v>
      </c>
      <c r="G359" s="41"/>
      <c r="H359" s="41"/>
      <c r="I359" s="234"/>
      <c r="J359" s="41"/>
      <c r="K359" s="41"/>
      <c r="L359" s="45"/>
      <c r="M359" s="235"/>
      <c r="N359" s="236"/>
      <c r="O359" s="92"/>
      <c r="P359" s="92"/>
      <c r="Q359" s="92"/>
      <c r="R359" s="92"/>
      <c r="S359" s="92"/>
      <c r="T359" s="93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T359" s="18" t="s">
        <v>140</v>
      </c>
      <c r="AU359" s="18" t="s">
        <v>83</v>
      </c>
    </row>
    <row r="360" s="13" customFormat="1">
      <c r="A360" s="13"/>
      <c r="B360" s="237"/>
      <c r="C360" s="238"/>
      <c r="D360" s="239" t="s">
        <v>142</v>
      </c>
      <c r="E360" s="240" t="s">
        <v>1</v>
      </c>
      <c r="F360" s="241" t="s">
        <v>406</v>
      </c>
      <c r="G360" s="238"/>
      <c r="H360" s="242">
        <v>65.744</v>
      </c>
      <c r="I360" s="243"/>
      <c r="J360" s="238"/>
      <c r="K360" s="238"/>
      <c r="L360" s="244"/>
      <c r="M360" s="245"/>
      <c r="N360" s="246"/>
      <c r="O360" s="246"/>
      <c r="P360" s="246"/>
      <c r="Q360" s="246"/>
      <c r="R360" s="246"/>
      <c r="S360" s="246"/>
      <c r="T360" s="247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48" t="s">
        <v>142</v>
      </c>
      <c r="AU360" s="248" t="s">
        <v>83</v>
      </c>
      <c r="AV360" s="13" t="s">
        <v>83</v>
      </c>
      <c r="AW360" s="13" t="s">
        <v>30</v>
      </c>
      <c r="AX360" s="13" t="s">
        <v>73</v>
      </c>
      <c r="AY360" s="248" t="s">
        <v>132</v>
      </c>
    </row>
    <row r="361" s="15" customFormat="1">
      <c r="A361" s="15"/>
      <c r="B361" s="259"/>
      <c r="C361" s="260"/>
      <c r="D361" s="239" t="s">
        <v>142</v>
      </c>
      <c r="E361" s="261" t="s">
        <v>1</v>
      </c>
      <c r="F361" s="262" t="s">
        <v>145</v>
      </c>
      <c r="G361" s="260"/>
      <c r="H361" s="263">
        <v>65.744</v>
      </c>
      <c r="I361" s="264"/>
      <c r="J361" s="260"/>
      <c r="K361" s="260"/>
      <c r="L361" s="265"/>
      <c r="M361" s="266"/>
      <c r="N361" s="267"/>
      <c r="O361" s="267"/>
      <c r="P361" s="267"/>
      <c r="Q361" s="267"/>
      <c r="R361" s="267"/>
      <c r="S361" s="267"/>
      <c r="T361" s="268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T361" s="269" t="s">
        <v>142</v>
      </c>
      <c r="AU361" s="269" t="s">
        <v>83</v>
      </c>
      <c r="AV361" s="15" t="s">
        <v>139</v>
      </c>
      <c r="AW361" s="15" t="s">
        <v>30</v>
      </c>
      <c r="AX361" s="15" t="s">
        <v>81</v>
      </c>
      <c r="AY361" s="269" t="s">
        <v>132</v>
      </c>
    </row>
    <row r="362" s="2" customFormat="1" ht="16.5" customHeight="1">
      <c r="A362" s="39"/>
      <c r="B362" s="40"/>
      <c r="C362" s="219" t="s">
        <v>339</v>
      </c>
      <c r="D362" s="219" t="s">
        <v>134</v>
      </c>
      <c r="E362" s="220" t="s">
        <v>407</v>
      </c>
      <c r="F362" s="221" t="s">
        <v>408</v>
      </c>
      <c r="G362" s="222" t="s">
        <v>170</v>
      </c>
      <c r="H362" s="223">
        <v>82.679000000000002</v>
      </c>
      <c r="I362" s="224"/>
      <c r="J362" s="225">
        <f>ROUND(I362*H362,2)</f>
        <v>0</v>
      </c>
      <c r="K362" s="221" t="s">
        <v>138</v>
      </c>
      <c r="L362" s="45"/>
      <c r="M362" s="226" t="s">
        <v>1</v>
      </c>
      <c r="N362" s="227" t="s">
        <v>38</v>
      </c>
      <c r="O362" s="92"/>
      <c r="P362" s="228">
        <f>O362*H362</f>
        <v>0</v>
      </c>
      <c r="Q362" s="228">
        <v>0</v>
      </c>
      <c r="R362" s="228">
        <f>Q362*H362</f>
        <v>0</v>
      </c>
      <c r="S362" s="228">
        <v>0</v>
      </c>
      <c r="T362" s="229">
        <f>S362*H362</f>
        <v>0</v>
      </c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R362" s="230" t="s">
        <v>139</v>
      </c>
      <c r="AT362" s="230" t="s">
        <v>134</v>
      </c>
      <c r="AU362" s="230" t="s">
        <v>83</v>
      </c>
      <c r="AY362" s="18" t="s">
        <v>132</v>
      </c>
      <c r="BE362" s="231">
        <f>IF(N362="základní",J362,0)</f>
        <v>0</v>
      </c>
      <c r="BF362" s="231">
        <f>IF(N362="snížená",J362,0)</f>
        <v>0</v>
      </c>
      <c r="BG362" s="231">
        <f>IF(N362="zákl. přenesená",J362,0)</f>
        <v>0</v>
      </c>
      <c r="BH362" s="231">
        <f>IF(N362="sníž. přenesená",J362,0)</f>
        <v>0</v>
      </c>
      <c r="BI362" s="231">
        <f>IF(N362="nulová",J362,0)</f>
        <v>0</v>
      </c>
      <c r="BJ362" s="18" t="s">
        <v>81</v>
      </c>
      <c r="BK362" s="231">
        <f>ROUND(I362*H362,2)</f>
        <v>0</v>
      </c>
      <c r="BL362" s="18" t="s">
        <v>139</v>
      </c>
      <c r="BM362" s="230" t="s">
        <v>409</v>
      </c>
    </row>
    <row r="363" s="2" customFormat="1">
      <c r="A363" s="39"/>
      <c r="B363" s="40"/>
      <c r="C363" s="41"/>
      <c r="D363" s="232" t="s">
        <v>140</v>
      </c>
      <c r="E363" s="41"/>
      <c r="F363" s="233" t="s">
        <v>410</v>
      </c>
      <c r="G363" s="41"/>
      <c r="H363" s="41"/>
      <c r="I363" s="234"/>
      <c r="J363" s="41"/>
      <c r="K363" s="41"/>
      <c r="L363" s="45"/>
      <c r="M363" s="235"/>
      <c r="N363" s="236"/>
      <c r="O363" s="92"/>
      <c r="P363" s="92"/>
      <c r="Q363" s="92"/>
      <c r="R363" s="92"/>
      <c r="S363" s="92"/>
      <c r="T363" s="93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T363" s="18" t="s">
        <v>140</v>
      </c>
      <c r="AU363" s="18" t="s">
        <v>83</v>
      </c>
    </row>
    <row r="364" s="13" customFormat="1">
      <c r="A364" s="13"/>
      <c r="B364" s="237"/>
      <c r="C364" s="238"/>
      <c r="D364" s="239" t="s">
        <v>142</v>
      </c>
      <c r="E364" s="240" t="s">
        <v>1</v>
      </c>
      <c r="F364" s="241" t="s">
        <v>411</v>
      </c>
      <c r="G364" s="238"/>
      <c r="H364" s="242">
        <v>82.679000000000002</v>
      </c>
      <c r="I364" s="243"/>
      <c r="J364" s="238"/>
      <c r="K364" s="238"/>
      <c r="L364" s="244"/>
      <c r="M364" s="245"/>
      <c r="N364" s="246"/>
      <c r="O364" s="246"/>
      <c r="P364" s="246"/>
      <c r="Q364" s="246"/>
      <c r="R364" s="246"/>
      <c r="S364" s="246"/>
      <c r="T364" s="247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48" t="s">
        <v>142</v>
      </c>
      <c r="AU364" s="248" t="s">
        <v>83</v>
      </c>
      <c r="AV364" s="13" t="s">
        <v>83</v>
      </c>
      <c r="AW364" s="13" t="s">
        <v>30</v>
      </c>
      <c r="AX364" s="13" t="s">
        <v>73</v>
      </c>
      <c r="AY364" s="248" t="s">
        <v>132</v>
      </c>
    </row>
    <row r="365" s="15" customFormat="1">
      <c r="A365" s="15"/>
      <c r="B365" s="259"/>
      <c r="C365" s="260"/>
      <c r="D365" s="239" t="s">
        <v>142</v>
      </c>
      <c r="E365" s="261" t="s">
        <v>1</v>
      </c>
      <c r="F365" s="262" t="s">
        <v>145</v>
      </c>
      <c r="G365" s="260"/>
      <c r="H365" s="263">
        <v>82.679000000000002</v>
      </c>
      <c r="I365" s="264"/>
      <c r="J365" s="260"/>
      <c r="K365" s="260"/>
      <c r="L365" s="265"/>
      <c r="M365" s="266"/>
      <c r="N365" s="267"/>
      <c r="O365" s="267"/>
      <c r="P365" s="267"/>
      <c r="Q365" s="267"/>
      <c r="R365" s="267"/>
      <c r="S365" s="267"/>
      <c r="T365" s="268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T365" s="269" t="s">
        <v>142</v>
      </c>
      <c r="AU365" s="269" t="s">
        <v>83</v>
      </c>
      <c r="AV365" s="15" t="s">
        <v>139</v>
      </c>
      <c r="AW365" s="15" t="s">
        <v>30</v>
      </c>
      <c r="AX365" s="15" t="s">
        <v>81</v>
      </c>
      <c r="AY365" s="269" t="s">
        <v>132</v>
      </c>
    </row>
    <row r="366" s="2" customFormat="1" ht="16.5" customHeight="1">
      <c r="A366" s="39"/>
      <c r="B366" s="40"/>
      <c r="C366" s="219" t="s">
        <v>256</v>
      </c>
      <c r="D366" s="219" t="s">
        <v>134</v>
      </c>
      <c r="E366" s="220" t="s">
        <v>412</v>
      </c>
      <c r="F366" s="221" t="s">
        <v>413</v>
      </c>
      <c r="G366" s="222" t="s">
        <v>170</v>
      </c>
      <c r="H366" s="223">
        <v>4.6959999999999997</v>
      </c>
      <c r="I366" s="224"/>
      <c r="J366" s="225">
        <f>ROUND(I366*H366,2)</f>
        <v>0</v>
      </c>
      <c r="K366" s="221" t="s">
        <v>138</v>
      </c>
      <c r="L366" s="45"/>
      <c r="M366" s="226" t="s">
        <v>1</v>
      </c>
      <c r="N366" s="227" t="s">
        <v>38</v>
      </c>
      <c r="O366" s="92"/>
      <c r="P366" s="228">
        <f>O366*H366</f>
        <v>0</v>
      </c>
      <c r="Q366" s="228">
        <v>0</v>
      </c>
      <c r="R366" s="228">
        <f>Q366*H366</f>
        <v>0</v>
      </c>
      <c r="S366" s="228">
        <v>0</v>
      </c>
      <c r="T366" s="229">
        <f>S366*H366</f>
        <v>0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R366" s="230" t="s">
        <v>139</v>
      </c>
      <c r="AT366" s="230" t="s">
        <v>134</v>
      </c>
      <c r="AU366" s="230" t="s">
        <v>83</v>
      </c>
      <c r="AY366" s="18" t="s">
        <v>132</v>
      </c>
      <c r="BE366" s="231">
        <f>IF(N366="základní",J366,0)</f>
        <v>0</v>
      </c>
      <c r="BF366" s="231">
        <f>IF(N366="snížená",J366,0)</f>
        <v>0</v>
      </c>
      <c r="BG366" s="231">
        <f>IF(N366="zákl. přenesená",J366,0)</f>
        <v>0</v>
      </c>
      <c r="BH366" s="231">
        <f>IF(N366="sníž. přenesená",J366,0)</f>
        <v>0</v>
      </c>
      <c r="BI366" s="231">
        <f>IF(N366="nulová",J366,0)</f>
        <v>0</v>
      </c>
      <c r="BJ366" s="18" t="s">
        <v>81</v>
      </c>
      <c r="BK366" s="231">
        <f>ROUND(I366*H366,2)</f>
        <v>0</v>
      </c>
      <c r="BL366" s="18" t="s">
        <v>139</v>
      </c>
      <c r="BM366" s="230" t="s">
        <v>414</v>
      </c>
    </row>
    <row r="367" s="2" customFormat="1">
      <c r="A367" s="39"/>
      <c r="B367" s="40"/>
      <c r="C367" s="41"/>
      <c r="D367" s="232" t="s">
        <v>140</v>
      </c>
      <c r="E367" s="41"/>
      <c r="F367" s="233" t="s">
        <v>415</v>
      </c>
      <c r="G367" s="41"/>
      <c r="H367" s="41"/>
      <c r="I367" s="234"/>
      <c r="J367" s="41"/>
      <c r="K367" s="41"/>
      <c r="L367" s="45"/>
      <c r="M367" s="235"/>
      <c r="N367" s="236"/>
      <c r="O367" s="92"/>
      <c r="P367" s="92"/>
      <c r="Q367" s="92"/>
      <c r="R367" s="92"/>
      <c r="S367" s="92"/>
      <c r="T367" s="93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T367" s="18" t="s">
        <v>140</v>
      </c>
      <c r="AU367" s="18" t="s">
        <v>83</v>
      </c>
    </row>
    <row r="368" s="13" customFormat="1">
      <c r="A368" s="13"/>
      <c r="B368" s="237"/>
      <c r="C368" s="238"/>
      <c r="D368" s="239" t="s">
        <v>142</v>
      </c>
      <c r="E368" s="240" t="s">
        <v>1</v>
      </c>
      <c r="F368" s="241" t="s">
        <v>416</v>
      </c>
      <c r="G368" s="238"/>
      <c r="H368" s="242">
        <v>4.6959999999999997</v>
      </c>
      <c r="I368" s="243"/>
      <c r="J368" s="238"/>
      <c r="K368" s="238"/>
      <c r="L368" s="244"/>
      <c r="M368" s="245"/>
      <c r="N368" s="246"/>
      <c r="O368" s="246"/>
      <c r="P368" s="246"/>
      <c r="Q368" s="246"/>
      <c r="R368" s="246"/>
      <c r="S368" s="246"/>
      <c r="T368" s="247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48" t="s">
        <v>142</v>
      </c>
      <c r="AU368" s="248" t="s">
        <v>83</v>
      </c>
      <c r="AV368" s="13" t="s">
        <v>83</v>
      </c>
      <c r="AW368" s="13" t="s">
        <v>30</v>
      </c>
      <c r="AX368" s="13" t="s">
        <v>73</v>
      </c>
      <c r="AY368" s="248" t="s">
        <v>132</v>
      </c>
    </row>
    <row r="369" s="15" customFormat="1">
      <c r="A369" s="15"/>
      <c r="B369" s="259"/>
      <c r="C369" s="260"/>
      <c r="D369" s="239" t="s">
        <v>142</v>
      </c>
      <c r="E369" s="261" t="s">
        <v>1</v>
      </c>
      <c r="F369" s="262" t="s">
        <v>145</v>
      </c>
      <c r="G369" s="260"/>
      <c r="H369" s="263">
        <v>4.6959999999999997</v>
      </c>
      <c r="I369" s="264"/>
      <c r="J369" s="260"/>
      <c r="K369" s="260"/>
      <c r="L369" s="265"/>
      <c r="M369" s="266"/>
      <c r="N369" s="267"/>
      <c r="O369" s="267"/>
      <c r="P369" s="267"/>
      <c r="Q369" s="267"/>
      <c r="R369" s="267"/>
      <c r="S369" s="267"/>
      <c r="T369" s="268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T369" s="269" t="s">
        <v>142</v>
      </c>
      <c r="AU369" s="269" t="s">
        <v>83</v>
      </c>
      <c r="AV369" s="15" t="s">
        <v>139</v>
      </c>
      <c r="AW369" s="15" t="s">
        <v>30</v>
      </c>
      <c r="AX369" s="15" t="s">
        <v>81</v>
      </c>
      <c r="AY369" s="269" t="s">
        <v>132</v>
      </c>
    </row>
    <row r="370" s="2" customFormat="1" ht="24.15" customHeight="1">
      <c r="A370" s="39"/>
      <c r="B370" s="40"/>
      <c r="C370" s="219" t="s">
        <v>417</v>
      </c>
      <c r="D370" s="219" t="s">
        <v>134</v>
      </c>
      <c r="E370" s="220" t="s">
        <v>418</v>
      </c>
      <c r="F370" s="221" t="s">
        <v>419</v>
      </c>
      <c r="G370" s="222" t="s">
        <v>170</v>
      </c>
      <c r="H370" s="223">
        <v>1.6639999999999999</v>
      </c>
      <c r="I370" s="224"/>
      <c r="J370" s="225">
        <f>ROUND(I370*H370,2)</f>
        <v>0</v>
      </c>
      <c r="K370" s="221" t="s">
        <v>138</v>
      </c>
      <c r="L370" s="45"/>
      <c r="M370" s="226" t="s">
        <v>1</v>
      </c>
      <c r="N370" s="227" t="s">
        <v>38</v>
      </c>
      <c r="O370" s="92"/>
      <c r="P370" s="228">
        <f>O370*H370</f>
        <v>0</v>
      </c>
      <c r="Q370" s="228">
        <v>0</v>
      </c>
      <c r="R370" s="228">
        <f>Q370*H370</f>
        <v>0</v>
      </c>
      <c r="S370" s="228">
        <v>0</v>
      </c>
      <c r="T370" s="229">
        <f>S370*H370</f>
        <v>0</v>
      </c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R370" s="230" t="s">
        <v>139</v>
      </c>
      <c r="AT370" s="230" t="s">
        <v>134</v>
      </c>
      <c r="AU370" s="230" t="s">
        <v>83</v>
      </c>
      <c r="AY370" s="18" t="s">
        <v>132</v>
      </c>
      <c r="BE370" s="231">
        <f>IF(N370="základní",J370,0)</f>
        <v>0</v>
      </c>
      <c r="BF370" s="231">
        <f>IF(N370="snížená",J370,0)</f>
        <v>0</v>
      </c>
      <c r="BG370" s="231">
        <f>IF(N370="zákl. přenesená",J370,0)</f>
        <v>0</v>
      </c>
      <c r="BH370" s="231">
        <f>IF(N370="sníž. přenesená",J370,0)</f>
        <v>0</v>
      </c>
      <c r="BI370" s="231">
        <f>IF(N370="nulová",J370,0)</f>
        <v>0</v>
      </c>
      <c r="BJ370" s="18" t="s">
        <v>81</v>
      </c>
      <c r="BK370" s="231">
        <f>ROUND(I370*H370,2)</f>
        <v>0</v>
      </c>
      <c r="BL370" s="18" t="s">
        <v>139</v>
      </c>
      <c r="BM370" s="230" t="s">
        <v>420</v>
      </c>
    </row>
    <row r="371" s="2" customFormat="1">
      <c r="A371" s="39"/>
      <c r="B371" s="40"/>
      <c r="C371" s="41"/>
      <c r="D371" s="232" t="s">
        <v>140</v>
      </c>
      <c r="E371" s="41"/>
      <c r="F371" s="233" t="s">
        <v>421</v>
      </c>
      <c r="G371" s="41"/>
      <c r="H371" s="41"/>
      <c r="I371" s="234"/>
      <c r="J371" s="41"/>
      <c r="K371" s="41"/>
      <c r="L371" s="45"/>
      <c r="M371" s="235"/>
      <c r="N371" s="236"/>
      <c r="O371" s="92"/>
      <c r="P371" s="92"/>
      <c r="Q371" s="92"/>
      <c r="R371" s="92"/>
      <c r="S371" s="92"/>
      <c r="T371" s="93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T371" s="18" t="s">
        <v>140</v>
      </c>
      <c r="AU371" s="18" t="s">
        <v>83</v>
      </c>
    </row>
    <row r="372" s="13" customFormat="1">
      <c r="A372" s="13"/>
      <c r="B372" s="237"/>
      <c r="C372" s="238"/>
      <c r="D372" s="239" t="s">
        <v>142</v>
      </c>
      <c r="E372" s="240" t="s">
        <v>1</v>
      </c>
      <c r="F372" s="241" t="s">
        <v>422</v>
      </c>
      <c r="G372" s="238"/>
      <c r="H372" s="242">
        <v>1.6639999999999999</v>
      </c>
      <c r="I372" s="243"/>
      <c r="J372" s="238"/>
      <c r="K372" s="238"/>
      <c r="L372" s="244"/>
      <c r="M372" s="245"/>
      <c r="N372" s="246"/>
      <c r="O372" s="246"/>
      <c r="P372" s="246"/>
      <c r="Q372" s="246"/>
      <c r="R372" s="246"/>
      <c r="S372" s="246"/>
      <c r="T372" s="247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48" t="s">
        <v>142</v>
      </c>
      <c r="AU372" s="248" t="s">
        <v>83</v>
      </c>
      <c r="AV372" s="13" t="s">
        <v>83</v>
      </c>
      <c r="AW372" s="13" t="s">
        <v>30</v>
      </c>
      <c r="AX372" s="13" t="s">
        <v>73</v>
      </c>
      <c r="AY372" s="248" t="s">
        <v>132</v>
      </c>
    </row>
    <row r="373" s="15" customFormat="1">
      <c r="A373" s="15"/>
      <c r="B373" s="259"/>
      <c r="C373" s="260"/>
      <c r="D373" s="239" t="s">
        <v>142</v>
      </c>
      <c r="E373" s="261" t="s">
        <v>1</v>
      </c>
      <c r="F373" s="262" t="s">
        <v>145</v>
      </c>
      <c r="G373" s="260"/>
      <c r="H373" s="263">
        <v>1.6639999999999999</v>
      </c>
      <c r="I373" s="264"/>
      <c r="J373" s="260"/>
      <c r="K373" s="260"/>
      <c r="L373" s="265"/>
      <c r="M373" s="266"/>
      <c r="N373" s="267"/>
      <c r="O373" s="267"/>
      <c r="P373" s="267"/>
      <c r="Q373" s="267"/>
      <c r="R373" s="267"/>
      <c r="S373" s="267"/>
      <c r="T373" s="268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T373" s="269" t="s">
        <v>142</v>
      </c>
      <c r="AU373" s="269" t="s">
        <v>83</v>
      </c>
      <c r="AV373" s="15" t="s">
        <v>139</v>
      </c>
      <c r="AW373" s="15" t="s">
        <v>30</v>
      </c>
      <c r="AX373" s="15" t="s">
        <v>81</v>
      </c>
      <c r="AY373" s="269" t="s">
        <v>132</v>
      </c>
    </row>
    <row r="374" s="2" customFormat="1" ht="24.15" customHeight="1">
      <c r="A374" s="39"/>
      <c r="B374" s="40"/>
      <c r="C374" s="219" t="s">
        <v>260</v>
      </c>
      <c r="D374" s="219" t="s">
        <v>134</v>
      </c>
      <c r="E374" s="220" t="s">
        <v>423</v>
      </c>
      <c r="F374" s="221" t="s">
        <v>424</v>
      </c>
      <c r="G374" s="222" t="s">
        <v>170</v>
      </c>
      <c r="H374" s="223">
        <v>82.679000000000002</v>
      </c>
      <c r="I374" s="224"/>
      <c r="J374" s="225">
        <f>ROUND(I374*H374,2)</f>
        <v>0</v>
      </c>
      <c r="K374" s="221" t="s">
        <v>138</v>
      </c>
      <c r="L374" s="45"/>
      <c r="M374" s="226" t="s">
        <v>1</v>
      </c>
      <c r="N374" s="227" t="s">
        <v>38</v>
      </c>
      <c r="O374" s="92"/>
      <c r="P374" s="228">
        <f>O374*H374</f>
        <v>0</v>
      </c>
      <c r="Q374" s="228">
        <v>0</v>
      </c>
      <c r="R374" s="228">
        <f>Q374*H374</f>
        <v>0</v>
      </c>
      <c r="S374" s="228">
        <v>0</v>
      </c>
      <c r="T374" s="229">
        <f>S374*H374</f>
        <v>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230" t="s">
        <v>139</v>
      </c>
      <c r="AT374" s="230" t="s">
        <v>134</v>
      </c>
      <c r="AU374" s="230" t="s">
        <v>83</v>
      </c>
      <c r="AY374" s="18" t="s">
        <v>132</v>
      </c>
      <c r="BE374" s="231">
        <f>IF(N374="základní",J374,0)</f>
        <v>0</v>
      </c>
      <c r="BF374" s="231">
        <f>IF(N374="snížená",J374,0)</f>
        <v>0</v>
      </c>
      <c r="BG374" s="231">
        <f>IF(N374="zákl. přenesená",J374,0)</f>
        <v>0</v>
      </c>
      <c r="BH374" s="231">
        <f>IF(N374="sníž. přenesená",J374,0)</f>
        <v>0</v>
      </c>
      <c r="BI374" s="231">
        <f>IF(N374="nulová",J374,0)</f>
        <v>0</v>
      </c>
      <c r="BJ374" s="18" t="s">
        <v>81</v>
      </c>
      <c r="BK374" s="231">
        <f>ROUND(I374*H374,2)</f>
        <v>0</v>
      </c>
      <c r="BL374" s="18" t="s">
        <v>139</v>
      </c>
      <c r="BM374" s="230" t="s">
        <v>425</v>
      </c>
    </row>
    <row r="375" s="2" customFormat="1">
      <c r="A375" s="39"/>
      <c r="B375" s="40"/>
      <c r="C375" s="41"/>
      <c r="D375" s="232" t="s">
        <v>140</v>
      </c>
      <c r="E375" s="41"/>
      <c r="F375" s="233" t="s">
        <v>426</v>
      </c>
      <c r="G375" s="41"/>
      <c r="H375" s="41"/>
      <c r="I375" s="234"/>
      <c r="J375" s="41"/>
      <c r="K375" s="41"/>
      <c r="L375" s="45"/>
      <c r="M375" s="235"/>
      <c r="N375" s="236"/>
      <c r="O375" s="92"/>
      <c r="P375" s="92"/>
      <c r="Q375" s="92"/>
      <c r="R375" s="92"/>
      <c r="S375" s="92"/>
      <c r="T375" s="93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T375" s="18" t="s">
        <v>140</v>
      </c>
      <c r="AU375" s="18" t="s">
        <v>83</v>
      </c>
    </row>
    <row r="376" s="13" customFormat="1">
      <c r="A376" s="13"/>
      <c r="B376" s="237"/>
      <c r="C376" s="238"/>
      <c r="D376" s="239" t="s">
        <v>142</v>
      </c>
      <c r="E376" s="240" t="s">
        <v>1</v>
      </c>
      <c r="F376" s="241" t="s">
        <v>411</v>
      </c>
      <c r="G376" s="238"/>
      <c r="H376" s="242">
        <v>82.679000000000002</v>
      </c>
      <c r="I376" s="243"/>
      <c r="J376" s="238"/>
      <c r="K376" s="238"/>
      <c r="L376" s="244"/>
      <c r="M376" s="245"/>
      <c r="N376" s="246"/>
      <c r="O376" s="246"/>
      <c r="P376" s="246"/>
      <c r="Q376" s="246"/>
      <c r="R376" s="246"/>
      <c r="S376" s="246"/>
      <c r="T376" s="247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8" t="s">
        <v>142</v>
      </c>
      <c r="AU376" s="248" t="s">
        <v>83</v>
      </c>
      <c r="AV376" s="13" t="s">
        <v>83</v>
      </c>
      <c r="AW376" s="13" t="s">
        <v>30</v>
      </c>
      <c r="AX376" s="13" t="s">
        <v>73</v>
      </c>
      <c r="AY376" s="248" t="s">
        <v>132</v>
      </c>
    </row>
    <row r="377" s="15" customFormat="1">
      <c r="A377" s="15"/>
      <c r="B377" s="259"/>
      <c r="C377" s="260"/>
      <c r="D377" s="239" t="s">
        <v>142</v>
      </c>
      <c r="E377" s="261" t="s">
        <v>1</v>
      </c>
      <c r="F377" s="262" t="s">
        <v>145</v>
      </c>
      <c r="G377" s="260"/>
      <c r="H377" s="263">
        <v>82.679000000000002</v>
      </c>
      <c r="I377" s="264"/>
      <c r="J377" s="260"/>
      <c r="K377" s="260"/>
      <c r="L377" s="265"/>
      <c r="M377" s="266"/>
      <c r="N377" s="267"/>
      <c r="O377" s="267"/>
      <c r="P377" s="267"/>
      <c r="Q377" s="267"/>
      <c r="R377" s="267"/>
      <c r="S377" s="267"/>
      <c r="T377" s="268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T377" s="269" t="s">
        <v>142</v>
      </c>
      <c r="AU377" s="269" t="s">
        <v>83</v>
      </c>
      <c r="AV377" s="15" t="s">
        <v>139</v>
      </c>
      <c r="AW377" s="15" t="s">
        <v>30</v>
      </c>
      <c r="AX377" s="15" t="s">
        <v>81</v>
      </c>
      <c r="AY377" s="269" t="s">
        <v>132</v>
      </c>
    </row>
    <row r="378" s="12" customFormat="1" ht="22.8" customHeight="1">
      <c r="A378" s="12"/>
      <c r="B378" s="203"/>
      <c r="C378" s="204"/>
      <c r="D378" s="205" t="s">
        <v>72</v>
      </c>
      <c r="E378" s="217" t="s">
        <v>427</v>
      </c>
      <c r="F378" s="217" t="s">
        <v>428</v>
      </c>
      <c r="G378" s="204"/>
      <c r="H378" s="204"/>
      <c r="I378" s="207"/>
      <c r="J378" s="218">
        <f>BK378</f>
        <v>0</v>
      </c>
      <c r="K378" s="204"/>
      <c r="L378" s="209"/>
      <c r="M378" s="210"/>
      <c r="N378" s="211"/>
      <c r="O378" s="211"/>
      <c r="P378" s="212">
        <f>SUM(P379:P380)</f>
        <v>0</v>
      </c>
      <c r="Q378" s="211"/>
      <c r="R378" s="212">
        <f>SUM(R379:R380)</f>
        <v>0</v>
      </c>
      <c r="S378" s="211"/>
      <c r="T378" s="213">
        <f>SUM(T379:T380)</f>
        <v>0</v>
      </c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R378" s="214" t="s">
        <v>81</v>
      </c>
      <c r="AT378" s="215" t="s">
        <v>72</v>
      </c>
      <c r="AU378" s="215" t="s">
        <v>81</v>
      </c>
      <c r="AY378" s="214" t="s">
        <v>132</v>
      </c>
      <c r="BK378" s="216">
        <f>SUM(BK379:BK380)</f>
        <v>0</v>
      </c>
    </row>
    <row r="379" s="2" customFormat="1" ht="24.15" customHeight="1">
      <c r="A379" s="39"/>
      <c r="B379" s="40"/>
      <c r="C379" s="219" t="s">
        <v>429</v>
      </c>
      <c r="D379" s="219" t="s">
        <v>134</v>
      </c>
      <c r="E379" s="220" t="s">
        <v>430</v>
      </c>
      <c r="F379" s="221" t="s">
        <v>431</v>
      </c>
      <c r="G379" s="222" t="s">
        <v>170</v>
      </c>
      <c r="H379" s="223">
        <v>223.67699999999999</v>
      </c>
      <c r="I379" s="224"/>
      <c r="J379" s="225">
        <f>ROUND(I379*H379,2)</f>
        <v>0</v>
      </c>
      <c r="K379" s="221" t="s">
        <v>138</v>
      </c>
      <c r="L379" s="45"/>
      <c r="M379" s="226" t="s">
        <v>1</v>
      </c>
      <c r="N379" s="227" t="s">
        <v>38</v>
      </c>
      <c r="O379" s="92"/>
      <c r="P379" s="228">
        <f>O379*H379</f>
        <v>0</v>
      </c>
      <c r="Q379" s="228">
        <v>0</v>
      </c>
      <c r="R379" s="228">
        <f>Q379*H379</f>
        <v>0</v>
      </c>
      <c r="S379" s="228">
        <v>0</v>
      </c>
      <c r="T379" s="229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230" t="s">
        <v>139</v>
      </c>
      <c r="AT379" s="230" t="s">
        <v>134</v>
      </c>
      <c r="AU379" s="230" t="s">
        <v>83</v>
      </c>
      <c r="AY379" s="18" t="s">
        <v>132</v>
      </c>
      <c r="BE379" s="231">
        <f>IF(N379="základní",J379,0)</f>
        <v>0</v>
      </c>
      <c r="BF379" s="231">
        <f>IF(N379="snížená",J379,0)</f>
        <v>0</v>
      </c>
      <c r="BG379" s="231">
        <f>IF(N379="zákl. přenesená",J379,0)</f>
        <v>0</v>
      </c>
      <c r="BH379" s="231">
        <f>IF(N379="sníž. přenesená",J379,0)</f>
        <v>0</v>
      </c>
      <c r="BI379" s="231">
        <f>IF(N379="nulová",J379,0)</f>
        <v>0</v>
      </c>
      <c r="BJ379" s="18" t="s">
        <v>81</v>
      </c>
      <c r="BK379" s="231">
        <f>ROUND(I379*H379,2)</f>
        <v>0</v>
      </c>
      <c r="BL379" s="18" t="s">
        <v>139</v>
      </c>
      <c r="BM379" s="230" t="s">
        <v>432</v>
      </c>
    </row>
    <row r="380" s="2" customFormat="1">
      <c r="A380" s="39"/>
      <c r="B380" s="40"/>
      <c r="C380" s="41"/>
      <c r="D380" s="232" t="s">
        <v>140</v>
      </c>
      <c r="E380" s="41"/>
      <c r="F380" s="233" t="s">
        <v>433</v>
      </c>
      <c r="G380" s="41"/>
      <c r="H380" s="41"/>
      <c r="I380" s="234"/>
      <c r="J380" s="41"/>
      <c r="K380" s="41"/>
      <c r="L380" s="45"/>
      <c r="M380" s="291"/>
      <c r="N380" s="292"/>
      <c r="O380" s="293"/>
      <c r="P380" s="293"/>
      <c r="Q380" s="293"/>
      <c r="R380" s="293"/>
      <c r="S380" s="293"/>
      <c r="T380" s="294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T380" s="18" t="s">
        <v>140</v>
      </c>
      <c r="AU380" s="18" t="s">
        <v>83</v>
      </c>
    </row>
    <row r="381" s="2" customFormat="1" ht="6.96" customHeight="1">
      <c r="A381" s="39"/>
      <c r="B381" s="67"/>
      <c r="C381" s="68"/>
      <c r="D381" s="68"/>
      <c r="E381" s="68"/>
      <c r="F381" s="68"/>
      <c r="G381" s="68"/>
      <c r="H381" s="68"/>
      <c r="I381" s="68"/>
      <c r="J381" s="68"/>
      <c r="K381" s="68"/>
      <c r="L381" s="45"/>
      <c r="M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</row>
  </sheetData>
  <sheetProtection sheet="1" autoFilter="0" formatColumns="0" formatRows="0" objects="1" scenarios="1" spinCount="100000" saltValue="trko15Qm0SuIPHmz+MmjmCaAS6lACzKzJYnBYh/gy4g1TiPAk5+rygRWlj5yQeRyaLFfJQLQNUZHBPKqRxvHkA==" hashValue="X2lKa0hs6HqJWyzh8CEOocknZrjNnB3TLLQ2+2oKHnO5antFMsSoFmh+zgk+GUCIMfMj6gLgjJTzElHTfJJiGw==" algorithmName="SHA-512" password="CC35"/>
  <autoFilter ref="C122:K380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hyperlinks>
    <hyperlink ref="F127" r:id="rId1" display="https://podminky.urs.cz/item/CS_URS_2023_01/113106123"/>
    <hyperlink ref="F132" r:id="rId2" display="https://podminky.urs.cz/item/CS_URS_2023_01/113154333"/>
    <hyperlink ref="F147" r:id="rId3" display="https://podminky.urs.cz/item/CS_URS_2023_01/569951133"/>
    <hyperlink ref="F167" r:id="rId4" display="https://podminky.urs.cz/item/CS_URS_2023_01/577144141"/>
    <hyperlink ref="F175" r:id="rId5" display="https://podminky.urs.cz/item/CS_URS_2023_01/577155142"/>
    <hyperlink ref="F180" r:id="rId6" display="https://podminky.urs.cz/item/CS_URS_2023_01/596211111"/>
    <hyperlink ref="F190" r:id="rId7" display="https://podminky.urs.cz/item/CS_URS_2023_01/899231111"/>
    <hyperlink ref="F195" r:id="rId8" display="https://podminky.urs.cz/item/CS_URS_2023_01/899331111"/>
    <hyperlink ref="F201" r:id="rId9" display="https://podminky.urs.cz/item/CS_URS_2023_01/911331131"/>
    <hyperlink ref="F206" r:id="rId10" display="https://podminky.urs.cz/item/CS_URS_2023_01/912211121"/>
    <hyperlink ref="F212" r:id="rId11" display="https://podminky.urs.cz/item/CS_URS_2023_01/914111111"/>
    <hyperlink ref="F219" r:id="rId12" display="https://podminky.urs.cz/item/CS_URS_2023_01/914511112"/>
    <hyperlink ref="F228" r:id="rId13" display="https://podminky.urs.cz/item/CS_URS_2023_01/915211112"/>
    <hyperlink ref="F236" r:id="rId14" display="https://podminky.urs.cz/item/CS_URS_2023_01/915211122"/>
    <hyperlink ref="F246" r:id="rId15" display="https://podminky.urs.cz/item/CS_URS_2023_01/915221112"/>
    <hyperlink ref="F251" r:id="rId16" display="https://podminky.urs.cz/item/CS_URS_2023_01/915221122"/>
    <hyperlink ref="F259" r:id="rId17" display="https://podminky.urs.cz/item/CS_URS_2023_01/915231112"/>
    <hyperlink ref="F266" r:id="rId18" display="https://podminky.urs.cz/item/CS_URS_2023_01/915611111"/>
    <hyperlink ref="F273" r:id="rId19" display="https://podminky.urs.cz/item/CS_URS_2023_01/915621111"/>
    <hyperlink ref="F278" r:id="rId20" display="https://podminky.urs.cz/item/CS_URS_2023_01/919721202"/>
    <hyperlink ref="F283" r:id="rId21" display="https://podminky.urs.cz/item/CS_URS_2023_01/919732221"/>
    <hyperlink ref="F287" r:id="rId22" display="https://podminky.urs.cz/item/CS_URS_2023_01/919735111"/>
    <hyperlink ref="F297" r:id="rId23" display="https://podminky.urs.cz/item/CS_URS_2023_01/935112111"/>
    <hyperlink ref="F305" r:id="rId24" display="https://podminky.urs.cz/item/CS_URS_2023_01/938909311"/>
    <hyperlink ref="F310" r:id="rId25" display="https://podminky.urs.cz/item/CS_URS_2023_01/938909612"/>
    <hyperlink ref="F315" r:id="rId26" display="https://podminky.urs.cz/item/CS_URS_2023_01/966005311"/>
    <hyperlink ref="F320" r:id="rId27" display="https://podminky.urs.cz/item/CS_URS_2023_01/966006132"/>
    <hyperlink ref="F325" r:id="rId28" display="https://podminky.urs.cz/item/CS_URS_2023_01/966006211"/>
    <hyperlink ref="F331" r:id="rId29" display="https://podminky.urs.cz/item/CS_URS_2023_01/997013871"/>
    <hyperlink ref="F336" r:id="rId30" display="https://podminky.urs.cz/item/CS_URS_2023_01/997221551"/>
    <hyperlink ref="F344" r:id="rId31" display="https://podminky.urs.cz/item/CS_URS_2023_01/997221559"/>
    <hyperlink ref="F348" r:id="rId32" display="https://podminky.urs.cz/item/CS_URS_2023_01/997221561"/>
    <hyperlink ref="F359" r:id="rId33" display="https://podminky.urs.cz/item/CS_URS_2023_01/997221569"/>
    <hyperlink ref="F363" r:id="rId34" display="https://podminky.urs.cz/item/CS_URS_2023_01/997221611"/>
    <hyperlink ref="F367" r:id="rId35" display="https://podminky.urs.cz/item/CS_URS_2023_01/997221612"/>
    <hyperlink ref="F371" r:id="rId36" display="https://podminky.urs.cz/item/CS_URS_2023_01/997221615"/>
    <hyperlink ref="F375" r:id="rId37" display="https://podminky.urs.cz/item/CS_URS_2023_01/997221873"/>
    <hyperlink ref="F380" r:id="rId38" display="https://podminky.urs.cz/item/CS_URS_2023_01/9982251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39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86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83</v>
      </c>
    </row>
    <row r="4" s="1" customFormat="1" ht="24.96" customHeight="1">
      <c r="B4" s="21"/>
      <c r="D4" s="139" t="s">
        <v>102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 xml:space="preserve"> II-605 hr. Okr. TC-PC - Bor , oprava průtahů(Sulislav,Sytno,Benešovice,Holostřevy,Skviřín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103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434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22. 5. 2023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 xml:space="preserve"> </v>
      </c>
      <c r="F15" s="39"/>
      <c r="G15" s="39"/>
      <c r="H15" s="39"/>
      <c r="I15" s="141" t="s">
        <v>26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27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26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29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 xml:space="preserve"> </v>
      </c>
      <c r="F21" s="39"/>
      <c r="G21" s="39"/>
      <c r="H21" s="39"/>
      <c r="I21" s="141" t="s">
        <v>26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31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 xml:space="preserve"> </v>
      </c>
      <c r="F24" s="39"/>
      <c r="G24" s="39"/>
      <c r="H24" s="39"/>
      <c r="I24" s="141" t="s">
        <v>26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32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33</v>
      </c>
      <c r="E30" s="39"/>
      <c r="F30" s="39"/>
      <c r="G30" s="39"/>
      <c r="H30" s="39"/>
      <c r="I30" s="39"/>
      <c r="J30" s="152">
        <f>ROUND(J123,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35</v>
      </c>
      <c r="G32" s="39"/>
      <c r="H32" s="39"/>
      <c r="I32" s="153" t="s">
        <v>34</v>
      </c>
      <c r="J32" s="153" t="s">
        <v>36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37</v>
      </c>
      <c r="E33" s="141" t="s">
        <v>38</v>
      </c>
      <c r="F33" s="155">
        <f>ROUND((SUM(BE123:BE342)),  2)</f>
        <v>0</v>
      </c>
      <c r="G33" s="39"/>
      <c r="H33" s="39"/>
      <c r="I33" s="156">
        <v>0.20999999999999999</v>
      </c>
      <c r="J33" s="155">
        <f>ROUND(((SUM(BE123:BE342))*I33),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39</v>
      </c>
      <c r="F34" s="155">
        <f>ROUND((SUM(BF123:BF342)),  2)</f>
        <v>0</v>
      </c>
      <c r="G34" s="39"/>
      <c r="H34" s="39"/>
      <c r="I34" s="156">
        <v>0.14999999999999999</v>
      </c>
      <c r="J34" s="155">
        <f>ROUND(((SUM(BF123:BF342))*I34),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40</v>
      </c>
      <c r="F35" s="155">
        <f>ROUND((SUM(BG123:BG342)),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41</v>
      </c>
      <c r="F36" s="155">
        <f>ROUND((SUM(BH123:BH342)),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42</v>
      </c>
      <c r="F37" s="155">
        <f>ROUND((SUM(BI123:BI342)),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43</v>
      </c>
      <c r="E39" s="159"/>
      <c r="F39" s="159"/>
      <c r="G39" s="160" t="s">
        <v>44</v>
      </c>
      <c r="H39" s="161" t="s">
        <v>45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46</v>
      </c>
      <c r="E50" s="165"/>
      <c r="F50" s="165"/>
      <c r="G50" s="164" t="s">
        <v>47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48</v>
      </c>
      <c r="E61" s="167"/>
      <c r="F61" s="168" t="s">
        <v>49</v>
      </c>
      <c r="G61" s="166" t="s">
        <v>48</v>
      </c>
      <c r="H61" s="167"/>
      <c r="I61" s="167"/>
      <c r="J61" s="169" t="s">
        <v>49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50</v>
      </c>
      <c r="E65" s="170"/>
      <c r="F65" s="170"/>
      <c r="G65" s="164" t="s">
        <v>51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48</v>
      </c>
      <c r="E76" s="167"/>
      <c r="F76" s="168" t="s">
        <v>49</v>
      </c>
      <c r="G76" s="166" t="s">
        <v>48</v>
      </c>
      <c r="H76" s="167"/>
      <c r="I76" s="167"/>
      <c r="J76" s="169" t="s">
        <v>49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105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 xml:space="preserve"> II-605 hr. Okr. TC-PC - Bor , oprava průtahů(Sulislav,Sytno,Benešovice,Holostřevy,Skviřín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103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 xml:space="preserve">SKA4902 - SO 102  Sytno - průtah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 </v>
      </c>
      <c r="G89" s="41"/>
      <c r="H89" s="41"/>
      <c r="I89" s="33" t="s">
        <v>22</v>
      </c>
      <c r="J89" s="80" t="str">
        <f>IF(J12="","",J12)</f>
        <v>22. 5. 2023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33" t="s">
        <v>29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31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106</v>
      </c>
      <c r="D94" s="177"/>
      <c r="E94" s="177"/>
      <c r="F94" s="177"/>
      <c r="G94" s="177"/>
      <c r="H94" s="177"/>
      <c r="I94" s="177"/>
      <c r="J94" s="178" t="s">
        <v>107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108</v>
      </c>
      <c r="D96" s="41"/>
      <c r="E96" s="41"/>
      <c r="F96" s="41"/>
      <c r="G96" s="41"/>
      <c r="H96" s="41"/>
      <c r="I96" s="41"/>
      <c r="J96" s="111">
        <f>J123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109</v>
      </c>
    </row>
    <row r="97" s="9" customFormat="1" ht="24.96" customHeight="1">
      <c r="A97" s="9"/>
      <c r="B97" s="180"/>
      <c r="C97" s="181"/>
      <c r="D97" s="182" t="s">
        <v>110</v>
      </c>
      <c r="E97" s="183"/>
      <c r="F97" s="183"/>
      <c r="G97" s="183"/>
      <c r="H97" s="183"/>
      <c r="I97" s="183"/>
      <c r="J97" s="184">
        <f>J124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111</v>
      </c>
      <c r="E98" s="189"/>
      <c r="F98" s="189"/>
      <c r="G98" s="189"/>
      <c r="H98" s="189"/>
      <c r="I98" s="189"/>
      <c r="J98" s="190">
        <f>J125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112</v>
      </c>
      <c r="E99" s="189"/>
      <c r="F99" s="189"/>
      <c r="G99" s="189"/>
      <c r="H99" s="189"/>
      <c r="I99" s="189"/>
      <c r="J99" s="190">
        <f>J149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113</v>
      </c>
      <c r="E100" s="189"/>
      <c r="F100" s="189"/>
      <c r="G100" s="189"/>
      <c r="H100" s="189"/>
      <c r="I100" s="189"/>
      <c r="J100" s="190">
        <f>J196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114</v>
      </c>
      <c r="E101" s="189"/>
      <c r="F101" s="189"/>
      <c r="G101" s="189"/>
      <c r="H101" s="189"/>
      <c r="I101" s="189"/>
      <c r="J101" s="190">
        <f>J202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115</v>
      </c>
      <c r="E102" s="189"/>
      <c r="F102" s="189"/>
      <c r="G102" s="189"/>
      <c r="H102" s="189"/>
      <c r="I102" s="189"/>
      <c r="J102" s="190">
        <f>J292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6"/>
      <c r="C103" s="187"/>
      <c r="D103" s="188" t="s">
        <v>116</v>
      </c>
      <c r="E103" s="189"/>
      <c r="F103" s="189"/>
      <c r="G103" s="189"/>
      <c r="H103" s="189"/>
      <c r="I103" s="189"/>
      <c r="J103" s="190">
        <f>J340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9"/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6.96" customHeight="1">
      <c r="A105" s="39"/>
      <c r="B105" s="67"/>
      <c r="C105" s="68"/>
      <c r="D105" s="68"/>
      <c r="E105" s="68"/>
      <c r="F105" s="68"/>
      <c r="G105" s="68"/>
      <c r="H105" s="68"/>
      <c r="I105" s="68"/>
      <c r="J105" s="68"/>
      <c r="K105" s="68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9" s="2" customFormat="1" ht="6.96" customHeight="1">
      <c r="A109" s="39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24.96" customHeight="1">
      <c r="A110" s="39"/>
      <c r="B110" s="40"/>
      <c r="C110" s="24" t="s">
        <v>117</v>
      </c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16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175" t="str">
        <f>E7</f>
        <v xml:space="preserve"> II-605 hr. Okr. TC-PC - Bor , oprava průtahů(Sulislav,Sytno,Benešovice,Holostřevy,Skviřín</v>
      </c>
      <c r="F113" s="33"/>
      <c r="G113" s="33"/>
      <c r="H113" s="33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103</v>
      </c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6.5" customHeight="1">
      <c r="A115" s="39"/>
      <c r="B115" s="40"/>
      <c r="C115" s="41"/>
      <c r="D115" s="41"/>
      <c r="E115" s="77" t="str">
        <f>E9</f>
        <v xml:space="preserve">SKA4902 - SO 102  Sytno - průtah</v>
      </c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20</v>
      </c>
      <c r="D117" s="41"/>
      <c r="E117" s="41"/>
      <c r="F117" s="28" t="str">
        <f>F12</f>
        <v xml:space="preserve"> </v>
      </c>
      <c r="G117" s="41"/>
      <c r="H117" s="41"/>
      <c r="I117" s="33" t="s">
        <v>22</v>
      </c>
      <c r="J117" s="80" t="str">
        <f>IF(J12="","",J12)</f>
        <v>22. 5. 2023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24</v>
      </c>
      <c r="D119" s="41"/>
      <c r="E119" s="41"/>
      <c r="F119" s="28" t="str">
        <f>E15</f>
        <v xml:space="preserve"> </v>
      </c>
      <c r="G119" s="41"/>
      <c r="H119" s="41"/>
      <c r="I119" s="33" t="s">
        <v>29</v>
      </c>
      <c r="J119" s="37" t="str">
        <f>E21</f>
        <v xml:space="preserve"> 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27</v>
      </c>
      <c r="D120" s="41"/>
      <c r="E120" s="41"/>
      <c r="F120" s="28" t="str">
        <f>IF(E18="","",E18)</f>
        <v>Vyplň údaj</v>
      </c>
      <c r="G120" s="41"/>
      <c r="H120" s="41"/>
      <c r="I120" s="33" t="s">
        <v>31</v>
      </c>
      <c r="J120" s="37" t="str">
        <f>E24</f>
        <v xml:space="preserve"> 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0.32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11" customFormat="1" ht="29.28" customHeight="1">
      <c r="A122" s="192"/>
      <c r="B122" s="193"/>
      <c r="C122" s="194" t="s">
        <v>118</v>
      </c>
      <c r="D122" s="195" t="s">
        <v>58</v>
      </c>
      <c r="E122" s="195" t="s">
        <v>54</v>
      </c>
      <c r="F122" s="195" t="s">
        <v>55</v>
      </c>
      <c r="G122" s="195" t="s">
        <v>119</v>
      </c>
      <c r="H122" s="195" t="s">
        <v>120</v>
      </c>
      <c r="I122" s="195" t="s">
        <v>121</v>
      </c>
      <c r="J122" s="195" t="s">
        <v>107</v>
      </c>
      <c r="K122" s="196" t="s">
        <v>122</v>
      </c>
      <c r="L122" s="197"/>
      <c r="M122" s="101" t="s">
        <v>1</v>
      </c>
      <c r="N122" s="102" t="s">
        <v>37</v>
      </c>
      <c r="O122" s="102" t="s">
        <v>123</v>
      </c>
      <c r="P122" s="102" t="s">
        <v>124</v>
      </c>
      <c r="Q122" s="102" t="s">
        <v>125</v>
      </c>
      <c r="R122" s="102" t="s">
        <v>126</v>
      </c>
      <c r="S122" s="102" t="s">
        <v>127</v>
      </c>
      <c r="T122" s="103" t="s">
        <v>128</v>
      </c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</row>
    <row r="123" s="2" customFormat="1" ht="22.8" customHeight="1">
      <c r="A123" s="39"/>
      <c r="B123" s="40"/>
      <c r="C123" s="108" t="s">
        <v>129</v>
      </c>
      <c r="D123" s="41"/>
      <c r="E123" s="41"/>
      <c r="F123" s="41"/>
      <c r="G123" s="41"/>
      <c r="H123" s="41"/>
      <c r="I123" s="41"/>
      <c r="J123" s="198">
        <f>BK123</f>
        <v>0</v>
      </c>
      <c r="K123" s="41"/>
      <c r="L123" s="45"/>
      <c r="M123" s="104"/>
      <c r="N123" s="199"/>
      <c r="O123" s="105"/>
      <c r="P123" s="200">
        <f>P124</f>
        <v>0</v>
      </c>
      <c r="Q123" s="105"/>
      <c r="R123" s="200">
        <f>R124</f>
        <v>0</v>
      </c>
      <c r="S123" s="105"/>
      <c r="T123" s="201">
        <f>T124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72</v>
      </c>
      <c r="AU123" s="18" t="s">
        <v>109</v>
      </c>
      <c r="BK123" s="202">
        <f>BK124</f>
        <v>0</v>
      </c>
    </row>
    <row r="124" s="12" customFormat="1" ht="25.92" customHeight="1">
      <c r="A124" s="12"/>
      <c r="B124" s="203"/>
      <c r="C124" s="204"/>
      <c r="D124" s="205" t="s">
        <v>72</v>
      </c>
      <c r="E124" s="206" t="s">
        <v>130</v>
      </c>
      <c r="F124" s="206" t="s">
        <v>131</v>
      </c>
      <c r="G124" s="204"/>
      <c r="H124" s="204"/>
      <c r="I124" s="207"/>
      <c r="J124" s="208">
        <f>BK124</f>
        <v>0</v>
      </c>
      <c r="K124" s="204"/>
      <c r="L124" s="209"/>
      <c r="M124" s="210"/>
      <c r="N124" s="211"/>
      <c r="O124" s="211"/>
      <c r="P124" s="212">
        <f>P125+P149+P196+P202+P292+P340</f>
        <v>0</v>
      </c>
      <c r="Q124" s="211"/>
      <c r="R124" s="212">
        <f>R125+R149+R196+R202+R292+R340</f>
        <v>0</v>
      </c>
      <c r="S124" s="211"/>
      <c r="T124" s="213">
        <f>T125+T149+T196+T202+T292+T340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4" t="s">
        <v>81</v>
      </c>
      <c r="AT124" s="215" t="s">
        <v>72</v>
      </c>
      <c r="AU124" s="215" t="s">
        <v>73</v>
      </c>
      <c r="AY124" s="214" t="s">
        <v>132</v>
      </c>
      <c r="BK124" s="216">
        <f>BK125+BK149+BK196+BK202+BK292+BK340</f>
        <v>0</v>
      </c>
    </row>
    <row r="125" s="12" customFormat="1" ht="22.8" customHeight="1">
      <c r="A125" s="12"/>
      <c r="B125" s="203"/>
      <c r="C125" s="204"/>
      <c r="D125" s="205" t="s">
        <v>72</v>
      </c>
      <c r="E125" s="217" t="s">
        <v>81</v>
      </c>
      <c r="F125" s="217" t="s">
        <v>133</v>
      </c>
      <c r="G125" s="204"/>
      <c r="H125" s="204"/>
      <c r="I125" s="207"/>
      <c r="J125" s="218">
        <f>BK125</f>
        <v>0</v>
      </c>
      <c r="K125" s="204"/>
      <c r="L125" s="209"/>
      <c r="M125" s="210"/>
      <c r="N125" s="211"/>
      <c r="O125" s="211"/>
      <c r="P125" s="212">
        <f>SUM(P126:P148)</f>
        <v>0</v>
      </c>
      <c r="Q125" s="211"/>
      <c r="R125" s="212">
        <f>SUM(R126:R148)</f>
        <v>0</v>
      </c>
      <c r="S125" s="211"/>
      <c r="T125" s="213">
        <f>SUM(T126:T148)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4" t="s">
        <v>81</v>
      </c>
      <c r="AT125" s="215" t="s">
        <v>72</v>
      </c>
      <c r="AU125" s="215" t="s">
        <v>81</v>
      </c>
      <c r="AY125" s="214" t="s">
        <v>132</v>
      </c>
      <c r="BK125" s="216">
        <f>SUM(BK126:BK148)</f>
        <v>0</v>
      </c>
    </row>
    <row r="126" s="2" customFormat="1" ht="24.15" customHeight="1">
      <c r="A126" s="39"/>
      <c r="B126" s="40"/>
      <c r="C126" s="219" t="s">
        <v>81</v>
      </c>
      <c r="D126" s="219" t="s">
        <v>134</v>
      </c>
      <c r="E126" s="220" t="s">
        <v>435</v>
      </c>
      <c r="F126" s="221" t="s">
        <v>436</v>
      </c>
      <c r="G126" s="222" t="s">
        <v>137</v>
      </c>
      <c r="H126" s="223">
        <v>5806.1999999999998</v>
      </c>
      <c r="I126" s="224"/>
      <c r="J126" s="225">
        <f>ROUND(I126*H126,2)</f>
        <v>0</v>
      </c>
      <c r="K126" s="221" t="s">
        <v>138</v>
      </c>
      <c r="L126" s="45"/>
      <c r="M126" s="226" t="s">
        <v>1</v>
      </c>
      <c r="N126" s="227" t="s">
        <v>38</v>
      </c>
      <c r="O126" s="92"/>
      <c r="P126" s="228">
        <f>O126*H126</f>
        <v>0</v>
      </c>
      <c r="Q126" s="228">
        <v>0</v>
      </c>
      <c r="R126" s="228">
        <f>Q126*H126</f>
        <v>0</v>
      </c>
      <c r="S126" s="228">
        <v>0</v>
      </c>
      <c r="T126" s="229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0" t="s">
        <v>139</v>
      </c>
      <c r="AT126" s="230" t="s">
        <v>134</v>
      </c>
      <c r="AU126" s="230" t="s">
        <v>83</v>
      </c>
      <c r="AY126" s="18" t="s">
        <v>132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18" t="s">
        <v>81</v>
      </c>
      <c r="BK126" s="231">
        <f>ROUND(I126*H126,2)</f>
        <v>0</v>
      </c>
      <c r="BL126" s="18" t="s">
        <v>139</v>
      </c>
      <c r="BM126" s="230" t="s">
        <v>83</v>
      </c>
    </row>
    <row r="127" s="2" customFormat="1">
      <c r="A127" s="39"/>
      <c r="B127" s="40"/>
      <c r="C127" s="41"/>
      <c r="D127" s="232" t="s">
        <v>140</v>
      </c>
      <c r="E127" s="41"/>
      <c r="F127" s="233" t="s">
        <v>437</v>
      </c>
      <c r="G127" s="41"/>
      <c r="H127" s="41"/>
      <c r="I127" s="234"/>
      <c r="J127" s="41"/>
      <c r="K127" s="41"/>
      <c r="L127" s="45"/>
      <c r="M127" s="235"/>
      <c r="N127" s="236"/>
      <c r="O127" s="92"/>
      <c r="P127" s="92"/>
      <c r="Q127" s="92"/>
      <c r="R127" s="92"/>
      <c r="S127" s="92"/>
      <c r="T127" s="93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140</v>
      </c>
      <c r="AU127" s="18" t="s">
        <v>83</v>
      </c>
    </row>
    <row r="128" s="13" customFormat="1">
      <c r="A128" s="13"/>
      <c r="B128" s="237"/>
      <c r="C128" s="238"/>
      <c r="D128" s="239" t="s">
        <v>142</v>
      </c>
      <c r="E128" s="240" t="s">
        <v>1</v>
      </c>
      <c r="F128" s="241" t="s">
        <v>438</v>
      </c>
      <c r="G128" s="238"/>
      <c r="H128" s="242">
        <v>5418.1999999999998</v>
      </c>
      <c r="I128" s="243"/>
      <c r="J128" s="238"/>
      <c r="K128" s="238"/>
      <c r="L128" s="244"/>
      <c r="M128" s="245"/>
      <c r="N128" s="246"/>
      <c r="O128" s="246"/>
      <c r="P128" s="246"/>
      <c r="Q128" s="246"/>
      <c r="R128" s="246"/>
      <c r="S128" s="246"/>
      <c r="T128" s="247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8" t="s">
        <v>142</v>
      </c>
      <c r="AU128" s="248" t="s">
        <v>83</v>
      </c>
      <c r="AV128" s="13" t="s">
        <v>83</v>
      </c>
      <c r="AW128" s="13" t="s">
        <v>30</v>
      </c>
      <c r="AX128" s="13" t="s">
        <v>73</v>
      </c>
      <c r="AY128" s="248" t="s">
        <v>132</v>
      </c>
    </row>
    <row r="129" s="14" customFormat="1">
      <c r="A129" s="14"/>
      <c r="B129" s="249"/>
      <c r="C129" s="250"/>
      <c r="D129" s="239" t="s">
        <v>142</v>
      </c>
      <c r="E129" s="251" t="s">
        <v>1</v>
      </c>
      <c r="F129" s="252" t="s">
        <v>151</v>
      </c>
      <c r="G129" s="250"/>
      <c r="H129" s="251" t="s">
        <v>1</v>
      </c>
      <c r="I129" s="253"/>
      <c r="J129" s="250"/>
      <c r="K129" s="250"/>
      <c r="L129" s="254"/>
      <c r="M129" s="255"/>
      <c r="N129" s="256"/>
      <c r="O129" s="256"/>
      <c r="P129" s="256"/>
      <c r="Q129" s="256"/>
      <c r="R129" s="256"/>
      <c r="S129" s="256"/>
      <c r="T129" s="257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8" t="s">
        <v>142</v>
      </c>
      <c r="AU129" s="258" t="s">
        <v>83</v>
      </c>
      <c r="AV129" s="14" t="s">
        <v>81</v>
      </c>
      <c r="AW129" s="14" t="s">
        <v>30</v>
      </c>
      <c r="AX129" s="14" t="s">
        <v>73</v>
      </c>
      <c r="AY129" s="258" t="s">
        <v>132</v>
      </c>
    </row>
    <row r="130" s="13" customFormat="1">
      <c r="A130" s="13"/>
      <c r="B130" s="237"/>
      <c r="C130" s="238"/>
      <c r="D130" s="239" t="s">
        <v>142</v>
      </c>
      <c r="E130" s="240" t="s">
        <v>1</v>
      </c>
      <c r="F130" s="241" t="s">
        <v>439</v>
      </c>
      <c r="G130" s="238"/>
      <c r="H130" s="242">
        <v>132</v>
      </c>
      <c r="I130" s="243"/>
      <c r="J130" s="238"/>
      <c r="K130" s="238"/>
      <c r="L130" s="244"/>
      <c r="M130" s="245"/>
      <c r="N130" s="246"/>
      <c r="O130" s="246"/>
      <c r="P130" s="246"/>
      <c r="Q130" s="246"/>
      <c r="R130" s="246"/>
      <c r="S130" s="246"/>
      <c r="T130" s="247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8" t="s">
        <v>142</v>
      </c>
      <c r="AU130" s="248" t="s">
        <v>83</v>
      </c>
      <c r="AV130" s="13" t="s">
        <v>83</v>
      </c>
      <c r="AW130" s="13" t="s">
        <v>30</v>
      </c>
      <c r="AX130" s="13" t="s">
        <v>73</v>
      </c>
      <c r="AY130" s="248" t="s">
        <v>132</v>
      </c>
    </row>
    <row r="131" s="14" customFormat="1">
      <c r="A131" s="14"/>
      <c r="B131" s="249"/>
      <c r="C131" s="250"/>
      <c r="D131" s="239" t="s">
        <v>142</v>
      </c>
      <c r="E131" s="251" t="s">
        <v>1</v>
      </c>
      <c r="F131" s="252" t="s">
        <v>185</v>
      </c>
      <c r="G131" s="250"/>
      <c r="H131" s="251" t="s">
        <v>1</v>
      </c>
      <c r="I131" s="253"/>
      <c r="J131" s="250"/>
      <c r="K131" s="250"/>
      <c r="L131" s="254"/>
      <c r="M131" s="255"/>
      <c r="N131" s="256"/>
      <c r="O131" s="256"/>
      <c r="P131" s="256"/>
      <c r="Q131" s="256"/>
      <c r="R131" s="256"/>
      <c r="S131" s="256"/>
      <c r="T131" s="257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8" t="s">
        <v>142</v>
      </c>
      <c r="AU131" s="258" t="s">
        <v>83</v>
      </c>
      <c r="AV131" s="14" t="s">
        <v>81</v>
      </c>
      <c r="AW131" s="14" t="s">
        <v>30</v>
      </c>
      <c r="AX131" s="14" t="s">
        <v>73</v>
      </c>
      <c r="AY131" s="258" t="s">
        <v>132</v>
      </c>
    </row>
    <row r="132" s="13" customFormat="1">
      <c r="A132" s="13"/>
      <c r="B132" s="237"/>
      <c r="C132" s="238"/>
      <c r="D132" s="239" t="s">
        <v>142</v>
      </c>
      <c r="E132" s="240" t="s">
        <v>1</v>
      </c>
      <c r="F132" s="241" t="s">
        <v>440</v>
      </c>
      <c r="G132" s="238"/>
      <c r="H132" s="242">
        <v>256</v>
      </c>
      <c r="I132" s="243"/>
      <c r="J132" s="238"/>
      <c r="K132" s="238"/>
      <c r="L132" s="244"/>
      <c r="M132" s="245"/>
      <c r="N132" s="246"/>
      <c r="O132" s="246"/>
      <c r="P132" s="246"/>
      <c r="Q132" s="246"/>
      <c r="R132" s="246"/>
      <c r="S132" s="246"/>
      <c r="T132" s="247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8" t="s">
        <v>142</v>
      </c>
      <c r="AU132" s="248" t="s">
        <v>83</v>
      </c>
      <c r="AV132" s="13" t="s">
        <v>83</v>
      </c>
      <c r="AW132" s="13" t="s">
        <v>30</v>
      </c>
      <c r="AX132" s="13" t="s">
        <v>73</v>
      </c>
      <c r="AY132" s="248" t="s">
        <v>132</v>
      </c>
    </row>
    <row r="133" s="14" customFormat="1">
      <c r="A133" s="14"/>
      <c r="B133" s="249"/>
      <c r="C133" s="250"/>
      <c r="D133" s="239" t="s">
        <v>142</v>
      </c>
      <c r="E133" s="251" t="s">
        <v>1</v>
      </c>
      <c r="F133" s="252" t="s">
        <v>441</v>
      </c>
      <c r="G133" s="250"/>
      <c r="H133" s="251" t="s">
        <v>1</v>
      </c>
      <c r="I133" s="253"/>
      <c r="J133" s="250"/>
      <c r="K133" s="250"/>
      <c r="L133" s="254"/>
      <c r="M133" s="255"/>
      <c r="N133" s="256"/>
      <c r="O133" s="256"/>
      <c r="P133" s="256"/>
      <c r="Q133" s="256"/>
      <c r="R133" s="256"/>
      <c r="S133" s="256"/>
      <c r="T133" s="257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8" t="s">
        <v>142</v>
      </c>
      <c r="AU133" s="258" t="s">
        <v>83</v>
      </c>
      <c r="AV133" s="14" t="s">
        <v>81</v>
      </c>
      <c r="AW133" s="14" t="s">
        <v>30</v>
      </c>
      <c r="AX133" s="14" t="s">
        <v>73</v>
      </c>
      <c r="AY133" s="258" t="s">
        <v>132</v>
      </c>
    </row>
    <row r="134" s="14" customFormat="1">
      <c r="A134" s="14"/>
      <c r="B134" s="249"/>
      <c r="C134" s="250"/>
      <c r="D134" s="239" t="s">
        <v>142</v>
      </c>
      <c r="E134" s="251" t="s">
        <v>1</v>
      </c>
      <c r="F134" s="252" t="s">
        <v>144</v>
      </c>
      <c r="G134" s="250"/>
      <c r="H134" s="251" t="s">
        <v>1</v>
      </c>
      <c r="I134" s="253"/>
      <c r="J134" s="250"/>
      <c r="K134" s="250"/>
      <c r="L134" s="254"/>
      <c r="M134" s="255"/>
      <c r="N134" s="256"/>
      <c r="O134" s="256"/>
      <c r="P134" s="256"/>
      <c r="Q134" s="256"/>
      <c r="R134" s="256"/>
      <c r="S134" s="256"/>
      <c r="T134" s="257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8" t="s">
        <v>142</v>
      </c>
      <c r="AU134" s="258" t="s">
        <v>83</v>
      </c>
      <c r="AV134" s="14" t="s">
        <v>81</v>
      </c>
      <c r="AW134" s="14" t="s">
        <v>30</v>
      </c>
      <c r="AX134" s="14" t="s">
        <v>73</v>
      </c>
      <c r="AY134" s="258" t="s">
        <v>132</v>
      </c>
    </row>
    <row r="135" s="15" customFormat="1">
      <c r="A135" s="15"/>
      <c r="B135" s="259"/>
      <c r="C135" s="260"/>
      <c r="D135" s="239" t="s">
        <v>142</v>
      </c>
      <c r="E135" s="261" t="s">
        <v>1</v>
      </c>
      <c r="F135" s="262" t="s">
        <v>145</v>
      </c>
      <c r="G135" s="260"/>
      <c r="H135" s="263">
        <v>5806.1999999999998</v>
      </c>
      <c r="I135" s="264"/>
      <c r="J135" s="260"/>
      <c r="K135" s="260"/>
      <c r="L135" s="265"/>
      <c r="M135" s="266"/>
      <c r="N135" s="267"/>
      <c r="O135" s="267"/>
      <c r="P135" s="267"/>
      <c r="Q135" s="267"/>
      <c r="R135" s="267"/>
      <c r="S135" s="267"/>
      <c r="T135" s="268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69" t="s">
        <v>142</v>
      </c>
      <c r="AU135" s="269" t="s">
        <v>83</v>
      </c>
      <c r="AV135" s="15" t="s">
        <v>139</v>
      </c>
      <c r="AW135" s="15" t="s">
        <v>30</v>
      </c>
      <c r="AX135" s="15" t="s">
        <v>81</v>
      </c>
      <c r="AY135" s="269" t="s">
        <v>132</v>
      </c>
    </row>
    <row r="136" s="2" customFormat="1" ht="24.15" customHeight="1">
      <c r="A136" s="39"/>
      <c r="B136" s="40"/>
      <c r="C136" s="219" t="s">
        <v>83</v>
      </c>
      <c r="D136" s="219" t="s">
        <v>134</v>
      </c>
      <c r="E136" s="220" t="s">
        <v>156</v>
      </c>
      <c r="F136" s="221" t="s">
        <v>157</v>
      </c>
      <c r="G136" s="222" t="s">
        <v>137</v>
      </c>
      <c r="H136" s="223">
        <v>1000</v>
      </c>
      <c r="I136" s="224"/>
      <c r="J136" s="225">
        <f>ROUND(I136*H136,2)</f>
        <v>0</v>
      </c>
      <c r="K136" s="221" t="s">
        <v>1</v>
      </c>
      <c r="L136" s="45"/>
      <c r="M136" s="226" t="s">
        <v>1</v>
      </c>
      <c r="N136" s="227" t="s">
        <v>38</v>
      </c>
      <c r="O136" s="92"/>
      <c r="P136" s="228">
        <f>O136*H136</f>
        <v>0</v>
      </c>
      <c r="Q136" s="228">
        <v>0</v>
      </c>
      <c r="R136" s="228">
        <f>Q136*H136</f>
        <v>0</v>
      </c>
      <c r="S136" s="228">
        <v>0</v>
      </c>
      <c r="T136" s="229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0" t="s">
        <v>139</v>
      </c>
      <c r="AT136" s="230" t="s">
        <v>134</v>
      </c>
      <c r="AU136" s="230" t="s">
        <v>83</v>
      </c>
      <c r="AY136" s="18" t="s">
        <v>132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8" t="s">
        <v>81</v>
      </c>
      <c r="BK136" s="231">
        <f>ROUND(I136*H136,2)</f>
        <v>0</v>
      </c>
      <c r="BL136" s="18" t="s">
        <v>139</v>
      </c>
      <c r="BM136" s="230" t="s">
        <v>139</v>
      </c>
    </row>
    <row r="137" s="13" customFormat="1">
      <c r="A137" s="13"/>
      <c r="B137" s="237"/>
      <c r="C137" s="238"/>
      <c r="D137" s="239" t="s">
        <v>142</v>
      </c>
      <c r="E137" s="240" t="s">
        <v>1</v>
      </c>
      <c r="F137" s="241" t="s">
        <v>442</v>
      </c>
      <c r="G137" s="238"/>
      <c r="H137" s="242">
        <v>1000</v>
      </c>
      <c r="I137" s="243"/>
      <c r="J137" s="238"/>
      <c r="K137" s="238"/>
      <c r="L137" s="244"/>
      <c r="M137" s="245"/>
      <c r="N137" s="246"/>
      <c r="O137" s="246"/>
      <c r="P137" s="246"/>
      <c r="Q137" s="246"/>
      <c r="R137" s="246"/>
      <c r="S137" s="246"/>
      <c r="T137" s="247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8" t="s">
        <v>142</v>
      </c>
      <c r="AU137" s="248" t="s">
        <v>83</v>
      </c>
      <c r="AV137" s="13" t="s">
        <v>83</v>
      </c>
      <c r="AW137" s="13" t="s">
        <v>30</v>
      </c>
      <c r="AX137" s="13" t="s">
        <v>73</v>
      </c>
      <c r="AY137" s="248" t="s">
        <v>132</v>
      </c>
    </row>
    <row r="138" s="14" customFormat="1">
      <c r="A138" s="14"/>
      <c r="B138" s="249"/>
      <c r="C138" s="250"/>
      <c r="D138" s="239" t="s">
        <v>142</v>
      </c>
      <c r="E138" s="251" t="s">
        <v>1</v>
      </c>
      <c r="F138" s="252" t="s">
        <v>443</v>
      </c>
      <c r="G138" s="250"/>
      <c r="H138" s="251" t="s">
        <v>1</v>
      </c>
      <c r="I138" s="253"/>
      <c r="J138" s="250"/>
      <c r="K138" s="250"/>
      <c r="L138" s="254"/>
      <c r="M138" s="255"/>
      <c r="N138" s="256"/>
      <c r="O138" s="256"/>
      <c r="P138" s="256"/>
      <c r="Q138" s="256"/>
      <c r="R138" s="256"/>
      <c r="S138" s="256"/>
      <c r="T138" s="257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8" t="s">
        <v>142</v>
      </c>
      <c r="AU138" s="258" t="s">
        <v>83</v>
      </c>
      <c r="AV138" s="14" t="s">
        <v>81</v>
      </c>
      <c r="AW138" s="14" t="s">
        <v>30</v>
      </c>
      <c r="AX138" s="14" t="s">
        <v>73</v>
      </c>
      <c r="AY138" s="258" t="s">
        <v>132</v>
      </c>
    </row>
    <row r="139" s="15" customFormat="1">
      <c r="A139" s="15"/>
      <c r="B139" s="259"/>
      <c r="C139" s="260"/>
      <c r="D139" s="239" t="s">
        <v>142</v>
      </c>
      <c r="E139" s="261" t="s">
        <v>1</v>
      </c>
      <c r="F139" s="262" t="s">
        <v>145</v>
      </c>
      <c r="G139" s="260"/>
      <c r="H139" s="263">
        <v>1000</v>
      </c>
      <c r="I139" s="264"/>
      <c r="J139" s="260"/>
      <c r="K139" s="260"/>
      <c r="L139" s="265"/>
      <c r="M139" s="266"/>
      <c r="N139" s="267"/>
      <c r="O139" s="267"/>
      <c r="P139" s="267"/>
      <c r="Q139" s="267"/>
      <c r="R139" s="267"/>
      <c r="S139" s="267"/>
      <c r="T139" s="268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69" t="s">
        <v>142</v>
      </c>
      <c r="AU139" s="269" t="s">
        <v>83</v>
      </c>
      <c r="AV139" s="15" t="s">
        <v>139</v>
      </c>
      <c r="AW139" s="15" t="s">
        <v>30</v>
      </c>
      <c r="AX139" s="15" t="s">
        <v>81</v>
      </c>
      <c r="AY139" s="269" t="s">
        <v>132</v>
      </c>
    </row>
    <row r="140" s="2" customFormat="1" ht="24.15" customHeight="1">
      <c r="A140" s="39"/>
      <c r="B140" s="40"/>
      <c r="C140" s="219" t="s">
        <v>155</v>
      </c>
      <c r="D140" s="219" t="s">
        <v>134</v>
      </c>
      <c r="E140" s="220" t="s">
        <v>444</v>
      </c>
      <c r="F140" s="221" t="s">
        <v>445</v>
      </c>
      <c r="G140" s="222" t="s">
        <v>218</v>
      </c>
      <c r="H140" s="223">
        <v>10</v>
      </c>
      <c r="I140" s="224"/>
      <c r="J140" s="225">
        <f>ROUND(I140*H140,2)</f>
        <v>0</v>
      </c>
      <c r="K140" s="221" t="s">
        <v>138</v>
      </c>
      <c r="L140" s="45"/>
      <c r="M140" s="226" t="s">
        <v>1</v>
      </c>
      <c r="N140" s="227" t="s">
        <v>38</v>
      </c>
      <c r="O140" s="92"/>
      <c r="P140" s="228">
        <f>O140*H140</f>
        <v>0</v>
      </c>
      <c r="Q140" s="228">
        <v>0</v>
      </c>
      <c r="R140" s="228">
        <f>Q140*H140</f>
        <v>0</v>
      </c>
      <c r="S140" s="228">
        <v>0</v>
      </c>
      <c r="T140" s="229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0" t="s">
        <v>139</v>
      </c>
      <c r="AT140" s="230" t="s">
        <v>134</v>
      </c>
      <c r="AU140" s="230" t="s">
        <v>83</v>
      </c>
      <c r="AY140" s="18" t="s">
        <v>132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8" t="s">
        <v>81</v>
      </c>
      <c r="BK140" s="231">
        <f>ROUND(I140*H140,2)</f>
        <v>0</v>
      </c>
      <c r="BL140" s="18" t="s">
        <v>139</v>
      </c>
      <c r="BM140" s="230" t="s">
        <v>158</v>
      </c>
    </row>
    <row r="141" s="2" customFormat="1">
      <c r="A141" s="39"/>
      <c r="B141" s="40"/>
      <c r="C141" s="41"/>
      <c r="D141" s="232" t="s">
        <v>140</v>
      </c>
      <c r="E141" s="41"/>
      <c r="F141" s="233" t="s">
        <v>446</v>
      </c>
      <c r="G141" s="41"/>
      <c r="H141" s="41"/>
      <c r="I141" s="234"/>
      <c r="J141" s="41"/>
      <c r="K141" s="41"/>
      <c r="L141" s="45"/>
      <c r="M141" s="235"/>
      <c r="N141" s="236"/>
      <c r="O141" s="92"/>
      <c r="P141" s="92"/>
      <c r="Q141" s="92"/>
      <c r="R141" s="92"/>
      <c r="S141" s="92"/>
      <c r="T141" s="93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140</v>
      </c>
      <c r="AU141" s="18" t="s">
        <v>83</v>
      </c>
    </row>
    <row r="142" s="13" customFormat="1">
      <c r="A142" s="13"/>
      <c r="B142" s="237"/>
      <c r="C142" s="238"/>
      <c r="D142" s="239" t="s">
        <v>142</v>
      </c>
      <c r="E142" s="240" t="s">
        <v>1</v>
      </c>
      <c r="F142" s="241" t="s">
        <v>171</v>
      </c>
      <c r="G142" s="238"/>
      <c r="H142" s="242">
        <v>10</v>
      </c>
      <c r="I142" s="243"/>
      <c r="J142" s="238"/>
      <c r="K142" s="238"/>
      <c r="L142" s="244"/>
      <c r="M142" s="245"/>
      <c r="N142" s="246"/>
      <c r="O142" s="246"/>
      <c r="P142" s="246"/>
      <c r="Q142" s="246"/>
      <c r="R142" s="246"/>
      <c r="S142" s="246"/>
      <c r="T142" s="247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8" t="s">
        <v>142</v>
      </c>
      <c r="AU142" s="248" t="s">
        <v>83</v>
      </c>
      <c r="AV142" s="13" t="s">
        <v>83</v>
      </c>
      <c r="AW142" s="13" t="s">
        <v>30</v>
      </c>
      <c r="AX142" s="13" t="s">
        <v>73</v>
      </c>
      <c r="AY142" s="248" t="s">
        <v>132</v>
      </c>
    </row>
    <row r="143" s="14" customFormat="1">
      <c r="A143" s="14"/>
      <c r="B143" s="249"/>
      <c r="C143" s="250"/>
      <c r="D143" s="239" t="s">
        <v>142</v>
      </c>
      <c r="E143" s="251" t="s">
        <v>1</v>
      </c>
      <c r="F143" s="252" t="s">
        <v>447</v>
      </c>
      <c r="G143" s="250"/>
      <c r="H143" s="251" t="s">
        <v>1</v>
      </c>
      <c r="I143" s="253"/>
      <c r="J143" s="250"/>
      <c r="K143" s="250"/>
      <c r="L143" s="254"/>
      <c r="M143" s="255"/>
      <c r="N143" s="256"/>
      <c r="O143" s="256"/>
      <c r="P143" s="256"/>
      <c r="Q143" s="256"/>
      <c r="R143" s="256"/>
      <c r="S143" s="256"/>
      <c r="T143" s="257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8" t="s">
        <v>142</v>
      </c>
      <c r="AU143" s="258" t="s">
        <v>83</v>
      </c>
      <c r="AV143" s="14" t="s">
        <v>81</v>
      </c>
      <c r="AW143" s="14" t="s">
        <v>30</v>
      </c>
      <c r="AX143" s="14" t="s">
        <v>73</v>
      </c>
      <c r="AY143" s="258" t="s">
        <v>132</v>
      </c>
    </row>
    <row r="144" s="15" customFormat="1">
      <c r="A144" s="15"/>
      <c r="B144" s="259"/>
      <c r="C144" s="260"/>
      <c r="D144" s="239" t="s">
        <v>142</v>
      </c>
      <c r="E144" s="261" t="s">
        <v>1</v>
      </c>
      <c r="F144" s="262" t="s">
        <v>145</v>
      </c>
      <c r="G144" s="260"/>
      <c r="H144" s="263">
        <v>10</v>
      </c>
      <c r="I144" s="264"/>
      <c r="J144" s="260"/>
      <c r="K144" s="260"/>
      <c r="L144" s="265"/>
      <c r="M144" s="266"/>
      <c r="N144" s="267"/>
      <c r="O144" s="267"/>
      <c r="P144" s="267"/>
      <c r="Q144" s="267"/>
      <c r="R144" s="267"/>
      <c r="S144" s="267"/>
      <c r="T144" s="268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69" t="s">
        <v>142</v>
      </c>
      <c r="AU144" s="269" t="s">
        <v>83</v>
      </c>
      <c r="AV144" s="15" t="s">
        <v>139</v>
      </c>
      <c r="AW144" s="15" t="s">
        <v>30</v>
      </c>
      <c r="AX144" s="15" t="s">
        <v>81</v>
      </c>
      <c r="AY144" s="269" t="s">
        <v>132</v>
      </c>
    </row>
    <row r="145" s="2" customFormat="1" ht="24.15" customHeight="1">
      <c r="A145" s="39"/>
      <c r="B145" s="40"/>
      <c r="C145" s="219" t="s">
        <v>139</v>
      </c>
      <c r="D145" s="219" t="s">
        <v>134</v>
      </c>
      <c r="E145" s="220" t="s">
        <v>448</v>
      </c>
      <c r="F145" s="221" t="s">
        <v>445</v>
      </c>
      <c r="G145" s="222" t="s">
        <v>218</v>
      </c>
      <c r="H145" s="223">
        <v>227.19999999999999</v>
      </c>
      <c r="I145" s="224"/>
      <c r="J145" s="225">
        <f>ROUND(I145*H145,2)</f>
        <v>0</v>
      </c>
      <c r="K145" s="221" t="s">
        <v>1</v>
      </c>
      <c r="L145" s="45"/>
      <c r="M145" s="226" t="s">
        <v>1</v>
      </c>
      <c r="N145" s="227" t="s">
        <v>38</v>
      </c>
      <c r="O145" s="92"/>
      <c r="P145" s="228">
        <f>O145*H145</f>
        <v>0</v>
      </c>
      <c r="Q145" s="228">
        <v>0</v>
      </c>
      <c r="R145" s="228">
        <f>Q145*H145</f>
        <v>0</v>
      </c>
      <c r="S145" s="228">
        <v>0</v>
      </c>
      <c r="T145" s="229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0" t="s">
        <v>139</v>
      </c>
      <c r="AT145" s="230" t="s">
        <v>134</v>
      </c>
      <c r="AU145" s="230" t="s">
        <v>83</v>
      </c>
      <c r="AY145" s="18" t="s">
        <v>132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18" t="s">
        <v>81</v>
      </c>
      <c r="BK145" s="231">
        <f>ROUND(I145*H145,2)</f>
        <v>0</v>
      </c>
      <c r="BL145" s="18" t="s">
        <v>139</v>
      </c>
      <c r="BM145" s="230" t="s">
        <v>165</v>
      </c>
    </row>
    <row r="146" s="13" customFormat="1">
      <c r="A146" s="13"/>
      <c r="B146" s="237"/>
      <c r="C146" s="238"/>
      <c r="D146" s="239" t="s">
        <v>142</v>
      </c>
      <c r="E146" s="240" t="s">
        <v>1</v>
      </c>
      <c r="F146" s="241" t="s">
        <v>449</v>
      </c>
      <c r="G146" s="238"/>
      <c r="H146" s="242">
        <v>227.19999999999999</v>
      </c>
      <c r="I146" s="243"/>
      <c r="J146" s="238"/>
      <c r="K146" s="238"/>
      <c r="L146" s="244"/>
      <c r="M146" s="245"/>
      <c r="N146" s="246"/>
      <c r="O146" s="246"/>
      <c r="P146" s="246"/>
      <c r="Q146" s="246"/>
      <c r="R146" s="246"/>
      <c r="S146" s="246"/>
      <c r="T146" s="247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8" t="s">
        <v>142</v>
      </c>
      <c r="AU146" s="248" t="s">
        <v>83</v>
      </c>
      <c r="AV146" s="13" t="s">
        <v>83</v>
      </c>
      <c r="AW146" s="13" t="s">
        <v>30</v>
      </c>
      <c r="AX146" s="13" t="s">
        <v>73</v>
      </c>
      <c r="AY146" s="248" t="s">
        <v>132</v>
      </c>
    </row>
    <row r="147" s="14" customFormat="1">
      <c r="A147" s="14"/>
      <c r="B147" s="249"/>
      <c r="C147" s="250"/>
      <c r="D147" s="239" t="s">
        <v>142</v>
      </c>
      <c r="E147" s="251" t="s">
        <v>1</v>
      </c>
      <c r="F147" s="252" t="s">
        <v>450</v>
      </c>
      <c r="G147" s="250"/>
      <c r="H147" s="251" t="s">
        <v>1</v>
      </c>
      <c r="I147" s="253"/>
      <c r="J147" s="250"/>
      <c r="K147" s="250"/>
      <c r="L147" s="254"/>
      <c r="M147" s="255"/>
      <c r="N147" s="256"/>
      <c r="O147" s="256"/>
      <c r="P147" s="256"/>
      <c r="Q147" s="256"/>
      <c r="R147" s="256"/>
      <c r="S147" s="256"/>
      <c r="T147" s="257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8" t="s">
        <v>142</v>
      </c>
      <c r="AU147" s="258" t="s">
        <v>83</v>
      </c>
      <c r="AV147" s="14" t="s">
        <v>81</v>
      </c>
      <c r="AW147" s="14" t="s">
        <v>30</v>
      </c>
      <c r="AX147" s="14" t="s">
        <v>73</v>
      </c>
      <c r="AY147" s="258" t="s">
        <v>132</v>
      </c>
    </row>
    <row r="148" s="15" customFormat="1">
      <c r="A148" s="15"/>
      <c r="B148" s="259"/>
      <c r="C148" s="260"/>
      <c r="D148" s="239" t="s">
        <v>142</v>
      </c>
      <c r="E148" s="261" t="s">
        <v>1</v>
      </c>
      <c r="F148" s="262" t="s">
        <v>145</v>
      </c>
      <c r="G148" s="260"/>
      <c r="H148" s="263">
        <v>227.19999999999999</v>
      </c>
      <c r="I148" s="264"/>
      <c r="J148" s="260"/>
      <c r="K148" s="260"/>
      <c r="L148" s="265"/>
      <c r="M148" s="266"/>
      <c r="N148" s="267"/>
      <c r="O148" s="267"/>
      <c r="P148" s="267"/>
      <c r="Q148" s="267"/>
      <c r="R148" s="267"/>
      <c r="S148" s="267"/>
      <c r="T148" s="268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69" t="s">
        <v>142</v>
      </c>
      <c r="AU148" s="269" t="s">
        <v>83</v>
      </c>
      <c r="AV148" s="15" t="s">
        <v>139</v>
      </c>
      <c r="AW148" s="15" t="s">
        <v>30</v>
      </c>
      <c r="AX148" s="15" t="s">
        <v>81</v>
      </c>
      <c r="AY148" s="269" t="s">
        <v>132</v>
      </c>
    </row>
    <row r="149" s="12" customFormat="1" ht="22.8" customHeight="1">
      <c r="A149" s="12"/>
      <c r="B149" s="203"/>
      <c r="C149" s="204"/>
      <c r="D149" s="205" t="s">
        <v>72</v>
      </c>
      <c r="E149" s="217" t="s">
        <v>161</v>
      </c>
      <c r="F149" s="217" t="s">
        <v>162</v>
      </c>
      <c r="G149" s="204"/>
      <c r="H149" s="204"/>
      <c r="I149" s="207"/>
      <c r="J149" s="218">
        <f>BK149</f>
        <v>0</v>
      </c>
      <c r="K149" s="204"/>
      <c r="L149" s="209"/>
      <c r="M149" s="210"/>
      <c r="N149" s="211"/>
      <c r="O149" s="211"/>
      <c r="P149" s="212">
        <f>SUM(P150:P195)</f>
        <v>0</v>
      </c>
      <c r="Q149" s="211"/>
      <c r="R149" s="212">
        <f>SUM(R150:R195)</f>
        <v>0</v>
      </c>
      <c r="S149" s="211"/>
      <c r="T149" s="213">
        <f>SUM(T150:T195)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14" t="s">
        <v>81</v>
      </c>
      <c r="AT149" s="215" t="s">
        <v>72</v>
      </c>
      <c r="AU149" s="215" t="s">
        <v>81</v>
      </c>
      <c r="AY149" s="214" t="s">
        <v>132</v>
      </c>
      <c r="BK149" s="216">
        <f>SUM(BK150:BK195)</f>
        <v>0</v>
      </c>
    </row>
    <row r="150" s="2" customFormat="1" ht="24.15" customHeight="1">
      <c r="A150" s="39"/>
      <c r="B150" s="40"/>
      <c r="C150" s="219" t="s">
        <v>161</v>
      </c>
      <c r="D150" s="219" t="s">
        <v>134</v>
      </c>
      <c r="E150" s="220" t="s">
        <v>163</v>
      </c>
      <c r="F150" s="221" t="s">
        <v>164</v>
      </c>
      <c r="G150" s="222" t="s">
        <v>137</v>
      </c>
      <c r="H150" s="223">
        <v>86</v>
      </c>
      <c r="I150" s="224"/>
      <c r="J150" s="225">
        <f>ROUND(I150*H150,2)</f>
        <v>0</v>
      </c>
      <c r="K150" s="221" t="s">
        <v>138</v>
      </c>
      <c r="L150" s="45"/>
      <c r="M150" s="226" t="s">
        <v>1</v>
      </c>
      <c r="N150" s="227" t="s">
        <v>38</v>
      </c>
      <c r="O150" s="92"/>
      <c r="P150" s="228">
        <f>O150*H150</f>
        <v>0</v>
      </c>
      <c r="Q150" s="228">
        <v>0</v>
      </c>
      <c r="R150" s="228">
        <f>Q150*H150</f>
        <v>0</v>
      </c>
      <c r="S150" s="228">
        <v>0</v>
      </c>
      <c r="T150" s="229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0" t="s">
        <v>139</v>
      </c>
      <c r="AT150" s="230" t="s">
        <v>134</v>
      </c>
      <c r="AU150" s="230" t="s">
        <v>83</v>
      </c>
      <c r="AY150" s="18" t="s">
        <v>132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18" t="s">
        <v>81</v>
      </c>
      <c r="BK150" s="231">
        <f>ROUND(I150*H150,2)</f>
        <v>0</v>
      </c>
      <c r="BL150" s="18" t="s">
        <v>139</v>
      </c>
      <c r="BM150" s="230" t="s">
        <v>171</v>
      </c>
    </row>
    <row r="151" s="2" customFormat="1">
      <c r="A151" s="39"/>
      <c r="B151" s="40"/>
      <c r="C151" s="41"/>
      <c r="D151" s="232" t="s">
        <v>140</v>
      </c>
      <c r="E151" s="41"/>
      <c r="F151" s="233" t="s">
        <v>166</v>
      </c>
      <c r="G151" s="41"/>
      <c r="H151" s="41"/>
      <c r="I151" s="234"/>
      <c r="J151" s="41"/>
      <c r="K151" s="41"/>
      <c r="L151" s="45"/>
      <c r="M151" s="235"/>
      <c r="N151" s="236"/>
      <c r="O151" s="92"/>
      <c r="P151" s="92"/>
      <c r="Q151" s="92"/>
      <c r="R151" s="92"/>
      <c r="S151" s="92"/>
      <c r="T151" s="93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140</v>
      </c>
      <c r="AU151" s="18" t="s">
        <v>83</v>
      </c>
    </row>
    <row r="152" s="13" customFormat="1">
      <c r="A152" s="13"/>
      <c r="B152" s="237"/>
      <c r="C152" s="238"/>
      <c r="D152" s="239" t="s">
        <v>142</v>
      </c>
      <c r="E152" s="240" t="s">
        <v>1</v>
      </c>
      <c r="F152" s="241" t="s">
        <v>380</v>
      </c>
      <c r="G152" s="238"/>
      <c r="H152" s="242">
        <v>86</v>
      </c>
      <c r="I152" s="243"/>
      <c r="J152" s="238"/>
      <c r="K152" s="238"/>
      <c r="L152" s="244"/>
      <c r="M152" s="245"/>
      <c r="N152" s="246"/>
      <c r="O152" s="246"/>
      <c r="P152" s="246"/>
      <c r="Q152" s="246"/>
      <c r="R152" s="246"/>
      <c r="S152" s="246"/>
      <c r="T152" s="247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8" t="s">
        <v>142</v>
      </c>
      <c r="AU152" s="248" t="s">
        <v>83</v>
      </c>
      <c r="AV152" s="13" t="s">
        <v>83</v>
      </c>
      <c r="AW152" s="13" t="s">
        <v>30</v>
      </c>
      <c r="AX152" s="13" t="s">
        <v>73</v>
      </c>
      <c r="AY152" s="248" t="s">
        <v>132</v>
      </c>
    </row>
    <row r="153" s="14" customFormat="1">
      <c r="A153" s="14"/>
      <c r="B153" s="249"/>
      <c r="C153" s="250"/>
      <c r="D153" s="239" t="s">
        <v>142</v>
      </c>
      <c r="E153" s="251" t="s">
        <v>1</v>
      </c>
      <c r="F153" s="252" t="s">
        <v>144</v>
      </c>
      <c r="G153" s="250"/>
      <c r="H153" s="251" t="s">
        <v>1</v>
      </c>
      <c r="I153" s="253"/>
      <c r="J153" s="250"/>
      <c r="K153" s="250"/>
      <c r="L153" s="254"/>
      <c r="M153" s="255"/>
      <c r="N153" s="256"/>
      <c r="O153" s="256"/>
      <c r="P153" s="256"/>
      <c r="Q153" s="256"/>
      <c r="R153" s="256"/>
      <c r="S153" s="256"/>
      <c r="T153" s="257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8" t="s">
        <v>142</v>
      </c>
      <c r="AU153" s="258" t="s">
        <v>83</v>
      </c>
      <c r="AV153" s="14" t="s">
        <v>81</v>
      </c>
      <c r="AW153" s="14" t="s">
        <v>30</v>
      </c>
      <c r="AX153" s="14" t="s">
        <v>73</v>
      </c>
      <c r="AY153" s="258" t="s">
        <v>132</v>
      </c>
    </row>
    <row r="154" s="15" customFormat="1">
      <c r="A154" s="15"/>
      <c r="B154" s="259"/>
      <c r="C154" s="260"/>
      <c r="D154" s="239" t="s">
        <v>142</v>
      </c>
      <c r="E154" s="261" t="s">
        <v>1</v>
      </c>
      <c r="F154" s="262" t="s">
        <v>145</v>
      </c>
      <c r="G154" s="260"/>
      <c r="H154" s="263">
        <v>86</v>
      </c>
      <c r="I154" s="264"/>
      <c r="J154" s="260"/>
      <c r="K154" s="260"/>
      <c r="L154" s="265"/>
      <c r="M154" s="266"/>
      <c r="N154" s="267"/>
      <c r="O154" s="267"/>
      <c r="P154" s="267"/>
      <c r="Q154" s="267"/>
      <c r="R154" s="267"/>
      <c r="S154" s="267"/>
      <c r="T154" s="268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69" t="s">
        <v>142</v>
      </c>
      <c r="AU154" s="269" t="s">
        <v>83</v>
      </c>
      <c r="AV154" s="15" t="s">
        <v>139</v>
      </c>
      <c r="AW154" s="15" t="s">
        <v>30</v>
      </c>
      <c r="AX154" s="15" t="s">
        <v>81</v>
      </c>
      <c r="AY154" s="269" t="s">
        <v>132</v>
      </c>
    </row>
    <row r="155" s="2" customFormat="1" ht="16.5" customHeight="1">
      <c r="A155" s="39"/>
      <c r="B155" s="40"/>
      <c r="C155" s="219" t="s">
        <v>158</v>
      </c>
      <c r="D155" s="219" t="s">
        <v>134</v>
      </c>
      <c r="E155" s="220" t="s">
        <v>168</v>
      </c>
      <c r="F155" s="221" t="s">
        <v>451</v>
      </c>
      <c r="G155" s="222" t="s">
        <v>170</v>
      </c>
      <c r="H155" s="223">
        <v>30</v>
      </c>
      <c r="I155" s="224"/>
      <c r="J155" s="225">
        <f>ROUND(I155*H155,2)</f>
        <v>0</v>
      </c>
      <c r="K155" s="221" t="s">
        <v>1</v>
      </c>
      <c r="L155" s="45"/>
      <c r="M155" s="226" t="s">
        <v>1</v>
      </c>
      <c r="N155" s="227" t="s">
        <v>38</v>
      </c>
      <c r="O155" s="92"/>
      <c r="P155" s="228">
        <f>O155*H155</f>
        <v>0</v>
      </c>
      <c r="Q155" s="228">
        <v>0</v>
      </c>
      <c r="R155" s="228">
        <f>Q155*H155</f>
        <v>0</v>
      </c>
      <c r="S155" s="228">
        <v>0</v>
      </c>
      <c r="T155" s="229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0" t="s">
        <v>139</v>
      </c>
      <c r="AT155" s="230" t="s">
        <v>134</v>
      </c>
      <c r="AU155" s="230" t="s">
        <v>83</v>
      </c>
      <c r="AY155" s="18" t="s">
        <v>132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18" t="s">
        <v>81</v>
      </c>
      <c r="BK155" s="231">
        <f>ROUND(I155*H155,2)</f>
        <v>0</v>
      </c>
      <c r="BL155" s="18" t="s">
        <v>139</v>
      </c>
      <c r="BM155" s="230" t="s">
        <v>175</v>
      </c>
    </row>
    <row r="156" s="13" customFormat="1">
      <c r="A156" s="13"/>
      <c r="B156" s="237"/>
      <c r="C156" s="238"/>
      <c r="D156" s="239" t="s">
        <v>142</v>
      </c>
      <c r="E156" s="240" t="s">
        <v>1</v>
      </c>
      <c r="F156" s="241" t="s">
        <v>223</v>
      </c>
      <c r="G156" s="238"/>
      <c r="H156" s="242">
        <v>30</v>
      </c>
      <c r="I156" s="243"/>
      <c r="J156" s="238"/>
      <c r="K156" s="238"/>
      <c r="L156" s="244"/>
      <c r="M156" s="245"/>
      <c r="N156" s="246"/>
      <c r="O156" s="246"/>
      <c r="P156" s="246"/>
      <c r="Q156" s="246"/>
      <c r="R156" s="246"/>
      <c r="S156" s="246"/>
      <c r="T156" s="247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8" t="s">
        <v>142</v>
      </c>
      <c r="AU156" s="248" t="s">
        <v>83</v>
      </c>
      <c r="AV156" s="13" t="s">
        <v>83</v>
      </c>
      <c r="AW156" s="13" t="s">
        <v>30</v>
      </c>
      <c r="AX156" s="13" t="s">
        <v>73</v>
      </c>
      <c r="AY156" s="248" t="s">
        <v>132</v>
      </c>
    </row>
    <row r="157" s="14" customFormat="1">
      <c r="A157" s="14"/>
      <c r="B157" s="249"/>
      <c r="C157" s="250"/>
      <c r="D157" s="239" t="s">
        <v>142</v>
      </c>
      <c r="E157" s="251" t="s">
        <v>1</v>
      </c>
      <c r="F157" s="252" t="s">
        <v>144</v>
      </c>
      <c r="G157" s="250"/>
      <c r="H157" s="251" t="s">
        <v>1</v>
      </c>
      <c r="I157" s="253"/>
      <c r="J157" s="250"/>
      <c r="K157" s="250"/>
      <c r="L157" s="254"/>
      <c r="M157" s="255"/>
      <c r="N157" s="256"/>
      <c r="O157" s="256"/>
      <c r="P157" s="256"/>
      <c r="Q157" s="256"/>
      <c r="R157" s="256"/>
      <c r="S157" s="256"/>
      <c r="T157" s="257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8" t="s">
        <v>142</v>
      </c>
      <c r="AU157" s="258" t="s">
        <v>83</v>
      </c>
      <c r="AV157" s="14" t="s">
        <v>81</v>
      </c>
      <c r="AW157" s="14" t="s">
        <v>30</v>
      </c>
      <c r="AX157" s="14" t="s">
        <v>73</v>
      </c>
      <c r="AY157" s="258" t="s">
        <v>132</v>
      </c>
    </row>
    <row r="158" s="15" customFormat="1">
      <c r="A158" s="15"/>
      <c r="B158" s="259"/>
      <c r="C158" s="260"/>
      <c r="D158" s="239" t="s">
        <v>142</v>
      </c>
      <c r="E158" s="261" t="s">
        <v>1</v>
      </c>
      <c r="F158" s="262" t="s">
        <v>145</v>
      </c>
      <c r="G158" s="260"/>
      <c r="H158" s="263">
        <v>30</v>
      </c>
      <c r="I158" s="264"/>
      <c r="J158" s="260"/>
      <c r="K158" s="260"/>
      <c r="L158" s="265"/>
      <c r="M158" s="266"/>
      <c r="N158" s="267"/>
      <c r="O158" s="267"/>
      <c r="P158" s="267"/>
      <c r="Q158" s="267"/>
      <c r="R158" s="267"/>
      <c r="S158" s="267"/>
      <c r="T158" s="268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69" t="s">
        <v>142</v>
      </c>
      <c r="AU158" s="269" t="s">
        <v>83</v>
      </c>
      <c r="AV158" s="15" t="s">
        <v>139</v>
      </c>
      <c r="AW158" s="15" t="s">
        <v>30</v>
      </c>
      <c r="AX158" s="15" t="s">
        <v>81</v>
      </c>
      <c r="AY158" s="269" t="s">
        <v>132</v>
      </c>
    </row>
    <row r="159" s="2" customFormat="1" ht="16.5" customHeight="1">
      <c r="A159" s="39"/>
      <c r="B159" s="40"/>
      <c r="C159" s="219" t="s">
        <v>178</v>
      </c>
      <c r="D159" s="219" t="s">
        <v>134</v>
      </c>
      <c r="E159" s="220" t="s">
        <v>452</v>
      </c>
      <c r="F159" s="221" t="s">
        <v>453</v>
      </c>
      <c r="G159" s="222" t="s">
        <v>137</v>
      </c>
      <c r="H159" s="223">
        <v>256</v>
      </c>
      <c r="I159" s="224"/>
      <c r="J159" s="225">
        <f>ROUND(I159*H159,2)</f>
        <v>0</v>
      </c>
      <c r="K159" s="221" t="s">
        <v>1</v>
      </c>
      <c r="L159" s="45"/>
      <c r="M159" s="226" t="s">
        <v>1</v>
      </c>
      <c r="N159" s="227" t="s">
        <v>38</v>
      </c>
      <c r="O159" s="92"/>
      <c r="P159" s="228">
        <f>O159*H159</f>
        <v>0</v>
      </c>
      <c r="Q159" s="228">
        <v>0</v>
      </c>
      <c r="R159" s="228">
        <f>Q159*H159</f>
        <v>0</v>
      </c>
      <c r="S159" s="228">
        <v>0</v>
      </c>
      <c r="T159" s="229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0" t="s">
        <v>139</v>
      </c>
      <c r="AT159" s="230" t="s">
        <v>134</v>
      </c>
      <c r="AU159" s="230" t="s">
        <v>83</v>
      </c>
      <c r="AY159" s="18" t="s">
        <v>132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18" t="s">
        <v>81</v>
      </c>
      <c r="BK159" s="231">
        <f>ROUND(I159*H159,2)</f>
        <v>0</v>
      </c>
      <c r="BL159" s="18" t="s">
        <v>139</v>
      </c>
      <c r="BM159" s="230" t="s">
        <v>179</v>
      </c>
    </row>
    <row r="160" s="13" customFormat="1">
      <c r="A160" s="13"/>
      <c r="B160" s="237"/>
      <c r="C160" s="238"/>
      <c r="D160" s="239" t="s">
        <v>142</v>
      </c>
      <c r="E160" s="240" t="s">
        <v>1</v>
      </c>
      <c r="F160" s="241" t="s">
        <v>440</v>
      </c>
      <c r="G160" s="238"/>
      <c r="H160" s="242">
        <v>256</v>
      </c>
      <c r="I160" s="243"/>
      <c r="J160" s="238"/>
      <c r="K160" s="238"/>
      <c r="L160" s="244"/>
      <c r="M160" s="245"/>
      <c r="N160" s="246"/>
      <c r="O160" s="246"/>
      <c r="P160" s="246"/>
      <c r="Q160" s="246"/>
      <c r="R160" s="246"/>
      <c r="S160" s="246"/>
      <c r="T160" s="247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8" t="s">
        <v>142</v>
      </c>
      <c r="AU160" s="248" t="s">
        <v>83</v>
      </c>
      <c r="AV160" s="13" t="s">
        <v>83</v>
      </c>
      <c r="AW160" s="13" t="s">
        <v>30</v>
      </c>
      <c r="AX160" s="13" t="s">
        <v>73</v>
      </c>
      <c r="AY160" s="248" t="s">
        <v>132</v>
      </c>
    </row>
    <row r="161" s="14" customFormat="1">
      <c r="A161" s="14"/>
      <c r="B161" s="249"/>
      <c r="C161" s="250"/>
      <c r="D161" s="239" t="s">
        <v>142</v>
      </c>
      <c r="E161" s="251" t="s">
        <v>1</v>
      </c>
      <c r="F161" s="252" t="s">
        <v>454</v>
      </c>
      <c r="G161" s="250"/>
      <c r="H161" s="251" t="s">
        <v>1</v>
      </c>
      <c r="I161" s="253"/>
      <c r="J161" s="250"/>
      <c r="K161" s="250"/>
      <c r="L161" s="254"/>
      <c r="M161" s="255"/>
      <c r="N161" s="256"/>
      <c r="O161" s="256"/>
      <c r="P161" s="256"/>
      <c r="Q161" s="256"/>
      <c r="R161" s="256"/>
      <c r="S161" s="256"/>
      <c r="T161" s="257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8" t="s">
        <v>142</v>
      </c>
      <c r="AU161" s="258" t="s">
        <v>83</v>
      </c>
      <c r="AV161" s="14" t="s">
        <v>81</v>
      </c>
      <c r="AW161" s="14" t="s">
        <v>30</v>
      </c>
      <c r="AX161" s="14" t="s">
        <v>73</v>
      </c>
      <c r="AY161" s="258" t="s">
        <v>132</v>
      </c>
    </row>
    <row r="162" s="15" customFormat="1">
      <c r="A162" s="15"/>
      <c r="B162" s="259"/>
      <c r="C162" s="260"/>
      <c r="D162" s="239" t="s">
        <v>142</v>
      </c>
      <c r="E162" s="261" t="s">
        <v>1</v>
      </c>
      <c r="F162" s="262" t="s">
        <v>145</v>
      </c>
      <c r="G162" s="260"/>
      <c r="H162" s="263">
        <v>256</v>
      </c>
      <c r="I162" s="264"/>
      <c r="J162" s="260"/>
      <c r="K162" s="260"/>
      <c r="L162" s="265"/>
      <c r="M162" s="266"/>
      <c r="N162" s="267"/>
      <c r="O162" s="267"/>
      <c r="P162" s="267"/>
      <c r="Q162" s="267"/>
      <c r="R162" s="267"/>
      <c r="S162" s="267"/>
      <c r="T162" s="268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69" t="s">
        <v>142</v>
      </c>
      <c r="AU162" s="269" t="s">
        <v>83</v>
      </c>
      <c r="AV162" s="15" t="s">
        <v>139</v>
      </c>
      <c r="AW162" s="15" t="s">
        <v>30</v>
      </c>
      <c r="AX162" s="15" t="s">
        <v>81</v>
      </c>
      <c r="AY162" s="269" t="s">
        <v>132</v>
      </c>
    </row>
    <row r="163" s="2" customFormat="1" ht="16.5" customHeight="1">
      <c r="A163" s="39"/>
      <c r="B163" s="40"/>
      <c r="C163" s="219" t="s">
        <v>165</v>
      </c>
      <c r="D163" s="219" t="s">
        <v>134</v>
      </c>
      <c r="E163" s="220" t="s">
        <v>173</v>
      </c>
      <c r="F163" s="221" t="s">
        <v>174</v>
      </c>
      <c r="G163" s="222" t="s">
        <v>137</v>
      </c>
      <c r="H163" s="223">
        <v>5806.1999999999998</v>
      </c>
      <c r="I163" s="224"/>
      <c r="J163" s="225">
        <f>ROUND(I163*H163,2)</f>
        <v>0</v>
      </c>
      <c r="K163" s="221" t="s">
        <v>1</v>
      </c>
      <c r="L163" s="45"/>
      <c r="M163" s="226" t="s">
        <v>1</v>
      </c>
      <c r="N163" s="227" t="s">
        <v>38</v>
      </c>
      <c r="O163" s="92"/>
      <c r="P163" s="228">
        <f>O163*H163</f>
        <v>0</v>
      </c>
      <c r="Q163" s="228">
        <v>0</v>
      </c>
      <c r="R163" s="228">
        <f>Q163*H163</f>
        <v>0</v>
      </c>
      <c r="S163" s="228">
        <v>0</v>
      </c>
      <c r="T163" s="229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0" t="s">
        <v>139</v>
      </c>
      <c r="AT163" s="230" t="s">
        <v>134</v>
      </c>
      <c r="AU163" s="230" t="s">
        <v>83</v>
      </c>
      <c r="AY163" s="18" t="s">
        <v>132</v>
      </c>
      <c r="BE163" s="231">
        <f>IF(N163="základní",J163,0)</f>
        <v>0</v>
      </c>
      <c r="BF163" s="231">
        <f>IF(N163="snížená",J163,0)</f>
        <v>0</v>
      </c>
      <c r="BG163" s="231">
        <f>IF(N163="zákl. přenesená",J163,0)</f>
        <v>0</v>
      </c>
      <c r="BH163" s="231">
        <f>IF(N163="sníž. přenesená",J163,0)</f>
        <v>0</v>
      </c>
      <c r="BI163" s="231">
        <f>IF(N163="nulová",J163,0)</f>
        <v>0</v>
      </c>
      <c r="BJ163" s="18" t="s">
        <v>81</v>
      </c>
      <c r="BK163" s="231">
        <f>ROUND(I163*H163,2)</f>
        <v>0</v>
      </c>
      <c r="BL163" s="18" t="s">
        <v>139</v>
      </c>
      <c r="BM163" s="230" t="s">
        <v>183</v>
      </c>
    </row>
    <row r="164" s="13" customFormat="1">
      <c r="A164" s="13"/>
      <c r="B164" s="237"/>
      <c r="C164" s="238"/>
      <c r="D164" s="239" t="s">
        <v>142</v>
      </c>
      <c r="E164" s="240" t="s">
        <v>1</v>
      </c>
      <c r="F164" s="241" t="s">
        <v>438</v>
      </c>
      <c r="G164" s="238"/>
      <c r="H164" s="242">
        <v>5418.1999999999998</v>
      </c>
      <c r="I164" s="243"/>
      <c r="J164" s="238"/>
      <c r="K164" s="238"/>
      <c r="L164" s="244"/>
      <c r="M164" s="245"/>
      <c r="N164" s="246"/>
      <c r="O164" s="246"/>
      <c r="P164" s="246"/>
      <c r="Q164" s="246"/>
      <c r="R164" s="246"/>
      <c r="S164" s="246"/>
      <c r="T164" s="247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8" t="s">
        <v>142</v>
      </c>
      <c r="AU164" s="248" t="s">
        <v>83</v>
      </c>
      <c r="AV164" s="13" t="s">
        <v>83</v>
      </c>
      <c r="AW164" s="13" t="s">
        <v>30</v>
      </c>
      <c r="AX164" s="13" t="s">
        <v>73</v>
      </c>
      <c r="AY164" s="248" t="s">
        <v>132</v>
      </c>
    </row>
    <row r="165" s="14" customFormat="1">
      <c r="A165" s="14"/>
      <c r="B165" s="249"/>
      <c r="C165" s="250"/>
      <c r="D165" s="239" t="s">
        <v>142</v>
      </c>
      <c r="E165" s="251" t="s">
        <v>1</v>
      </c>
      <c r="F165" s="252" t="s">
        <v>151</v>
      </c>
      <c r="G165" s="250"/>
      <c r="H165" s="251" t="s">
        <v>1</v>
      </c>
      <c r="I165" s="253"/>
      <c r="J165" s="250"/>
      <c r="K165" s="250"/>
      <c r="L165" s="254"/>
      <c r="M165" s="255"/>
      <c r="N165" s="256"/>
      <c r="O165" s="256"/>
      <c r="P165" s="256"/>
      <c r="Q165" s="256"/>
      <c r="R165" s="256"/>
      <c r="S165" s="256"/>
      <c r="T165" s="257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8" t="s">
        <v>142</v>
      </c>
      <c r="AU165" s="258" t="s">
        <v>83</v>
      </c>
      <c r="AV165" s="14" t="s">
        <v>81</v>
      </c>
      <c r="AW165" s="14" t="s">
        <v>30</v>
      </c>
      <c r="AX165" s="14" t="s">
        <v>73</v>
      </c>
      <c r="AY165" s="258" t="s">
        <v>132</v>
      </c>
    </row>
    <row r="166" s="13" customFormat="1">
      <c r="A166" s="13"/>
      <c r="B166" s="237"/>
      <c r="C166" s="238"/>
      <c r="D166" s="239" t="s">
        <v>142</v>
      </c>
      <c r="E166" s="240" t="s">
        <v>1</v>
      </c>
      <c r="F166" s="241" t="s">
        <v>439</v>
      </c>
      <c r="G166" s="238"/>
      <c r="H166" s="242">
        <v>132</v>
      </c>
      <c r="I166" s="243"/>
      <c r="J166" s="238"/>
      <c r="K166" s="238"/>
      <c r="L166" s="244"/>
      <c r="M166" s="245"/>
      <c r="N166" s="246"/>
      <c r="O166" s="246"/>
      <c r="P166" s="246"/>
      <c r="Q166" s="246"/>
      <c r="R166" s="246"/>
      <c r="S166" s="246"/>
      <c r="T166" s="247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8" t="s">
        <v>142</v>
      </c>
      <c r="AU166" s="248" t="s">
        <v>83</v>
      </c>
      <c r="AV166" s="13" t="s">
        <v>83</v>
      </c>
      <c r="AW166" s="13" t="s">
        <v>30</v>
      </c>
      <c r="AX166" s="13" t="s">
        <v>73</v>
      </c>
      <c r="AY166" s="248" t="s">
        <v>132</v>
      </c>
    </row>
    <row r="167" s="14" customFormat="1">
      <c r="A167" s="14"/>
      <c r="B167" s="249"/>
      <c r="C167" s="250"/>
      <c r="D167" s="239" t="s">
        <v>142</v>
      </c>
      <c r="E167" s="251" t="s">
        <v>1</v>
      </c>
      <c r="F167" s="252" t="s">
        <v>176</v>
      </c>
      <c r="G167" s="250"/>
      <c r="H167" s="251" t="s">
        <v>1</v>
      </c>
      <c r="I167" s="253"/>
      <c r="J167" s="250"/>
      <c r="K167" s="250"/>
      <c r="L167" s="254"/>
      <c r="M167" s="255"/>
      <c r="N167" s="256"/>
      <c r="O167" s="256"/>
      <c r="P167" s="256"/>
      <c r="Q167" s="256"/>
      <c r="R167" s="256"/>
      <c r="S167" s="256"/>
      <c r="T167" s="257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8" t="s">
        <v>142</v>
      </c>
      <c r="AU167" s="258" t="s">
        <v>83</v>
      </c>
      <c r="AV167" s="14" t="s">
        <v>81</v>
      </c>
      <c r="AW167" s="14" t="s">
        <v>30</v>
      </c>
      <c r="AX167" s="14" t="s">
        <v>73</v>
      </c>
      <c r="AY167" s="258" t="s">
        <v>132</v>
      </c>
    </row>
    <row r="168" s="13" customFormat="1">
      <c r="A168" s="13"/>
      <c r="B168" s="237"/>
      <c r="C168" s="238"/>
      <c r="D168" s="239" t="s">
        <v>142</v>
      </c>
      <c r="E168" s="240" t="s">
        <v>1</v>
      </c>
      <c r="F168" s="241" t="s">
        <v>440</v>
      </c>
      <c r="G168" s="238"/>
      <c r="H168" s="242">
        <v>256</v>
      </c>
      <c r="I168" s="243"/>
      <c r="J168" s="238"/>
      <c r="K168" s="238"/>
      <c r="L168" s="244"/>
      <c r="M168" s="245"/>
      <c r="N168" s="246"/>
      <c r="O168" s="246"/>
      <c r="P168" s="246"/>
      <c r="Q168" s="246"/>
      <c r="R168" s="246"/>
      <c r="S168" s="246"/>
      <c r="T168" s="247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8" t="s">
        <v>142</v>
      </c>
      <c r="AU168" s="248" t="s">
        <v>83</v>
      </c>
      <c r="AV168" s="13" t="s">
        <v>83</v>
      </c>
      <c r="AW168" s="13" t="s">
        <v>30</v>
      </c>
      <c r="AX168" s="13" t="s">
        <v>73</v>
      </c>
      <c r="AY168" s="248" t="s">
        <v>132</v>
      </c>
    </row>
    <row r="169" s="14" customFormat="1">
      <c r="A169" s="14"/>
      <c r="B169" s="249"/>
      <c r="C169" s="250"/>
      <c r="D169" s="239" t="s">
        <v>142</v>
      </c>
      <c r="E169" s="251" t="s">
        <v>1</v>
      </c>
      <c r="F169" s="252" t="s">
        <v>455</v>
      </c>
      <c r="G169" s="250"/>
      <c r="H169" s="251" t="s">
        <v>1</v>
      </c>
      <c r="I169" s="253"/>
      <c r="J169" s="250"/>
      <c r="K169" s="250"/>
      <c r="L169" s="254"/>
      <c r="M169" s="255"/>
      <c r="N169" s="256"/>
      <c r="O169" s="256"/>
      <c r="P169" s="256"/>
      <c r="Q169" s="256"/>
      <c r="R169" s="256"/>
      <c r="S169" s="256"/>
      <c r="T169" s="257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8" t="s">
        <v>142</v>
      </c>
      <c r="AU169" s="258" t="s">
        <v>83</v>
      </c>
      <c r="AV169" s="14" t="s">
        <v>81</v>
      </c>
      <c r="AW169" s="14" t="s">
        <v>30</v>
      </c>
      <c r="AX169" s="14" t="s">
        <v>73</v>
      </c>
      <c r="AY169" s="258" t="s">
        <v>132</v>
      </c>
    </row>
    <row r="170" s="14" customFormat="1">
      <c r="A170" s="14"/>
      <c r="B170" s="249"/>
      <c r="C170" s="250"/>
      <c r="D170" s="239" t="s">
        <v>142</v>
      </c>
      <c r="E170" s="251" t="s">
        <v>1</v>
      </c>
      <c r="F170" s="252" t="s">
        <v>177</v>
      </c>
      <c r="G170" s="250"/>
      <c r="H170" s="251" t="s">
        <v>1</v>
      </c>
      <c r="I170" s="253"/>
      <c r="J170" s="250"/>
      <c r="K170" s="250"/>
      <c r="L170" s="254"/>
      <c r="M170" s="255"/>
      <c r="N170" s="256"/>
      <c r="O170" s="256"/>
      <c r="P170" s="256"/>
      <c r="Q170" s="256"/>
      <c r="R170" s="256"/>
      <c r="S170" s="256"/>
      <c r="T170" s="257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8" t="s">
        <v>142</v>
      </c>
      <c r="AU170" s="258" t="s">
        <v>83</v>
      </c>
      <c r="AV170" s="14" t="s">
        <v>81</v>
      </c>
      <c r="AW170" s="14" t="s">
        <v>30</v>
      </c>
      <c r="AX170" s="14" t="s">
        <v>73</v>
      </c>
      <c r="AY170" s="258" t="s">
        <v>132</v>
      </c>
    </row>
    <row r="171" s="15" customFormat="1">
      <c r="A171" s="15"/>
      <c r="B171" s="259"/>
      <c r="C171" s="260"/>
      <c r="D171" s="239" t="s">
        <v>142</v>
      </c>
      <c r="E171" s="261" t="s">
        <v>1</v>
      </c>
      <c r="F171" s="262" t="s">
        <v>145</v>
      </c>
      <c r="G171" s="260"/>
      <c r="H171" s="263">
        <v>5806.1999999999998</v>
      </c>
      <c r="I171" s="264"/>
      <c r="J171" s="260"/>
      <c r="K171" s="260"/>
      <c r="L171" s="265"/>
      <c r="M171" s="266"/>
      <c r="N171" s="267"/>
      <c r="O171" s="267"/>
      <c r="P171" s="267"/>
      <c r="Q171" s="267"/>
      <c r="R171" s="267"/>
      <c r="S171" s="267"/>
      <c r="T171" s="268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69" t="s">
        <v>142</v>
      </c>
      <c r="AU171" s="269" t="s">
        <v>83</v>
      </c>
      <c r="AV171" s="15" t="s">
        <v>139</v>
      </c>
      <c r="AW171" s="15" t="s">
        <v>30</v>
      </c>
      <c r="AX171" s="15" t="s">
        <v>81</v>
      </c>
      <c r="AY171" s="269" t="s">
        <v>132</v>
      </c>
    </row>
    <row r="172" s="2" customFormat="1" ht="16.5" customHeight="1">
      <c r="A172" s="39"/>
      <c r="B172" s="40"/>
      <c r="C172" s="219" t="s">
        <v>186</v>
      </c>
      <c r="D172" s="219" t="s">
        <v>134</v>
      </c>
      <c r="E172" s="220" t="s">
        <v>456</v>
      </c>
      <c r="F172" s="221" t="s">
        <v>457</v>
      </c>
      <c r="G172" s="222" t="s">
        <v>137</v>
      </c>
      <c r="H172" s="223">
        <v>170</v>
      </c>
      <c r="I172" s="224"/>
      <c r="J172" s="225">
        <f>ROUND(I172*H172,2)</f>
        <v>0</v>
      </c>
      <c r="K172" s="221" t="s">
        <v>1</v>
      </c>
      <c r="L172" s="45"/>
      <c r="M172" s="226" t="s">
        <v>1</v>
      </c>
      <c r="N172" s="227" t="s">
        <v>38</v>
      </c>
      <c r="O172" s="92"/>
      <c r="P172" s="228">
        <f>O172*H172</f>
        <v>0</v>
      </c>
      <c r="Q172" s="228">
        <v>0</v>
      </c>
      <c r="R172" s="228">
        <f>Q172*H172</f>
        <v>0</v>
      </c>
      <c r="S172" s="228">
        <v>0</v>
      </c>
      <c r="T172" s="229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0" t="s">
        <v>139</v>
      </c>
      <c r="AT172" s="230" t="s">
        <v>134</v>
      </c>
      <c r="AU172" s="230" t="s">
        <v>83</v>
      </c>
      <c r="AY172" s="18" t="s">
        <v>132</v>
      </c>
      <c r="BE172" s="231">
        <f>IF(N172="základní",J172,0)</f>
        <v>0</v>
      </c>
      <c r="BF172" s="231">
        <f>IF(N172="snížená",J172,0)</f>
        <v>0</v>
      </c>
      <c r="BG172" s="231">
        <f>IF(N172="zákl. přenesená",J172,0)</f>
        <v>0</v>
      </c>
      <c r="BH172" s="231">
        <f>IF(N172="sníž. přenesená",J172,0)</f>
        <v>0</v>
      </c>
      <c r="BI172" s="231">
        <f>IF(N172="nulová",J172,0)</f>
        <v>0</v>
      </c>
      <c r="BJ172" s="18" t="s">
        <v>81</v>
      </c>
      <c r="BK172" s="231">
        <f>ROUND(I172*H172,2)</f>
        <v>0</v>
      </c>
      <c r="BL172" s="18" t="s">
        <v>139</v>
      </c>
      <c r="BM172" s="230" t="s">
        <v>189</v>
      </c>
    </row>
    <row r="173" s="13" customFormat="1">
      <c r="A173" s="13"/>
      <c r="B173" s="237"/>
      <c r="C173" s="238"/>
      <c r="D173" s="239" t="s">
        <v>142</v>
      </c>
      <c r="E173" s="240" t="s">
        <v>1</v>
      </c>
      <c r="F173" s="241" t="s">
        <v>458</v>
      </c>
      <c r="G173" s="238"/>
      <c r="H173" s="242">
        <v>170</v>
      </c>
      <c r="I173" s="243"/>
      <c r="J173" s="238"/>
      <c r="K173" s="238"/>
      <c r="L173" s="244"/>
      <c r="M173" s="245"/>
      <c r="N173" s="246"/>
      <c r="O173" s="246"/>
      <c r="P173" s="246"/>
      <c r="Q173" s="246"/>
      <c r="R173" s="246"/>
      <c r="S173" s="246"/>
      <c r="T173" s="247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8" t="s">
        <v>142</v>
      </c>
      <c r="AU173" s="248" t="s">
        <v>83</v>
      </c>
      <c r="AV173" s="13" t="s">
        <v>83</v>
      </c>
      <c r="AW173" s="13" t="s">
        <v>30</v>
      </c>
      <c r="AX173" s="13" t="s">
        <v>73</v>
      </c>
      <c r="AY173" s="248" t="s">
        <v>132</v>
      </c>
    </row>
    <row r="174" s="14" customFormat="1">
      <c r="A174" s="14"/>
      <c r="B174" s="249"/>
      <c r="C174" s="250"/>
      <c r="D174" s="239" t="s">
        <v>142</v>
      </c>
      <c r="E174" s="251" t="s">
        <v>1</v>
      </c>
      <c r="F174" s="252" t="s">
        <v>459</v>
      </c>
      <c r="G174" s="250"/>
      <c r="H174" s="251" t="s">
        <v>1</v>
      </c>
      <c r="I174" s="253"/>
      <c r="J174" s="250"/>
      <c r="K174" s="250"/>
      <c r="L174" s="254"/>
      <c r="M174" s="255"/>
      <c r="N174" s="256"/>
      <c r="O174" s="256"/>
      <c r="P174" s="256"/>
      <c r="Q174" s="256"/>
      <c r="R174" s="256"/>
      <c r="S174" s="256"/>
      <c r="T174" s="257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8" t="s">
        <v>142</v>
      </c>
      <c r="AU174" s="258" t="s">
        <v>83</v>
      </c>
      <c r="AV174" s="14" t="s">
        <v>81</v>
      </c>
      <c r="AW174" s="14" t="s">
        <v>30</v>
      </c>
      <c r="AX174" s="14" t="s">
        <v>73</v>
      </c>
      <c r="AY174" s="258" t="s">
        <v>132</v>
      </c>
    </row>
    <row r="175" s="15" customFormat="1">
      <c r="A175" s="15"/>
      <c r="B175" s="259"/>
      <c r="C175" s="260"/>
      <c r="D175" s="239" t="s">
        <v>142</v>
      </c>
      <c r="E175" s="261" t="s">
        <v>1</v>
      </c>
      <c r="F175" s="262" t="s">
        <v>145</v>
      </c>
      <c r="G175" s="260"/>
      <c r="H175" s="263">
        <v>170</v>
      </c>
      <c r="I175" s="264"/>
      <c r="J175" s="260"/>
      <c r="K175" s="260"/>
      <c r="L175" s="265"/>
      <c r="M175" s="266"/>
      <c r="N175" s="267"/>
      <c r="O175" s="267"/>
      <c r="P175" s="267"/>
      <c r="Q175" s="267"/>
      <c r="R175" s="267"/>
      <c r="S175" s="267"/>
      <c r="T175" s="268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69" t="s">
        <v>142</v>
      </c>
      <c r="AU175" s="269" t="s">
        <v>83</v>
      </c>
      <c r="AV175" s="15" t="s">
        <v>139</v>
      </c>
      <c r="AW175" s="15" t="s">
        <v>30</v>
      </c>
      <c r="AX175" s="15" t="s">
        <v>81</v>
      </c>
      <c r="AY175" s="269" t="s">
        <v>132</v>
      </c>
    </row>
    <row r="176" s="2" customFormat="1" ht="24.15" customHeight="1">
      <c r="A176" s="39"/>
      <c r="B176" s="40"/>
      <c r="C176" s="219" t="s">
        <v>171</v>
      </c>
      <c r="D176" s="219" t="s">
        <v>134</v>
      </c>
      <c r="E176" s="220" t="s">
        <v>181</v>
      </c>
      <c r="F176" s="221" t="s">
        <v>182</v>
      </c>
      <c r="G176" s="222" t="s">
        <v>137</v>
      </c>
      <c r="H176" s="223">
        <v>5806.1999999999998</v>
      </c>
      <c r="I176" s="224"/>
      <c r="J176" s="225">
        <f>ROUND(I176*H176,2)</f>
        <v>0</v>
      </c>
      <c r="K176" s="221" t="s">
        <v>138</v>
      </c>
      <c r="L176" s="45"/>
      <c r="M176" s="226" t="s">
        <v>1</v>
      </c>
      <c r="N176" s="227" t="s">
        <v>38</v>
      </c>
      <c r="O176" s="92"/>
      <c r="P176" s="228">
        <f>O176*H176</f>
        <v>0</v>
      </c>
      <c r="Q176" s="228">
        <v>0</v>
      </c>
      <c r="R176" s="228">
        <f>Q176*H176</f>
        <v>0</v>
      </c>
      <c r="S176" s="228">
        <v>0</v>
      </c>
      <c r="T176" s="229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0" t="s">
        <v>139</v>
      </c>
      <c r="AT176" s="230" t="s">
        <v>134</v>
      </c>
      <c r="AU176" s="230" t="s">
        <v>83</v>
      </c>
      <c r="AY176" s="18" t="s">
        <v>132</v>
      </c>
      <c r="BE176" s="231">
        <f>IF(N176="základní",J176,0)</f>
        <v>0</v>
      </c>
      <c r="BF176" s="231">
        <f>IF(N176="snížená",J176,0)</f>
        <v>0</v>
      </c>
      <c r="BG176" s="231">
        <f>IF(N176="zákl. přenesená",J176,0)</f>
        <v>0</v>
      </c>
      <c r="BH176" s="231">
        <f>IF(N176="sníž. přenesená",J176,0)</f>
        <v>0</v>
      </c>
      <c r="BI176" s="231">
        <f>IF(N176="nulová",J176,0)</f>
        <v>0</v>
      </c>
      <c r="BJ176" s="18" t="s">
        <v>81</v>
      </c>
      <c r="BK176" s="231">
        <f>ROUND(I176*H176,2)</f>
        <v>0</v>
      </c>
      <c r="BL176" s="18" t="s">
        <v>139</v>
      </c>
      <c r="BM176" s="230" t="s">
        <v>194</v>
      </c>
    </row>
    <row r="177" s="2" customFormat="1">
      <c r="A177" s="39"/>
      <c r="B177" s="40"/>
      <c r="C177" s="41"/>
      <c r="D177" s="232" t="s">
        <v>140</v>
      </c>
      <c r="E177" s="41"/>
      <c r="F177" s="233" t="s">
        <v>184</v>
      </c>
      <c r="G177" s="41"/>
      <c r="H177" s="41"/>
      <c r="I177" s="234"/>
      <c r="J177" s="41"/>
      <c r="K177" s="41"/>
      <c r="L177" s="45"/>
      <c r="M177" s="235"/>
      <c r="N177" s="236"/>
      <c r="O177" s="92"/>
      <c r="P177" s="92"/>
      <c r="Q177" s="92"/>
      <c r="R177" s="92"/>
      <c r="S177" s="92"/>
      <c r="T177" s="93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140</v>
      </c>
      <c r="AU177" s="18" t="s">
        <v>83</v>
      </c>
    </row>
    <row r="178" s="13" customFormat="1">
      <c r="A178" s="13"/>
      <c r="B178" s="237"/>
      <c r="C178" s="238"/>
      <c r="D178" s="239" t="s">
        <v>142</v>
      </c>
      <c r="E178" s="240" t="s">
        <v>1</v>
      </c>
      <c r="F178" s="241" t="s">
        <v>438</v>
      </c>
      <c r="G178" s="238"/>
      <c r="H178" s="242">
        <v>5418.1999999999998</v>
      </c>
      <c r="I178" s="243"/>
      <c r="J178" s="238"/>
      <c r="K178" s="238"/>
      <c r="L178" s="244"/>
      <c r="M178" s="245"/>
      <c r="N178" s="246"/>
      <c r="O178" s="246"/>
      <c r="P178" s="246"/>
      <c r="Q178" s="246"/>
      <c r="R178" s="246"/>
      <c r="S178" s="246"/>
      <c r="T178" s="247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8" t="s">
        <v>142</v>
      </c>
      <c r="AU178" s="248" t="s">
        <v>83</v>
      </c>
      <c r="AV178" s="13" t="s">
        <v>83</v>
      </c>
      <c r="AW178" s="13" t="s">
        <v>30</v>
      </c>
      <c r="AX178" s="13" t="s">
        <v>73</v>
      </c>
      <c r="AY178" s="248" t="s">
        <v>132</v>
      </c>
    </row>
    <row r="179" s="14" customFormat="1">
      <c r="A179" s="14"/>
      <c r="B179" s="249"/>
      <c r="C179" s="250"/>
      <c r="D179" s="239" t="s">
        <v>142</v>
      </c>
      <c r="E179" s="251" t="s">
        <v>1</v>
      </c>
      <c r="F179" s="252" t="s">
        <v>151</v>
      </c>
      <c r="G179" s="250"/>
      <c r="H179" s="251" t="s">
        <v>1</v>
      </c>
      <c r="I179" s="253"/>
      <c r="J179" s="250"/>
      <c r="K179" s="250"/>
      <c r="L179" s="254"/>
      <c r="M179" s="255"/>
      <c r="N179" s="256"/>
      <c r="O179" s="256"/>
      <c r="P179" s="256"/>
      <c r="Q179" s="256"/>
      <c r="R179" s="256"/>
      <c r="S179" s="256"/>
      <c r="T179" s="257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8" t="s">
        <v>142</v>
      </c>
      <c r="AU179" s="258" t="s">
        <v>83</v>
      </c>
      <c r="AV179" s="14" t="s">
        <v>81</v>
      </c>
      <c r="AW179" s="14" t="s">
        <v>30</v>
      </c>
      <c r="AX179" s="14" t="s">
        <v>73</v>
      </c>
      <c r="AY179" s="258" t="s">
        <v>132</v>
      </c>
    </row>
    <row r="180" s="13" customFormat="1">
      <c r="A180" s="13"/>
      <c r="B180" s="237"/>
      <c r="C180" s="238"/>
      <c r="D180" s="239" t="s">
        <v>142</v>
      </c>
      <c r="E180" s="240" t="s">
        <v>1</v>
      </c>
      <c r="F180" s="241" t="s">
        <v>439</v>
      </c>
      <c r="G180" s="238"/>
      <c r="H180" s="242">
        <v>132</v>
      </c>
      <c r="I180" s="243"/>
      <c r="J180" s="238"/>
      <c r="K180" s="238"/>
      <c r="L180" s="244"/>
      <c r="M180" s="245"/>
      <c r="N180" s="246"/>
      <c r="O180" s="246"/>
      <c r="P180" s="246"/>
      <c r="Q180" s="246"/>
      <c r="R180" s="246"/>
      <c r="S180" s="246"/>
      <c r="T180" s="247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8" t="s">
        <v>142</v>
      </c>
      <c r="AU180" s="248" t="s">
        <v>83</v>
      </c>
      <c r="AV180" s="13" t="s">
        <v>83</v>
      </c>
      <c r="AW180" s="13" t="s">
        <v>30</v>
      </c>
      <c r="AX180" s="13" t="s">
        <v>73</v>
      </c>
      <c r="AY180" s="248" t="s">
        <v>132</v>
      </c>
    </row>
    <row r="181" s="14" customFormat="1">
      <c r="A181" s="14"/>
      <c r="B181" s="249"/>
      <c r="C181" s="250"/>
      <c r="D181" s="239" t="s">
        <v>142</v>
      </c>
      <c r="E181" s="251" t="s">
        <v>1</v>
      </c>
      <c r="F181" s="252" t="s">
        <v>185</v>
      </c>
      <c r="G181" s="250"/>
      <c r="H181" s="251" t="s">
        <v>1</v>
      </c>
      <c r="I181" s="253"/>
      <c r="J181" s="250"/>
      <c r="K181" s="250"/>
      <c r="L181" s="254"/>
      <c r="M181" s="255"/>
      <c r="N181" s="256"/>
      <c r="O181" s="256"/>
      <c r="P181" s="256"/>
      <c r="Q181" s="256"/>
      <c r="R181" s="256"/>
      <c r="S181" s="256"/>
      <c r="T181" s="257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8" t="s">
        <v>142</v>
      </c>
      <c r="AU181" s="258" t="s">
        <v>83</v>
      </c>
      <c r="AV181" s="14" t="s">
        <v>81</v>
      </c>
      <c r="AW181" s="14" t="s">
        <v>30</v>
      </c>
      <c r="AX181" s="14" t="s">
        <v>73</v>
      </c>
      <c r="AY181" s="258" t="s">
        <v>132</v>
      </c>
    </row>
    <row r="182" s="13" customFormat="1">
      <c r="A182" s="13"/>
      <c r="B182" s="237"/>
      <c r="C182" s="238"/>
      <c r="D182" s="239" t="s">
        <v>142</v>
      </c>
      <c r="E182" s="240" t="s">
        <v>1</v>
      </c>
      <c r="F182" s="241" t="s">
        <v>440</v>
      </c>
      <c r="G182" s="238"/>
      <c r="H182" s="242">
        <v>256</v>
      </c>
      <c r="I182" s="243"/>
      <c r="J182" s="238"/>
      <c r="K182" s="238"/>
      <c r="L182" s="244"/>
      <c r="M182" s="245"/>
      <c r="N182" s="246"/>
      <c r="O182" s="246"/>
      <c r="P182" s="246"/>
      <c r="Q182" s="246"/>
      <c r="R182" s="246"/>
      <c r="S182" s="246"/>
      <c r="T182" s="247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8" t="s">
        <v>142</v>
      </c>
      <c r="AU182" s="248" t="s">
        <v>83</v>
      </c>
      <c r="AV182" s="13" t="s">
        <v>83</v>
      </c>
      <c r="AW182" s="13" t="s">
        <v>30</v>
      </c>
      <c r="AX182" s="13" t="s">
        <v>73</v>
      </c>
      <c r="AY182" s="248" t="s">
        <v>132</v>
      </c>
    </row>
    <row r="183" s="14" customFormat="1">
      <c r="A183" s="14"/>
      <c r="B183" s="249"/>
      <c r="C183" s="250"/>
      <c r="D183" s="239" t="s">
        <v>142</v>
      </c>
      <c r="E183" s="251" t="s">
        <v>1</v>
      </c>
      <c r="F183" s="252" t="s">
        <v>460</v>
      </c>
      <c r="G183" s="250"/>
      <c r="H183" s="251" t="s">
        <v>1</v>
      </c>
      <c r="I183" s="253"/>
      <c r="J183" s="250"/>
      <c r="K183" s="250"/>
      <c r="L183" s="254"/>
      <c r="M183" s="255"/>
      <c r="N183" s="256"/>
      <c r="O183" s="256"/>
      <c r="P183" s="256"/>
      <c r="Q183" s="256"/>
      <c r="R183" s="256"/>
      <c r="S183" s="256"/>
      <c r="T183" s="257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8" t="s">
        <v>142</v>
      </c>
      <c r="AU183" s="258" t="s">
        <v>83</v>
      </c>
      <c r="AV183" s="14" t="s">
        <v>81</v>
      </c>
      <c r="AW183" s="14" t="s">
        <v>30</v>
      </c>
      <c r="AX183" s="14" t="s">
        <v>73</v>
      </c>
      <c r="AY183" s="258" t="s">
        <v>132</v>
      </c>
    </row>
    <row r="184" s="14" customFormat="1">
      <c r="A184" s="14"/>
      <c r="B184" s="249"/>
      <c r="C184" s="250"/>
      <c r="D184" s="239" t="s">
        <v>142</v>
      </c>
      <c r="E184" s="251" t="s">
        <v>1</v>
      </c>
      <c r="F184" s="252" t="s">
        <v>177</v>
      </c>
      <c r="G184" s="250"/>
      <c r="H184" s="251" t="s">
        <v>1</v>
      </c>
      <c r="I184" s="253"/>
      <c r="J184" s="250"/>
      <c r="K184" s="250"/>
      <c r="L184" s="254"/>
      <c r="M184" s="255"/>
      <c r="N184" s="256"/>
      <c r="O184" s="256"/>
      <c r="P184" s="256"/>
      <c r="Q184" s="256"/>
      <c r="R184" s="256"/>
      <c r="S184" s="256"/>
      <c r="T184" s="257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8" t="s">
        <v>142</v>
      </c>
      <c r="AU184" s="258" t="s">
        <v>83</v>
      </c>
      <c r="AV184" s="14" t="s">
        <v>81</v>
      </c>
      <c r="AW184" s="14" t="s">
        <v>30</v>
      </c>
      <c r="AX184" s="14" t="s">
        <v>73</v>
      </c>
      <c r="AY184" s="258" t="s">
        <v>132</v>
      </c>
    </row>
    <row r="185" s="15" customFormat="1">
      <c r="A185" s="15"/>
      <c r="B185" s="259"/>
      <c r="C185" s="260"/>
      <c r="D185" s="239" t="s">
        <v>142</v>
      </c>
      <c r="E185" s="261" t="s">
        <v>1</v>
      </c>
      <c r="F185" s="262" t="s">
        <v>145</v>
      </c>
      <c r="G185" s="260"/>
      <c r="H185" s="263">
        <v>5806.1999999999998</v>
      </c>
      <c r="I185" s="264"/>
      <c r="J185" s="260"/>
      <c r="K185" s="260"/>
      <c r="L185" s="265"/>
      <c r="M185" s="266"/>
      <c r="N185" s="267"/>
      <c r="O185" s="267"/>
      <c r="P185" s="267"/>
      <c r="Q185" s="267"/>
      <c r="R185" s="267"/>
      <c r="S185" s="267"/>
      <c r="T185" s="268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69" t="s">
        <v>142</v>
      </c>
      <c r="AU185" s="269" t="s">
        <v>83</v>
      </c>
      <c r="AV185" s="15" t="s">
        <v>139</v>
      </c>
      <c r="AW185" s="15" t="s">
        <v>30</v>
      </c>
      <c r="AX185" s="15" t="s">
        <v>81</v>
      </c>
      <c r="AY185" s="269" t="s">
        <v>132</v>
      </c>
    </row>
    <row r="186" s="2" customFormat="1" ht="24.15" customHeight="1">
      <c r="A186" s="39"/>
      <c r="B186" s="40"/>
      <c r="C186" s="219" t="s">
        <v>198</v>
      </c>
      <c r="D186" s="219" t="s">
        <v>134</v>
      </c>
      <c r="E186" s="220" t="s">
        <v>461</v>
      </c>
      <c r="F186" s="221" t="s">
        <v>462</v>
      </c>
      <c r="G186" s="222" t="s">
        <v>137</v>
      </c>
      <c r="H186" s="223">
        <v>256</v>
      </c>
      <c r="I186" s="224"/>
      <c r="J186" s="225">
        <f>ROUND(I186*H186,2)</f>
        <v>0</v>
      </c>
      <c r="K186" s="221" t="s">
        <v>138</v>
      </c>
      <c r="L186" s="45"/>
      <c r="M186" s="226" t="s">
        <v>1</v>
      </c>
      <c r="N186" s="227" t="s">
        <v>38</v>
      </c>
      <c r="O186" s="92"/>
      <c r="P186" s="228">
        <f>O186*H186</f>
        <v>0</v>
      </c>
      <c r="Q186" s="228">
        <v>0</v>
      </c>
      <c r="R186" s="228">
        <f>Q186*H186</f>
        <v>0</v>
      </c>
      <c r="S186" s="228">
        <v>0</v>
      </c>
      <c r="T186" s="229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30" t="s">
        <v>139</v>
      </c>
      <c r="AT186" s="230" t="s">
        <v>134</v>
      </c>
      <c r="AU186" s="230" t="s">
        <v>83</v>
      </c>
      <c r="AY186" s="18" t="s">
        <v>132</v>
      </c>
      <c r="BE186" s="231">
        <f>IF(N186="základní",J186,0)</f>
        <v>0</v>
      </c>
      <c r="BF186" s="231">
        <f>IF(N186="snížená",J186,0)</f>
        <v>0</v>
      </c>
      <c r="BG186" s="231">
        <f>IF(N186="zákl. přenesená",J186,0)</f>
        <v>0</v>
      </c>
      <c r="BH186" s="231">
        <f>IF(N186="sníž. přenesená",J186,0)</f>
        <v>0</v>
      </c>
      <c r="BI186" s="231">
        <f>IF(N186="nulová",J186,0)</f>
        <v>0</v>
      </c>
      <c r="BJ186" s="18" t="s">
        <v>81</v>
      </c>
      <c r="BK186" s="231">
        <f>ROUND(I186*H186,2)</f>
        <v>0</v>
      </c>
      <c r="BL186" s="18" t="s">
        <v>139</v>
      </c>
      <c r="BM186" s="230" t="s">
        <v>202</v>
      </c>
    </row>
    <row r="187" s="2" customFormat="1">
      <c r="A187" s="39"/>
      <c r="B187" s="40"/>
      <c r="C187" s="41"/>
      <c r="D187" s="232" t="s">
        <v>140</v>
      </c>
      <c r="E187" s="41"/>
      <c r="F187" s="233" t="s">
        <v>463</v>
      </c>
      <c r="G187" s="41"/>
      <c r="H187" s="41"/>
      <c r="I187" s="234"/>
      <c r="J187" s="41"/>
      <c r="K187" s="41"/>
      <c r="L187" s="45"/>
      <c r="M187" s="235"/>
      <c r="N187" s="236"/>
      <c r="O187" s="92"/>
      <c r="P187" s="92"/>
      <c r="Q187" s="92"/>
      <c r="R187" s="92"/>
      <c r="S187" s="92"/>
      <c r="T187" s="93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140</v>
      </c>
      <c r="AU187" s="18" t="s">
        <v>83</v>
      </c>
    </row>
    <row r="188" s="13" customFormat="1">
      <c r="A188" s="13"/>
      <c r="B188" s="237"/>
      <c r="C188" s="238"/>
      <c r="D188" s="239" t="s">
        <v>142</v>
      </c>
      <c r="E188" s="240" t="s">
        <v>1</v>
      </c>
      <c r="F188" s="241" t="s">
        <v>440</v>
      </c>
      <c r="G188" s="238"/>
      <c r="H188" s="242">
        <v>256</v>
      </c>
      <c r="I188" s="243"/>
      <c r="J188" s="238"/>
      <c r="K188" s="238"/>
      <c r="L188" s="244"/>
      <c r="M188" s="245"/>
      <c r="N188" s="246"/>
      <c r="O188" s="246"/>
      <c r="P188" s="246"/>
      <c r="Q188" s="246"/>
      <c r="R188" s="246"/>
      <c r="S188" s="246"/>
      <c r="T188" s="247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8" t="s">
        <v>142</v>
      </c>
      <c r="AU188" s="248" t="s">
        <v>83</v>
      </c>
      <c r="AV188" s="13" t="s">
        <v>83</v>
      </c>
      <c r="AW188" s="13" t="s">
        <v>30</v>
      </c>
      <c r="AX188" s="13" t="s">
        <v>73</v>
      </c>
      <c r="AY188" s="248" t="s">
        <v>132</v>
      </c>
    </row>
    <row r="189" s="14" customFormat="1">
      <c r="A189" s="14"/>
      <c r="B189" s="249"/>
      <c r="C189" s="250"/>
      <c r="D189" s="239" t="s">
        <v>142</v>
      </c>
      <c r="E189" s="251" t="s">
        <v>1</v>
      </c>
      <c r="F189" s="252" t="s">
        <v>464</v>
      </c>
      <c r="G189" s="250"/>
      <c r="H189" s="251" t="s">
        <v>1</v>
      </c>
      <c r="I189" s="253"/>
      <c r="J189" s="250"/>
      <c r="K189" s="250"/>
      <c r="L189" s="254"/>
      <c r="M189" s="255"/>
      <c r="N189" s="256"/>
      <c r="O189" s="256"/>
      <c r="P189" s="256"/>
      <c r="Q189" s="256"/>
      <c r="R189" s="256"/>
      <c r="S189" s="256"/>
      <c r="T189" s="257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8" t="s">
        <v>142</v>
      </c>
      <c r="AU189" s="258" t="s">
        <v>83</v>
      </c>
      <c r="AV189" s="14" t="s">
        <v>81</v>
      </c>
      <c r="AW189" s="14" t="s">
        <v>30</v>
      </c>
      <c r="AX189" s="14" t="s">
        <v>73</v>
      </c>
      <c r="AY189" s="258" t="s">
        <v>132</v>
      </c>
    </row>
    <row r="190" s="15" customFormat="1">
      <c r="A190" s="15"/>
      <c r="B190" s="259"/>
      <c r="C190" s="260"/>
      <c r="D190" s="239" t="s">
        <v>142</v>
      </c>
      <c r="E190" s="261" t="s">
        <v>1</v>
      </c>
      <c r="F190" s="262" t="s">
        <v>145</v>
      </c>
      <c r="G190" s="260"/>
      <c r="H190" s="263">
        <v>256</v>
      </c>
      <c r="I190" s="264"/>
      <c r="J190" s="260"/>
      <c r="K190" s="260"/>
      <c r="L190" s="265"/>
      <c r="M190" s="266"/>
      <c r="N190" s="267"/>
      <c r="O190" s="267"/>
      <c r="P190" s="267"/>
      <c r="Q190" s="267"/>
      <c r="R190" s="267"/>
      <c r="S190" s="267"/>
      <c r="T190" s="268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69" t="s">
        <v>142</v>
      </c>
      <c r="AU190" s="269" t="s">
        <v>83</v>
      </c>
      <c r="AV190" s="15" t="s">
        <v>139</v>
      </c>
      <c r="AW190" s="15" t="s">
        <v>30</v>
      </c>
      <c r="AX190" s="15" t="s">
        <v>81</v>
      </c>
      <c r="AY190" s="269" t="s">
        <v>132</v>
      </c>
    </row>
    <row r="191" s="2" customFormat="1" ht="24.15" customHeight="1">
      <c r="A191" s="39"/>
      <c r="B191" s="40"/>
      <c r="C191" s="219" t="s">
        <v>175</v>
      </c>
      <c r="D191" s="219" t="s">
        <v>134</v>
      </c>
      <c r="E191" s="220" t="s">
        <v>187</v>
      </c>
      <c r="F191" s="221" t="s">
        <v>465</v>
      </c>
      <c r="G191" s="222" t="s">
        <v>137</v>
      </c>
      <c r="H191" s="223">
        <v>1000</v>
      </c>
      <c r="I191" s="224"/>
      <c r="J191" s="225">
        <f>ROUND(I191*H191,2)</f>
        <v>0</v>
      </c>
      <c r="K191" s="221" t="s">
        <v>138</v>
      </c>
      <c r="L191" s="45"/>
      <c r="M191" s="226" t="s">
        <v>1</v>
      </c>
      <c r="N191" s="227" t="s">
        <v>38</v>
      </c>
      <c r="O191" s="92"/>
      <c r="P191" s="228">
        <f>O191*H191</f>
        <v>0</v>
      </c>
      <c r="Q191" s="228">
        <v>0</v>
      </c>
      <c r="R191" s="228">
        <f>Q191*H191</f>
        <v>0</v>
      </c>
      <c r="S191" s="228">
        <v>0</v>
      </c>
      <c r="T191" s="229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0" t="s">
        <v>139</v>
      </c>
      <c r="AT191" s="230" t="s">
        <v>134</v>
      </c>
      <c r="AU191" s="230" t="s">
        <v>83</v>
      </c>
      <c r="AY191" s="18" t="s">
        <v>132</v>
      </c>
      <c r="BE191" s="231">
        <f>IF(N191="základní",J191,0)</f>
        <v>0</v>
      </c>
      <c r="BF191" s="231">
        <f>IF(N191="snížená",J191,0)</f>
        <v>0</v>
      </c>
      <c r="BG191" s="231">
        <f>IF(N191="zákl. přenesená",J191,0)</f>
        <v>0</v>
      </c>
      <c r="BH191" s="231">
        <f>IF(N191="sníž. přenesená",J191,0)</f>
        <v>0</v>
      </c>
      <c r="BI191" s="231">
        <f>IF(N191="nulová",J191,0)</f>
        <v>0</v>
      </c>
      <c r="BJ191" s="18" t="s">
        <v>81</v>
      </c>
      <c r="BK191" s="231">
        <f>ROUND(I191*H191,2)</f>
        <v>0</v>
      </c>
      <c r="BL191" s="18" t="s">
        <v>139</v>
      </c>
      <c r="BM191" s="230" t="s">
        <v>208</v>
      </c>
    </row>
    <row r="192" s="2" customFormat="1">
      <c r="A192" s="39"/>
      <c r="B192" s="40"/>
      <c r="C192" s="41"/>
      <c r="D192" s="232" t="s">
        <v>140</v>
      </c>
      <c r="E192" s="41"/>
      <c r="F192" s="233" t="s">
        <v>190</v>
      </c>
      <c r="G192" s="41"/>
      <c r="H192" s="41"/>
      <c r="I192" s="234"/>
      <c r="J192" s="41"/>
      <c r="K192" s="41"/>
      <c r="L192" s="45"/>
      <c r="M192" s="235"/>
      <c r="N192" s="236"/>
      <c r="O192" s="92"/>
      <c r="P192" s="92"/>
      <c r="Q192" s="92"/>
      <c r="R192" s="92"/>
      <c r="S192" s="92"/>
      <c r="T192" s="93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140</v>
      </c>
      <c r="AU192" s="18" t="s">
        <v>83</v>
      </c>
    </row>
    <row r="193" s="13" customFormat="1">
      <c r="A193" s="13"/>
      <c r="B193" s="237"/>
      <c r="C193" s="238"/>
      <c r="D193" s="239" t="s">
        <v>142</v>
      </c>
      <c r="E193" s="240" t="s">
        <v>1</v>
      </c>
      <c r="F193" s="241" t="s">
        <v>442</v>
      </c>
      <c r="G193" s="238"/>
      <c r="H193" s="242">
        <v>1000</v>
      </c>
      <c r="I193" s="243"/>
      <c r="J193" s="238"/>
      <c r="K193" s="238"/>
      <c r="L193" s="244"/>
      <c r="M193" s="245"/>
      <c r="N193" s="246"/>
      <c r="O193" s="246"/>
      <c r="P193" s="246"/>
      <c r="Q193" s="246"/>
      <c r="R193" s="246"/>
      <c r="S193" s="246"/>
      <c r="T193" s="247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8" t="s">
        <v>142</v>
      </c>
      <c r="AU193" s="248" t="s">
        <v>83</v>
      </c>
      <c r="AV193" s="13" t="s">
        <v>83</v>
      </c>
      <c r="AW193" s="13" t="s">
        <v>30</v>
      </c>
      <c r="AX193" s="13" t="s">
        <v>73</v>
      </c>
      <c r="AY193" s="248" t="s">
        <v>132</v>
      </c>
    </row>
    <row r="194" s="14" customFormat="1">
      <c r="A194" s="14"/>
      <c r="B194" s="249"/>
      <c r="C194" s="250"/>
      <c r="D194" s="239" t="s">
        <v>142</v>
      </c>
      <c r="E194" s="251" t="s">
        <v>1</v>
      </c>
      <c r="F194" s="252" t="s">
        <v>443</v>
      </c>
      <c r="G194" s="250"/>
      <c r="H194" s="251" t="s">
        <v>1</v>
      </c>
      <c r="I194" s="253"/>
      <c r="J194" s="250"/>
      <c r="K194" s="250"/>
      <c r="L194" s="254"/>
      <c r="M194" s="255"/>
      <c r="N194" s="256"/>
      <c r="O194" s="256"/>
      <c r="P194" s="256"/>
      <c r="Q194" s="256"/>
      <c r="R194" s="256"/>
      <c r="S194" s="256"/>
      <c r="T194" s="257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8" t="s">
        <v>142</v>
      </c>
      <c r="AU194" s="258" t="s">
        <v>83</v>
      </c>
      <c r="AV194" s="14" t="s">
        <v>81</v>
      </c>
      <c r="AW194" s="14" t="s">
        <v>30</v>
      </c>
      <c r="AX194" s="14" t="s">
        <v>73</v>
      </c>
      <c r="AY194" s="258" t="s">
        <v>132</v>
      </c>
    </row>
    <row r="195" s="15" customFormat="1">
      <c r="A195" s="15"/>
      <c r="B195" s="259"/>
      <c r="C195" s="260"/>
      <c r="D195" s="239" t="s">
        <v>142</v>
      </c>
      <c r="E195" s="261" t="s">
        <v>1</v>
      </c>
      <c r="F195" s="262" t="s">
        <v>145</v>
      </c>
      <c r="G195" s="260"/>
      <c r="H195" s="263">
        <v>1000</v>
      </c>
      <c r="I195" s="264"/>
      <c r="J195" s="260"/>
      <c r="K195" s="260"/>
      <c r="L195" s="265"/>
      <c r="M195" s="266"/>
      <c r="N195" s="267"/>
      <c r="O195" s="267"/>
      <c r="P195" s="267"/>
      <c r="Q195" s="267"/>
      <c r="R195" s="267"/>
      <c r="S195" s="267"/>
      <c r="T195" s="268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T195" s="269" t="s">
        <v>142</v>
      </c>
      <c r="AU195" s="269" t="s">
        <v>83</v>
      </c>
      <c r="AV195" s="15" t="s">
        <v>139</v>
      </c>
      <c r="AW195" s="15" t="s">
        <v>30</v>
      </c>
      <c r="AX195" s="15" t="s">
        <v>81</v>
      </c>
      <c r="AY195" s="269" t="s">
        <v>132</v>
      </c>
    </row>
    <row r="196" s="12" customFormat="1" ht="22.8" customHeight="1">
      <c r="A196" s="12"/>
      <c r="B196" s="203"/>
      <c r="C196" s="204"/>
      <c r="D196" s="205" t="s">
        <v>72</v>
      </c>
      <c r="E196" s="217" t="s">
        <v>165</v>
      </c>
      <c r="F196" s="217" t="s">
        <v>204</v>
      </c>
      <c r="G196" s="204"/>
      <c r="H196" s="204"/>
      <c r="I196" s="207"/>
      <c r="J196" s="218">
        <f>BK196</f>
        <v>0</v>
      </c>
      <c r="K196" s="204"/>
      <c r="L196" s="209"/>
      <c r="M196" s="210"/>
      <c r="N196" s="211"/>
      <c r="O196" s="211"/>
      <c r="P196" s="212">
        <f>SUM(P197:P201)</f>
        <v>0</v>
      </c>
      <c r="Q196" s="211"/>
      <c r="R196" s="212">
        <f>SUM(R197:R201)</f>
        <v>0</v>
      </c>
      <c r="S196" s="211"/>
      <c r="T196" s="213">
        <f>SUM(T197:T201)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14" t="s">
        <v>81</v>
      </c>
      <c r="AT196" s="215" t="s">
        <v>72</v>
      </c>
      <c r="AU196" s="215" t="s">
        <v>81</v>
      </c>
      <c r="AY196" s="214" t="s">
        <v>132</v>
      </c>
      <c r="BK196" s="216">
        <f>SUM(BK197:BK201)</f>
        <v>0</v>
      </c>
    </row>
    <row r="197" s="2" customFormat="1" ht="16.5" customHeight="1">
      <c r="A197" s="39"/>
      <c r="B197" s="40"/>
      <c r="C197" s="219" t="s">
        <v>210</v>
      </c>
      <c r="D197" s="219" t="s">
        <v>134</v>
      </c>
      <c r="E197" s="220" t="s">
        <v>205</v>
      </c>
      <c r="F197" s="221" t="s">
        <v>206</v>
      </c>
      <c r="G197" s="222" t="s">
        <v>207</v>
      </c>
      <c r="H197" s="223">
        <v>13</v>
      </c>
      <c r="I197" s="224"/>
      <c r="J197" s="225">
        <f>ROUND(I197*H197,2)</f>
        <v>0</v>
      </c>
      <c r="K197" s="221" t="s">
        <v>138</v>
      </c>
      <c r="L197" s="45"/>
      <c r="M197" s="226" t="s">
        <v>1</v>
      </c>
      <c r="N197" s="227" t="s">
        <v>38</v>
      </c>
      <c r="O197" s="92"/>
      <c r="P197" s="228">
        <f>O197*H197</f>
        <v>0</v>
      </c>
      <c r="Q197" s="228">
        <v>0</v>
      </c>
      <c r="R197" s="228">
        <f>Q197*H197</f>
        <v>0</v>
      </c>
      <c r="S197" s="228">
        <v>0</v>
      </c>
      <c r="T197" s="229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0" t="s">
        <v>139</v>
      </c>
      <c r="AT197" s="230" t="s">
        <v>134</v>
      </c>
      <c r="AU197" s="230" t="s">
        <v>83</v>
      </c>
      <c r="AY197" s="18" t="s">
        <v>132</v>
      </c>
      <c r="BE197" s="231">
        <f>IF(N197="základní",J197,0)</f>
        <v>0</v>
      </c>
      <c r="BF197" s="231">
        <f>IF(N197="snížená",J197,0)</f>
        <v>0</v>
      </c>
      <c r="BG197" s="231">
        <f>IF(N197="zákl. přenesená",J197,0)</f>
        <v>0</v>
      </c>
      <c r="BH197" s="231">
        <f>IF(N197="sníž. přenesená",J197,0)</f>
        <v>0</v>
      </c>
      <c r="BI197" s="231">
        <f>IF(N197="nulová",J197,0)</f>
        <v>0</v>
      </c>
      <c r="BJ197" s="18" t="s">
        <v>81</v>
      </c>
      <c r="BK197" s="231">
        <f>ROUND(I197*H197,2)</f>
        <v>0</v>
      </c>
      <c r="BL197" s="18" t="s">
        <v>139</v>
      </c>
      <c r="BM197" s="230" t="s">
        <v>213</v>
      </c>
    </row>
    <row r="198" s="2" customFormat="1">
      <c r="A198" s="39"/>
      <c r="B198" s="40"/>
      <c r="C198" s="41"/>
      <c r="D198" s="232" t="s">
        <v>140</v>
      </c>
      <c r="E198" s="41"/>
      <c r="F198" s="233" t="s">
        <v>209</v>
      </c>
      <c r="G198" s="41"/>
      <c r="H198" s="41"/>
      <c r="I198" s="234"/>
      <c r="J198" s="41"/>
      <c r="K198" s="41"/>
      <c r="L198" s="45"/>
      <c r="M198" s="235"/>
      <c r="N198" s="236"/>
      <c r="O198" s="92"/>
      <c r="P198" s="92"/>
      <c r="Q198" s="92"/>
      <c r="R198" s="92"/>
      <c r="S198" s="92"/>
      <c r="T198" s="93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T198" s="18" t="s">
        <v>140</v>
      </c>
      <c r="AU198" s="18" t="s">
        <v>83</v>
      </c>
    </row>
    <row r="199" s="13" customFormat="1">
      <c r="A199" s="13"/>
      <c r="B199" s="237"/>
      <c r="C199" s="238"/>
      <c r="D199" s="239" t="s">
        <v>142</v>
      </c>
      <c r="E199" s="240" t="s">
        <v>1</v>
      </c>
      <c r="F199" s="241" t="s">
        <v>210</v>
      </c>
      <c r="G199" s="238"/>
      <c r="H199" s="242">
        <v>13</v>
      </c>
      <c r="I199" s="243"/>
      <c r="J199" s="238"/>
      <c r="K199" s="238"/>
      <c r="L199" s="244"/>
      <c r="M199" s="245"/>
      <c r="N199" s="246"/>
      <c r="O199" s="246"/>
      <c r="P199" s="246"/>
      <c r="Q199" s="246"/>
      <c r="R199" s="246"/>
      <c r="S199" s="246"/>
      <c r="T199" s="247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8" t="s">
        <v>142</v>
      </c>
      <c r="AU199" s="248" t="s">
        <v>83</v>
      </c>
      <c r="AV199" s="13" t="s">
        <v>83</v>
      </c>
      <c r="AW199" s="13" t="s">
        <v>30</v>
      </c>
      <c r="AX199" s="13" t="s">
        <v>73</v>
      </c>
      <c r="AY199" s="248" t="s">
        <v>132</v>
      </c>
    </row>
    <row r="200" s="14" customFormat="1">
      <c r="A200" s="14"/>
      <c r="B200" s="249"/>
      <c r="C200" s="250"/>
      <c r="D200" s="239" t="s">
        <v>142</v>
      </c>
      <c r="E200" s="251" t="s">
        <v>1</v>
      </c>
      <c r="F200" s="252" t="s">
        <v>177</v>
      </c>
      <c r="G200" s="250"/>
      <c r="H200" s="251" t="s">
        <v>1</v>
      </c>
      <c r="I200" s="253"/>
      <c r="J200" s="250"/>
      <c r="K200" s="250"/>
      <c r="L200" s="254"/>
      <c r="M200" s="255"/>
      <c r="N200" s="256"/>
      <c r="O200" s="256"/>
      <c r="P200" s="256"/>
      <c r="Q200" s="256"/>
      <c r="R200" s="256"/>
      <c r="S200" s="256"/>
      <c r="T200" s="257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8" t="s">
        <v>142</v>
      </c>
      <c r="AU200" s="258" t="s">
        <v>83</v>
      </c>
      <c r="AV200" s="14" t="s">
        <v>81</v>
      </c>
      <c r="AW200" s="14" t="s">
        <v>30</v>
      </c>
      <c r="AX200" s="14" t="s">
        <v>73</v>
      </c>
      <c r="AY200" s="258" t="s">
        <v>132</v>
      </c>
    </row>
    <row r="201" s="15" customFormat="1">
      <c r="A201" s="15"/>
      <c r="B201" s="259"/>
      <c r="C201" s="260"/>
      <c r="D201" s="239" t="s">
        <v>142</v>
      </c>
      <c r="E201" s="261" t="s">
        <v>1</v>
      </c>
      <c r="F201" s="262" t="s">
        <v>145</v>
      </c>
      <c r="G201" s="260"/>
      <c r="H201" s="263">
        <v>13</v>
      </c>
      <c r="I201" s="264"/>
      <c r="J201" s="260"/>
      <c r="K201" s="260"/>
      <c r="L201" s="265"/>
      <c r="M201" s="266"/>
      <c r="N201" s="267"/>
      <c r="O201" s="267"/>
      <c r="P201" s="267"/>
      <c r="Q201" s="267"/>
      <c r="R201" s="267"/>
      <c r="S201" s="267"/>
      <c r="T201" s="268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T201" s="269" t="s">
        <v>142</v>
      </c>
      <c r="AU201" s="269" t="s">
        <v>83</v>
      </c>
      <c r="AV201" s="15" t="s">
        <v>139</v>
      </c>
      <c r="AW201" s="15" t="s">
        <v>30</v>
      </c>
      <c r="AX201" s="15" t="s">
        <v>81</v>
      </c>
      <c r="AY201" s="269" t="s">
        <v>132</v>
      </c>
    </row>
    <row r="202" s="12" customFormat="1" ht="22.8" customHeight="1">
      <c r="A202" s="12"/>
      <c r="B202" s="203"/>
      <c r="C202" s="204"/>
      <c r="D202" s="205" t="s">
        <v>72</v>
      </c>
      <c r="E202" s="217" t="s">
        <v>186</v>
      </c>
      <c r="F202" s="217" t="s">
        <v>215</v>
      </c>
      <c r="G202" s="204"/>
      <c r="H202" s="204"/>
      <c r="I202" s="207"/>
      <c r="J202" s="218">
        <f>BK202</f>
        <v>0</v>
      </c>
      <c r="K202" s="204"/>
      <c r="L202" s="209"/>
      <c r="M202" s="210"/>
      <c r="N202" s="211"/>
      <c r="O202" s="211"/>
      <c r="P202" s="212">
        <f>SUM(P203:P291)</f>
        <v>0</v>
      </c>
      <c r="Q202" s="211"/>
      <c r="R202" s="212">
        <f>SUM(R203:R291)</f>
        <v>0</v>
      </c>
      <c r="S202" s="211"/>
      <c r="T202" s="213">
        <f>SUM(T203:T291)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14" t="s">
        <v>81</v>
      </c>
      <c r="AT202" s="215" t="s">
        <v>72</v>
      </c>
      <c r="AU202" s="215" t="s">
        <v>81</v>
      </c>
      <c r="AY202" s="214" t="s">
        <v>132</v>
      </c>
      <c r="BK202" s="216">
        <f>SUM(BK203:BK291)</f>
        <v>0</v>
      </c>
    </row>
    <row r="203" s="2" customFormat="1" ht="16.5" customHeight="1">
      <c r="A203" s="39"/>
      <c r="B203" s="40"/>
      <c r="C203" s="219" t="s">
        <v>179</v>
      </c>
      <c r="D203" s="219" t="s">
        <v>134</v>
      </c>
      <c r="E203" s="220" t="s">
        <v>258</v>
      </c>
      <c r="F203" s="221" t="s">
        <v>259</v>
      </c>
      <c r="G203" s="222" t="s">
        <v>218</v>
      </c>
      <c r="H203" s="223">
        <v>1923</v>
      </c>
      <c r="I203" s="224"/>
      <c r="J203" s="225">
        <f>ROUND(I203*H203,2)</f>
        <v>0</v>
      </c>
      <c r="K203" s="221" t="s">
        <v>138</v>
      </c>
      <c r="L203" s="45"/>
      <c r="M203" s="226" t="s">
        <v>1</v>
      </c>
      <c r="N203" s="227" t="s">
        <v>38</v>
      </c>
      <c r="O203" s="92"/>
      <c r="P203" s="228">
        <f>O203*H203</f>
        <v>0</v>
      </c>
      <c r="Q203" s="228">
        <v>0</v>
      </c>
      <c r="R203" s="228">
        <f>Q203*H203</f>
        <v>0</v>
      </c>
      <c r="S203" s="228">
        <v>0</v>
      </c>
      <c r="T203" s="229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30" t="s">
        <v>139</v>
      </c>
      <c r="AT203" s="230" t="s">
        <v>134</v>
      </c>
      <c r="AU203" s="230" t="s">
        <v>83</v>
      </c>
      <c r="AY203" s="18" t="s">
        <v>132</v>
      </c>
      <c r="BE203" s="231">
        <f>IF(N203="základní",J203,0)</f>
        <v>0</v>
      </c>
      <c r="BF203" s="231">
        <f>IF(N203="snížená",J203,0)</f>
        <v>0</v>
      </c>
      <c r="BG203" s="231">
        <f>IF(N203="zákl. přenesená",J203,0)</f>
        <v>0</v>
      </c>
      <c r="BH203" s="231">
        <f>IF(N203="sníž. přenesená",J203,0)</f>
        <v>0</v>
      </c>
      <c r="BI203" s="231">
        <f>IF(N203="nulová",J203,0)</f>
        <v>0</v>
      </c>
      <c r="BJ203" s="18" t="s">
        <v>81</v>
      </c>
      <c r="BK203" s="231">
        <f>ROUND(I203*H203,2)</f>
        <v>0</v>
      </c>
      <c r="BL203" s="18" t="s">
        <v>139</v>
      </c>
      <c r="BM203" s="230" t="s">
        <v>219</v>
      </c>
    </row>
    <row r="204" s="2" customFormat="1">
      <c r="A204" s="39"/>
      <c r="B204" s="40"/>
      <c r="C204" s="41"/>
      <c r="D204" s="232" t="s">
        <v>140</v>
      </c>
      <c r="E204" s="41"/>
      <c r="F204" s="233" t="s">
        <v>261</v>
      </c>
      <c r="G204" s="41"/>
      <c r="H204" s="41"/>
      <c r="I204" s="234"/>
      <c r="J204" s="41"/>
      <c r="K204" s="41"/>
      <c r="L204" s="45"/>
      <c r="M204" s="235"/>
      <c r="N204" s="236"/>
      <c r="O204" s="92"/>
      <c r="P204" s="92"/>
      <c r="Q204" s="92"/>
      <c r="R204" s="92"/>
      <c r="S204" s="92"/>
      <c r="T204" s="93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140</v>
      </c>
      <c r="AU204" s="18" t="s">
        <v>83</v>
      </c>
    </row>
    <row r="205" s="13" customFormat="1">
      <c r="A205" s="13"/>
      <c r="B205" s="237"/>
      <c r="C205" s="238"/>
      <c r="D205" s="239" t="s">
        <v>142</v>
      </c>
      <c r="E205" s="240" t="s">
        <v>1</v>
      </c>
      <c r="F205" s="241" t="s">
        <v>466</v>
      </c>
      <c r="G205" s="238"/>
      <c r="H205" s="242">
        <v>1923</v>
      </c>
      <c r="I205" s="243"/>
      <c r="J205" s="238"/>
      <c r="K205" s="238"/>
      <c r="L205" s="244"/>
      <c r="M205" s="245"/>
      <c r="N205" s="246"/>
      <c r="O205" s="246"/>
      <c r="P205" s="246"/>
      <c r="Q205" s="246"/>
      <c r="R205" s="246"/>
      <c r="S205" s="246"/>
      <c r="T205" s="247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8" t="s">
        <v>142</v>
      </c>
      <c r="AU205" s="248" t="s">
        <v>83</v>
      </c>
      <c r="AV205" s="13" t="s">
        <v>83</v>
      </c>
      <c r="AW205" s="13" t="s">
        <v>30</v>
      </c>
      <c r="AX205" s="13" t="s">
        <v>73</v>
      </c>
      <c r="AY205" s="248" t="s">
        <v>132</v>
      </c>
    </row>
    <row r="206" s="14" customFormat="1">
      <c r="A206" s="14"/>
      <c r="B206" s="249"/>
      <c r="C206" s="250"/>
      <c r="D206" s="239" t="s">
        <v>142</v>
      </c>
      <c r="E206" s="251" t="s">
        <v>1</v>
      </c>
      <c r="F206" s="252" t="s">
        <v>263</v>
      </c>
      <c r="G206" s="250"/>
      <c r="H206" s="251" t="s">
        <v>1</v>
      </c>
      <c r="I206" s="253"/>
      <c r="J206" s="250"/>
      <c r="K206" s="250"/>
      <c r="L206" s="254"/>
      <c r="M206" s="255"/>
      <c r="N206" s="256"/>
      <c r="O206" s="256"/>
      <c r="P206" s="256"/>
      <c r="Q206" s="256"/>
      <c r="R206" s="256"/>
      <c r="S206" s="256"/>
      <c r="T206" s="257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8" t="s">
        <v>142</v>
      </c>
      <c r="AU206" s="258" t="s">
        <v>83</v>
      </c>
      <c r="AV206" s="14" t="s">
        <v>81</v>
      </c>
      <c r="AW206" s="14" t="s">
        <v>30</v>
      </c>
      <c r="AX206" s="14" t="s">
        <v>73</v>
      </c>
      <c r="AY206" s="258" t="s">
        <v>132</v>
      </c>
    </row>
    <row r="207" s="14" customFormat="1">
      <c r="A207" s="14"/>
      <c r="B207" s="249"/>
      <c r="C207" s="250"/>
      <c r="D207" s="239" t="s">
        <v>142</v>
      </c>
      <c r="E207" s="251" t="s">
        <v>1</v>
      </c>
      <c r="F207" s="252" t="s">
        <v>144</v>
      </c>
      <c r="G207" s="250"/>
      <c r="H207" s="251" t="s">
        <v>1</v>
      </c>
      <c r="I207" s="253"/>
      <c r="J207" s="250"/>
      <c r="K207" s="250"/>
      <c r="L207" s="254"/>
      <c r="M207" s="255"/>
      <c r="N207" s="256"/>
      <c r="O207" s="256"/>
      <c r="P207" s="256"/>
      <c r="Q207" s="256"/>
      <c r="R207" s="256"/>
      <c r="S207" s="256"/>
      <c r="T207" s="257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8" t="s">
        <v>142</v>
      </c>
      <c r="AU207" s="258" t="s">
        <v>83</v>
      </c>
      <c r="AV207" s="14" t="s">
        <v>81</v>
      </c>
      <c r="AW207" s="14" t="s">
        <v>30</v>
      </c>
      <c r="AX207" s="14" t="s">
        <v>73</v>
      </c>
      <c r="AY207" s="258" t="s">
        <v>132</v>
      </c>
    </row>
    <row r="208" s="15" customFormat="1">
      <c r="A208" s="15"/>
      <c r="B208" s="259"/>
      <c r="C208" s="260"/>
      <c r="D208" s="239" t="s">
        <v>142</v>
      </c>
      <c r="E208" s="261" t="s">
        <v>1</v>
      </c>
      <c r="F208" s="262" t="s">
        <v>145</v>
      </c>
      <c r="G208" s="260"/>
      <c r="H208" s="263">
        <v>1923</v>
      </c>
      <c r="I208" s="264"/>
      <c r="J208" s="260"/>
      <c r="K208" s="260"/>
      <c r="L208" s="265"/>
      <c r="M208" s="266"/>
      <c r="N208" s="267"/>
      <c r="O208" s="267"/>
      <c r="P208" s="267"/>
      <c r="Q208" s="267"/>
      <c r="R208" s="267"/>
      <c r="S208" s="267"/>
      <c r="T208" s="268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69" t="s">
        <v>142</v>
      </c>
      <c r="AU208" s="269" t="s">
        <v>83</v>
      </c>
      <c r="AV208" s="15" t="s">
        <v>139</v>
      </c>
      <c r="AW208" s="15" t="s">
        <v>30</v>
      </c>
      <c r="AX208" s="15" t="s">
        <v>81</v>
      </c>
      <c r="AY208" s="269" t="s">
        <v>132</v>
      </c>
    </row>
    <row r="209" s="2" customFormat="1" ht="16.5" customHeight="1">
      <c r="A209" s="39"/>
      <c r="B209" s="40"/>
      <c r="C209" s="219" t="s">
        <v>8</v>
      </c>
      <c r="D209" s="219" t="s">
        <v>134</v>
      </c>
      <c r="E209" s="220" t="s">
        <v>276</v>
      </c>
      <c r="F209" s="221" t="s">
        <v>277</v>
      </c>
      <c r="G209" s="222" t="s">
        <v>218</v>
      </c>
      <c r="H209" s="223">
        <v>1330.2000000000001</v>
      </c>
      <c r="I209" s="224"/>
      <c r="J209" s="225">
        <f>ROUND(I209*H209,2)</f>
        <v>0</v>
      </c>
      <c r="K209" s="221" t="s">
        <v>138</v>
      </c>
      <c r="L209" s="45"/>
      <c r="M209" s="226" t="s">
        <v>1</v>
      </c>
      <c r="N209" s="227" t="s">
        <v>38</v>
      </c>
      <c r="O209" s="92"/>
      <c r="P209" s="228">
        <f>O209*H209</f>
        <v>0</v>
      </c>
      <c r="Q209" s="228">
        <v>0</v>
      </c>
      <c r="R209" s="228">
        <f>Q209*H209</f>
        <v>0</v>
      </c>
      <c r="S209" s="228">
        <v>0</v>
      </c>
      <c r="T209" s="229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30" t="s">
        <v>139</v>
      </c>
      <c r="AT209" s="230" t="s">
        <v>134</v>
      </c>
      <c r="AU209" s="230" t="s">
        <v>83</v>
      </c>
      <c r="AY209" s="18" t="s">
        <v>132</v>
      </c>
      <c r="BE209" s="231">
        <f>IF(N209="základní",J209,0)</f>
        <v>0</v>
      </c>
      <c r="BF209" s="231">
        <f>IF(N209="snížená",J209,0)</f>
        <v>0</v>
      </c>
      <c r="BG209" s="231">
        <f>IF(N209="zákl. přenesená",J209,0)</f>
        <v>0</v>
      </c>
      <c r="BH209" s="231">
        <f>IF(N209="sníž. přenesená",J209,0)</f>
        <v>0</v>
      </c>
      <c r="BI209" s="231">
        <f>IF(N209="nulová",J209,0)</f>
        <v>0</v>
      </c>
      <c r="BJ209" s="18" t="s">
        <v>81</v>
      </c>
      <c r="BK209" s="231">
        <f>ROUND(I209*H209,2)</f>
        <v>0</v>
      </c>
      <c r="BL209" s="18" t="s">
        <v>139</v>
      </c>
      <c r="BM209" s="230" t="s">
        <v>223</v>
      </c>
    </row>
    <row r="210" s="2" customFormat="1">
      <c r="A210" s="39"/>
      <c r="B210" s="40"/>
      <c r="C210" s="41"/>
      <c r="D210" s="232" t="s">
        <v>140</v>
      </c>
      <c r="E210" s="41"/>
      <c r="F210" s="233" t="s">
        <v>279</v>
      </c>
      <c r="G210" s="41"/>
      <c r="H210" s="41"/>
      <c r="I210" s="234"/>
      <c r="J210" s="41"/>
      <c r="K210" s="41"/>
      <c r="L210" s="45"/>
      <c r="M210" s="235"/>
      <c r="N210" s="236"/>
      <c r="O210" s="92"/>
      <c r="P210" s="92"/>
      <c r="Q210" s="92"/>
      <c r="R210" s="92"/>
      <c r="S210" s="92"/>
      <c r="T210" s="93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T210" s="18" t="s">
        <v>140</v>
      </c>
      <c r="AU210" s="18" t="s">
        <v>83</v>
      </c>
    </row>
    <row r="211" s="13" customFormat="1">
      <c r="A211" s="13"/>
      <c r="B211" s="237"/>
      <c r="C211" s="238"/>
      <c r="D211" s="239" t="s">
        <v>142</v>
      </c>
      <c r="E211" s="240" t="s">
        <v>1</v>
      </c>
      <c r="F211" s="241" t="s">
        <v>467</v>
      </c>
      <c r="G211" s="238"/>
      <c r="H211" s="242">
        <v>1330.2000000000001</v>
      </c>
      <c r="I211" s="243"/>
      <c r="J211" s="238"/>
      <c r="K211" s="238"/>
      <c r="L211" s="244"/>
      <c r="M211" s="245"/>
      <c r="N211" s="246"/>
      <c r="O211" s="246"/>
      <c r="P211" s="246"/>
      <c r="Q211" s="246"/>
      <c r="R211" s="246"/>
      <c r="S211" s="246"/>
      <c r="T211" s="247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8" t="s">
        <v>142</v>
      </c>
      <c r="AU211" s="248" t="s">
        <v>83</v>
      </c>
      <c r="AV211" s="13" t="s">
        <v>83</v>
      </c>
      <c r="AW211" s="13" t="s">
        <v>30</v>
      </c>
      <c r="AX211" s="13" t="s">
        <v>73</v>
      </c>
      <c r="AY211" s="248" t="s">
        <v>132</v>
      </c>
    </row>
    <row r="212" s="14" customFormat="1">
      <c r="A212" s="14"/>
      <c r="B212" s="249"/>
      <c r="C212" s="250"/>
      <c r="D212" s="239" t="s">
        <v>142</v>
      </c>
      <c r="E212" s="251" t="s">
        <v>1</v>
      </c>
      <c r="F212" s="252" t="s">
        <v>281</v>
      </c>
      <c r="G212" s="250"/>
      <c r="H212" s="251" t="s">
        <v>1</v>
      </c>
      <c r="I212" s="253"/>
      <c r="J212" s="250"/>
      <c r="K212" s="250"/>
      <c r="L212" s="254"/>
      <c r="M212" s="255"/>
      <c r="N212" s="256"/>
      <c r="O212" s="256"/>
      <c r="P212" s="256"/>
      <c r="Q212" s="256"/>
      <c r="R212" s="256"/>
      <c r="S212" s="256"/>
      <c r="T212" s="257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8" t="s">
        <v>142</v>
      </c>
      <c r="AU212" s="258" t="s">
        <v>83</v>
      </c>
      <c r="AV212" s="14" t="s">
        <v>81</v>
      </c>
      <c r="AW212" s="14" t="s">
        <v>30</v>
      </c>
      <c r="AX212" s="14" t="s">
        <v>73</v>
      </c>
      <c r="AY212" s="258" t="s">
        <v>132</v>
      </c>
    </row>
    <row r="213" s="15" customFormat="1">
      <c r="A213" s="15"/>
      <c r="B213" s="259"/>
      <c r="C213" s="260"/>
      <c r="D213" s="239" t="s">
        <v>142</v>
      </c>
      <c r="E213" s="261" t="s">
        <v>1</v>
      </c>
      <c r="F213" s="262" t="s">
        <v>145</v>
      </c>
      <c r="G213" s="260"/>
      <c r="H213" s="263">
        <v>1330.2000000000001</v>
      </c>
      <c r="I213" s="264"/>
      <c r="J213" s="260"/>
      <c r="K213" s="260"/>
      <c r="L213" s="265"/>
      <c r="M213" s="266"/>
      <c r="N213" s="267"/>
      <c r="O213" s="267"/>
      <c r="P213" s="267"/>
      <c r="Q213" s="267"/>
      <c r="R213" s="267"/>
      <c r="S213" s="267"/>
      <c r="T213" s="268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269" t="s">
        <v>142</v>
      </c>
      <c r="AU213" s="269" t="s">
        <v>83</v>
      </c>
      <c r="AV213" s="15" t="s">
        <v>139</v>
      </c>
      <c r="AW213" s="15" t="s">
        <v>30</v>
      </c>
      <c r="AX213" s="15" t="s">
        <v>81</v>
      </c>
      <c r="AY213" s="269" t="s">
        <v>132</v>
      </c>
    </row>
    <row r="214" s="2" customFormat="1" ht="21.75" customHeight="1">
      <c r="A214" s="39"/>
      <c r="B214" s="40"/>
      <c r="C214" s="219" t="s">
        <v>183</v>
      </c>
      <c r="D214" s="219" t="s">
        <v>134</v>
      </c>
      <c r="E214" s="220" t="s">
        <v>282</v>
      </c>
      <c r="F214" s="221" t="s">
        <v>283</v>
      </c>
      <c r="G214" s="222" t="s">
        <v>218</v>
      </c>
      <c r="H214" s="223">
        <v>237.90000000000001</v>
      </c>
      <c r="I214" s="224"/>
      <c r="J214" s="225">
        <f>ROUND(I214*H214,2)</f>
        <v>0</v>
      </c>
      <c r="K214" s="221" t="s">
        <v>138</v>
      </c>
      <c r="L214" s="45"/>
      <c r="M214" s="226" t="s">
        <v>1</v>
      </c>
      <c r="N214" s="227" t="s">
        <v>38</v>
      </c>
      <c r="O214" s="92"/>
      <c r="P214" s="228">
        <f>O214*H214</f>
        <v>0</v>
      </c>
      <c r="Q214" s="228">
        <v>0</v>
      </c>
      <c r="R214" s="228">
        <f>Q214*H214</f>
        <v>0</v>
      </c>
      <c r="S214" s="228">
        <v>0</v>
      </c>
      <c r="T214" s="229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30" t="s">
        <v>139</v>
      </c>
      <c r="AT214" s="230" t="s">
        <v>134</v>
      </c>
      <c r="AU214" s="230" t="s">
        <v>83</v>
      </c>
      <c r="AY214" s="18" t="s">
        <v>132</v>
      </c>
      <c r="BE214" s="231">
        <f>IF(N214="základní",J214,0)</f>
        <v>0</v>
      </c>
      <c r="BF214" s="231">
        <f>IF(N214="snížená",J214,0)</f>
        <v>0</v>
      </c>
      <c r="BG214" s="231">
        <f>IF(N214="zákl. přenesená",J214,0)</f>
        <v>0</v>
      </c>
      <c r="BH214" s="231">
        <f>IF(N214="sníž. přenesená",J214,0)</f>
        <v>0</v>
      </c>
      <c r="BI214" s="231">
        <f>IF(N214="nulová",J214,0)</f>
        <v>0</v>
      </c>
      <c r="BJ214" s="18" t="s">
        <v>81</v>
      </c>
      <c r="BK214" s="231">
        <f>ROUND(I214*H214,2)</f>
        <v>0</v>
      </c>
      <c r="BL214" s="18" t="s">
        <v>139</v>
      </c>
      <c r="BM214" s="230" t="s">
        <v>227</v>
      </c>
    </row>
    <row r="215" s="2" customFormat="1">
      <c r="A215" s="39"/>
      <c r="B215" s="40"/>
      <c r="C215" s="41"/>
      <c r="D215" s="232" t="s">
        <v>140</v>
      </c>
      <c r="E215" s="41"/>
      <c r="F215" s="233" t="s">
        <v>285</v>
      </c>
      <c r="G215" s="41"/>
      <c r="H215" s="41"/>
      <c r="I215" s="234"/>
      <c r="J215" s="41"/>
      <c r="K215" s="41"/>
      <c r="L215" s="45"/>
      <c r="M215" s="235"/>
      <c r="N215" s="236"/>
      <c r="O215" s="92"/>
      <c r="P215" s="92"/>
      <c r="Q215" s="92"/>
      <c r="R215" s="92"/>
      <c r="S215" s="92"/>
      <c r="T215" s="93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T215" s="18" t="s">
        <v>140</v>
      </c>
      <c r="AU215" s="18" t="s">
        <v>83</v>
      </c>
    </row>
    <row r="216" s="13" customFormat="1">
      <c r="A216" s="13"/>
      <c r="B216" s="237"/>
      <c r="C216" s="238"/>
      <c r="D216" s="239" t="s">
        <v>142</v>
      </c>
      <c r="E216" s="240" t="s">
        <v>1</v>
      </c>
      <c r="F216" s="241" t="s">
        <v>468</v>
      </c>
      <c r="G216" s="238"/>
      <c r="H216" s="242">
        <v>91.799999999999997</v>
      </c>
      <c r="I216" s="243"/>
      <c r="J216" s="238"/>
      <c r="K216" s="238"/>
      <c r="L216" s="244"/>
      <c r="M216" s="245"/>
      <c r="N216" s="246"/>
      <c r="O216" s="246"/>
      <c r="P216" s="246"/>
      <c r="Q216" s="246"/>
      <c r="R216" s="246"/>
      <c r="S216" s="246"/>
      <c r="T216" s="247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8" t="s">
        <v>142</v>
      </c>
      <c r="AU216" s="248" t="s">
        <v>83</v>
      </c>
      <c r="AV216" s="13" t="s">
        <v>83</v>
      </c>
      <c r="AW216" s="13" t="s">
        <v>30</v>
      </c>
      <c r="AX216" s="13" t="s">
        <v>73</v>
      </c>
      <c r="AY216" s="248" t="s">
        <v>132</v>
      </c>
    </row>
    <row r="217" s="14" customFormat="1">
      <c r="A217" s="14"/>
      <c r="B217" s="249"/>
      <c r="C217" s="250"/>
      <c r="D217" s="239" t="s">
        <v>142</v>
      </c>
      <c r="E217" s="251" t="s">
        <v>1</v>
      </c>
      <c r="F217" s="252" t="s">
        <v>287</v>
      </c>
      <c r="G217" s="250"/>
      <c r="H217" s="251" t="s">
        <v>1</v>
      </c>
      <c r="I217" s="253"/>
      <c r="J217" s="250"/>
      <c r="K217" s="250"/>
      <c r="L217" s="254"/>
      <c r="M217" s="255"/>
      <c r="N217" s="256"/>
      <c r="O217" s="256"/>
      <c r="P217" s="256"/>
      <c r="Q217" s="256"/>
      <c r="R217" s="256"/>
      <c r="S217" s="256"/>
      <c r="T217" s="257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8" t="s">
        <v>142</v>
      </c>
      <c r="AU217" s="258" t="s">
        <v>83</v>
      </c>
      <c r="AV217" s="14" t="s">
        <v>81</v>
      </c>
      <c r="AW217" s="14" t="s">
        <v>30</v>
      </c>
      <c r="AX217" s="14" t="s">
        <v>73</v>
      </c>
      <c r="AY217" s="258" t="s">
        <v>132</v>
      </c>
    </row>
    <row r="218" s="13" customFormat="1">
      <c r="A218" s="13"/>
      <c r="B218" s="237"/>
      <c r="C218" s="238"/>
      <c r="D218" s="239" t="s">
        <v>142</v>
      </c>
      <c r="E218" s="240" t="s">
        <v>1</v>
      </c>
      <c r="F218" s="241" t="s">
        <v>469</v>
      </c>
      <c r="G218" s="238"/>
      <c r="H218" s="242">
        <v>64.700000000000003</v>
      </c>
      <c r="I218" s="243"/>
      <c r="J218" s="238"/>
      <c r="K218" s="238"/>
      <c r="L218" s="244"/>
      <c r="M218" s="245"/>
      <c r="N218" s="246"/>
      <c r="O218" s="246"/>
      <c r="P218" s="246"/>
      <c r="Q218" s="246"/>
      <c r="R218" s="246"/>
      <c r="S218" s="246"/>
      <c r="T218" s="247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8" t="s">
        <v>142</v>
      </c>
      <c r="AU218" s="248" t="s">
        <v>83</v>
      </c>
      <c r="AV218" s="13" t="s">
        <v>83</v>
      </c>
      <c r="AW218" s="13" t="s">
        <v>30</v>
      </c>
      <c r="AX218" s="13" t="s">
        <v>73</v>
      </c>
      <c r="AY218" s="248" t="s">
        <v>132</v>
      </c>
    </row>
    <row r="219" s="14" customFormat="1">
      <c r="A219" s="14"/>
      <c r="B219" s="249"/>
      <c r="C219" s="250"/>
      <c r="D219" s="239" t="s">
        <v>142</v>
      </c>
      <c r="E219" s="251" t="s">
        <v>1</v>
      </c>
      <c r="F219" s="252" t="s">
        <v>287</v>
      </c>
      <c r="G219" s="250"/>
      <c r="H219" s="251" t="s">
        <v>1</v>
      </c>
      <c r="I219" s="253"/>
      <c r="J219" s="250"/>
      <c r="K219" s="250"/>
      <c r="L219" s="254"/>
      <c r="M219" s="255"/>
      <c r="N219" s="256"/>
      <c r="O219" s="256"/>
      <c r="P219" s="256"/>
      <c r="Q219" s="256"/>
      <c r="R219" s="256"/>
      <c r="S219" s="256"/>
      <c r="T219" s="257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8" t="s">
        <v>142</v>
      </c>
      <c r="AU219" s="258" t="s">
        <v>83</v>
      </c>
      <c r="AV219" s="14" t="s">
        <v>81</v>
      </c>
      <c r="AW219" s="14" t="s">
        <v>30</v>
      </c>
      <c r="AX219" s="14" t="s">
        <v>73</v>
      </c>
      <c r="AY219" s="258" t="s">
        <v>132</v>
      </c>
    </row>
    <row r="220" s="13" customFormat="1">
      <c r="A220" s="13"/>
      <c r="B220" s="237"/>
      <c r="C220" s="238"/>
      <c r="D220" s="239" t="s">
        <v>142</v>
      </c>
      <c r="E220" s="240" t="s">
        <v>1</v>
      </c>
      <c r="F220" s="241" t="s">
        <v>470</v>
      </c>
      <c r="G220" s="238"/>
      <c r="H220" s="242">
        <v>81.400000000000006</v>
      </c>
      <c r="I220" s="243"/>
      <c r="J220" s="238"/>
      <c r="K220" s="238"/>
      <c r="L220" s="244"/>
      <c r="M220" s="245"/>
      <c r="N220" s="246"/>
      <c r="O220" s="246"/>
      <c r="P220" s="246"/>
      <c r="Q220" s="246"/>
      <c r="R220" s="246"/>
      <c r="S220" s="246"/>
      <c r="T220" s="247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8" t="s">
        <v>142</v>
      </c>
      <c r="AU220" s="248" t="s">
        <v>83</v>
      </c>
      <c r="AV220" s="13" t="s">
        <v>83</v>
      </c>
      <c r="AW220" s="13" t="s">
        <v>30</v>
      </c>
      <c r="AX220" s="13" t="s">
        <v>73</v>
      </c>
      <c r="AY220" s="248" t="s">
        <v>132</v>
      </c>
    </row>
    <row r="221" s="14" customFormat="1">
      <c r="A221" s="14"/>
      <c r="B221" s="249"/>
      <c r="C221" s="250"/>
      <c r="D221" s="239" t="s">
        <v>142</v>
      </c>
      <c r="E221" s="251" t="s">
        <v>1</v>
      </c>
      <c r="F221" s="252" t="s">
        <v>289</v>
      </c>
      <c r="G221" s="250"/>
      <c r="H221" s="251" t="s">
        <v>1</v>
      </c>
      <c r="I221" s="253"/>
      <c r="J221" s="250"/>
      <c r="K221" s="250"/>
      <c r="L221" s="254"/>
      <c r="M221" s="255"/>
      <c r="N221" s="256"/>
      <c r="O221" s="256"/>
      <c r="P221" s="256"/>
      <c r="Q221" s="256"/>
      <c r="R221" s="256"/>
      <c r="S221" s="256"/>
      <c r="T221" s="257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58" t="s">
        <v>142</v>
      </c>
      <c r="AU221" s="258" t="s">
        <v>83</v>
      </c>
      <c r="AV221" s="14" t="s">
        <v>81</v>
      </c>
      <c r="AW221" s="14" t="s">
        <v>30</v>
      </c>
      <c r="AX221" s="14" t="s">
        <v>73</v>
      </c>
      <c r="AY221" s="258" t="s">
        <v>132</v>
      </c>
    </row>
    <row r="222" s="14" customFormat="1">
      <c r="A222" s="14"/>
      <c r="B222" s="249"/>
      <c r="C222" s="250"/>
      <c r="D222" s="239" t="s">
        <v>142</v>
      </c>
      <c r="E222" s="251" t="s">
        <v>1</v>
      </c>
      <c r="F222" s="252" t="s">
        <v>144</v>
      </c>
      <c r="G222" s="250"/>
      <c r="H222" s="251" t="s">
        <v>1</v>
      </c>
      <c r="I222" s="253"/>
      <c r="J222" s="250"/>
      <c r="K222" s="250"/>
      <c r="L222" s="254"/>
      <c r="M222" s="255"/>
      <c r="N222" s="256"/>
      <c r="O222" s="256"/>
      <c r="P222" s="256"/>
      <c r="Q222" s="256"/>
      <c r="R222" s="256"/>
      <c r="S222" s="256"/>
      <c r="T222" s="257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58" t="s">
        <v>142</v>
      </c>
      <c r="AU222" s="258" t="s">
        <v>83</v>
      </c>
      <c r="AV222" s="14" t="s">
        <v>81</v>
      </c>
      <c r="AW222" s="14" t="s">
        <v>30</v>
      </c>
      <c r="AX222" s="14" t="s">
        <v>73</v>
      </c>
      <c r="AY222" s="258" t="s">
        <v>132</v>
      </c>
    </row>
    <row r="223" s="15" customFormat="1">
      <c r="A223" s="15"/>
      <c r="B223" s="259"/>
      <c r="C223" s="260"/>
      <c r="D223" s="239" t="s">
        <v>142</v>
      </c>
      <c r="E223" s="261" t="s">
        <v>1</v>
      </c>
      <c r="F223" s="262" t="s">
        <v>145</v>
      </c>
      <c r="G223" s="260"/>
      <c r="H223" s="263">
        <v>237.90000000000001</v>
      </c>
      <c r="I223" s="264"/>
      <c r="J223" s="260"/>
      <c r="K223" s="260"/>
      <c r="L223" s="265"/>
      <c r="M223" s="266"/>
      <c r="N223" s="267"/>
      <c r="O223" s="267"/>
      <c r="P223" s="267"/>
      <c r="Q223" s="267"/>
      <c r="R223" s="267"/>
      <c r="S223" s="267"/>
      <c r="T223" s="268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T223" s="269" t="s">
        <v>142</v>
      </c>
      <c r="AU223" s="269" t="s">
        <v>83</v>
      </c>
      <c r="AV223" s="15" t="s">
        <v>139</v>
      </c>
      <c r="AW223" s="15" t="s">
        <v>30</v>
      </c>
      <c r="AX223" s="15" t="s">
        <v>81</v>
      </c>
      <c r="AY223" s="269" t="s">
        <v>132</v>
      </c>
    </row>
    <row r="224" s="2" customFormat="1" ht="21.75" customHeight="1">
      <c r="A224" s="39"/>
      <c r="B224" s="40"/>
      <c r="C224" s="219" t="s">
        <v>228</v>
      </c>
      <c r="D224" s="219" t="s">
        <v>134</v>
      </c>
      <c r="E224" s="220" t="s">
        <v>291</v>
      </c>
      <c r="F224" s="221" t="s">
        <v>292</v>
      </c>
      <c r="G224" s="222" t="s">
        <v>137</v>
      </c>
      <c r="H224" s="223">
        <v>75.599999999999994</v>
      </c>
      <c r="I224" s="224"/>
      <c r="J224" s="225">
        <f>ROUND(I224*H224,2)</f>
        <v>0</v>
      </c>
      <c r="K224" s="221" t="s">
        <v>138</v>
      </c>
      <c r="L224" s="45"/>
      <c r="M224" s="226" t="s">
        <v>1</v>
      </c>
      <c r="N224" s="227" t="s">
        <v>38</v>
      </c>
      <c r="O224" s="92"/>
      <c r="P224" s="228">
        <f>O224*H224</f>
        <v>0</v>
      </c>
      <c r="Q224" s="228">
        <v>0</v>
      </c>
      <c r="R224" s="228">
        <f>Q224*H224</f>
        <v>0</v>
      </c>
      <c r="S224" s="228">
        <v>0</v>
      </c>
      <c r="T224" s="229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30" t="s">
        <v>139</v>
      </c>
      <c r="AT224" s="230" t="s">
        <v>134</v>
      </c>
      <c r="AU224" s="230" t="s">
        <v>83</v>
      </c>
      <c r="AY224" s="18" t="s">
        <v>132</v>
      </c>
      <c r="BE224" s="231">
        <f>IF(N224="základní",J224,0)</f>
        <v>0</v>
      </c>
      <c r="BF224" s="231">
        <f>IF(N224="snížená",J224,0)</f>
        <v>0</v>
      </c>
      <c r="BG224" s="231">
        <f>IF(N224="zákl. přenesená",J224,0)</f>
        <v>0</v>
      </c>
      <c r="BH224" s="231">
        <f>IF(N224="sníž. přenesená",J224,0)</f>
        <v>0</v>
      </c>
      <c r="BI224" s="231">
        <f>IF(N224="nulová",J224,0)</f>
        <v>0</v>
      </c>
      <c r="BJ224" s="18" t="s">
        <v>81</v>
      </c>
      <c r="BK224" s="231">
        <f>ROUND(I224*H224,2)</f>
        <v>0</v>
      </c>
      <c r="BL224" s="18" t="s">
        <v>139</v>
      </c>
      <c r="BM224" s="230" t="s">
        <v>231</v>
      </c>
    </row>
    <row r="225" s="2" customFormat="1">
      <c r="A225" s="39"/>
      <c r="B225" s="40"/>
      <c r="C225" s="41"/>
      <c r="D225" s="232" t="s">
        <v>140</v>
      </c>
      <c r="E225" s="41"/>
      <c r="F225" s="233" t="s">
        <v>294</v>
      </c>
      <c r="G225" s="41"/>
      <c r="H225" s="41"/>
      <c r="I225" s="234"/>
      <c r="J225" s="41"/>
      <c r="K225" s="41"/>
      <c r="L225" s="45"/>
      <c r="M225" s="235"/>
      <c r="N225" s="236"/>
      <c r="O225" s="92"/>
      <c r="P225" s="92"/>
      <c r="Q225" s="92"/>
      <c r="R225" s="92"/>
      <c r="S225" s="92"/>
      <c r="T225" s="93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140</v>
      </c>
      <c r="AU225" s="18" t="s">
        <v>83</v>
      </c>
    </row>
    <row r="226" s="13" customFormat="1">
      <c r="A226" s="13"/>
      <c r="B226" s="237"/>
      <c r="C226" s="238"/>
      <c r="D226" s="239" t="s">
        <v>142</v>
      </c>
      <c r="E226" s="240" t="s">
        <v>1</v>
      </c>
      <c r="F226" s="241" t="s">
        <v>471</v>
      </c>
      <c r="G226" s="238"/>
      <c r="H226" s="242">
        <v>42.600000000000001</v>
      </c>
      <c r="I226" s="243"/>
      <c r="J226" s="238"/>
      <c r="K226" s="238"/>
      <c r="L226" s="244"/>
      <c r="M226" s="245"/>
      <c r="N226" s="246"/>
      <c r="O226" s="246"/>
      <c r="P226" s="246"/>
      <c r="Q226" s="246"/>
      <c r="R226" s="246"/>
      <c r="S226" s="246"/>
      <c r="T226" s="247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8" t="s">
        <v>142</v>
      </c>
      <c r="AU226" s="248" t="s">
        <v>83</v>
      </c>
      <c r="AV226" s="13" t="s">
        <v>83</v>
      </c>
      <c r="AW226" s="13" t="s">
        <v>30</v>
      </c>
      <c r="AX226" s="13" t="s">
        <v>73</v>
      </c>
      <c r="AY226" s="248" t="s">
        <v>132</v>
      </c>
    </row>
    <row r="227" s="14" customFormat="1">
      <c r="A227" s="14"/>
      <c r="B227" s="249"/>
      <c r="C227" s="250"/>
      <c r="D227" s="239" t="s">
        <v>142</v>
      </c>
      <c r="E227" s="251" t="s">
        <v>1</v>
      </c>
      <c r="F227" s="252" t="s">
        <v>472</v>
      </c>
      <c r="G227" s="250"/>
      <c r="H227" s="251" t="s">
        <v>1</v>
      </c>
      <c r="I227" s="253"/>
      <c r="J227" s="250"/>
      <c r="K227" s="250"/>
      <c r="L227" s="254"/>
      <c r="M227" s="255"/>
      <c r="N227" s="256"/>
      <c r="O227" s="256"/>
      <c r="P227" s="256"/>
      <c r="Q227" s="256"/>
      <c r="R227" s="256"/>
      <c r="S227" s="256"/>
      <c r="T227" s="257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8" t="s">
        <v>142</v>
      </c>
      <c r="AU227" s="258" t="s">
        <v>83</v>
      </c>
      <c r="AV227" s="14" t="s">
        <v>81</v>
      </c>
      <c r="AW227" s="14" t="s">
        <v>30</v>
      </c>
      <c r="AX227" s="14" t="s">
        <v>73</v>
      </c>
      <c r="AY227" s="258" t="s">
        <v>132</v>
      </c>
    </row>
    <row r="228" s="13" customFormat="1">
      <c r="A228" s="13"/>
      <c r="B228" s="237"/>
      <c r="C228" s="238"/>
      <c r="D228" s="239" t="s">
        <v>142</v>
      </c>
      <c r="E228" s="240" t="s">
        <v>1</v>
      </c>
      <c r="F228" s="241" t="s">
        <v>473</v>
      </c>
      <c r="G228" s="238"/>
      <c r="H228" s="242">
        <v>33</v>
      </c>
      <c r="I228" s="243"/>
      <c r="J228" s="238"/>
      <c r="K228" s="238"/>
      <c r="L228" s="244"/>
      <c r="M228" s="245"/>
      <c r="N228" s="246"/>
      <c r="O228" s="246"/>
      <c r="P228" s="246"/>
      <c r="Q228" s="246"/>
      <c r="R228" s="246"/>
      <c r="S228" s="246"/>
      <c r="T228" s="247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8" t="s">
        <v>142</v>
      </c>
      <c r="AU228" s="248" t="s">
        <v>83</v>
      </c>
      <c r="AV228" s="13" t="s">
        <v>83</v>
      </c>
      <c r="AW228" s="13" t="s">
        <v>30</v>
      </c>
      <c r="AX228" s="13" t="s">
        <v>73</v>
      </c>
      <c r="AY228" s="248" t="s">
        <v>132</v>
      </c>
    </row>
    <row r="229" s="14" customFormat="1">
      <c r="A229" s="14"/>
      <c r="B229" s="249"/>
      <c r="C229" s="250"/>
      <c r="D229" s="239" t="s">
        <v>142</v>
      </c>
      <c r="E229" s="251" t="s">
        <v>1</v>
      </c>
      <c r="F229" s="252" t="s">
        <v>474</v>
      </c>
      <c r="G229" s="250"/>
      <c r="H229" s="251" t="s">
        <v>1</v>
      </c>
      <c r="I229" s="253"/>
      <c r="J229" s="250"/>
      <c r="K229" s="250"/>
      <c r="L229" s="254"/>
      <c r="M229" s="255"/>
      <c r="N229" s="256"/>
      <c r="O229" s="256"/>
      <c r="P229" s="256"/>
      <c r="Q229" s="256"/>
      <c r="R229" s="256"/>
      <c r="S229" s="256"/>
      <c r="T229" s="257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58" t="s">
        <v>142</v>
      </c>
      <c r="AU229" s="258" t="s">
        <v>83</v>
      </c>
      <c r="AV229" s="14" t="s">
        <v>81</v>
      </c>
      <c r="AW229" s="14" t="s">
        <v>30</v>
      </c>
      <c r="AX229" s="14" t="s">
        <v>73</v>
      </c>
      <c r="AY229" s="258" t="s">
        <v>132</v>
      </c>
    </row>
    <row r="230" s="15" customFormat="1">
      <c r="A230" s="15"/>
      <c r="B230" s="259"/>
      <c r="C230" s="260"/>
      <c r="D230" s="239" t="s">
        <v>142</v>
      </c>
      <c r="E230" s="261" t="s">
        <v>1</v>
      </c>
      <c r="F230" s="262" t="s">
        <v>145</v>
      </c>
      <c r="G230" s="260"/>
      <c r="H230" s="263">
        <v>75.599999999999994</v>
      </c>
      <c r="I230" s="264"/>
      <c r="J230" s="260"/>
      <c r="K230" s="260"/>
      <c r="L230" s="265"/>
      <c r="M230" s="266"/>
      <c r="N230" s="267"/>
      <c r="O230" s="267"/>
      <c r="P230" s="267"/>
      <c r="Q230" s="267"/>
      <c r="R230" s="267"/>
      <c r="S230" s="267"/>
      <c r="T230" s="268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T230" s="269" t="s">
        <v>142</v>
      </c>
      <c r="AU230" s="269" t="s">
        <v>83</v>
      </c>
      <c r="AV230" s="15" t="s">
        <v>139</v>
      </c>
      <c r="AW230" s="15" t="s">
        <v>30</v>
      </c>
      <c r="AX230" s="15" t="s">
        <v>81</v>
      </c>
      <c r="AY230" s="269" t="s">
        <v>132</v>
      </c>
    </row>
    <row r="231" s="2" customFormat="1" ht="24.15" customHeight="1">
      <c r="A231" s="39"/>
      <c r="B231" s="40"/>
      <c r="C231" s="219" t="s">
        <v>189</v>
      </c>
      <c r="D231" s="219" t="s">
        <v>134</v>
      </c>
      <c r="E231" s="220" t="s">
        <v>299</v>
      </c>
      <c r="F231" s="221" t="s">
        <v>300</v>
      </c>
      <c r="G231" s="222" t="s">
        <v>218</v>
      </c>
      <c r="H231" s="223">
        <v>3490.9000000000001</v>
      </c>
      <c r="I231" s="224"/>
      <c r="J231" s="225">
        <f>ROUND(I231*H231,2)</f>
        <v>0</v>
      </c>
      <c r="K231" s="221" t="s">
        <v>138</v>
      </c>
      <c r="L231" s="45"/>
      <c r="M231" s="226" t="s">
        <v>1</v>
      </c>
      <c r="N231" s="227" t="s">
        <v>38</v>
      </c>
      <c r="O231" s="92"/>
      <c r="P231" s="228">
        <f>O231*H231</f>
        <v>0</v>
      </c>
      <c r="Q231" s="228">
        <v>0</v>
      </c>
      <c r="R231" s="228">
        <f>Q231*H231</f>
        <v>0</v>
      </c>
      <c r="S231" s="228">
        <v>0</v>
      </c>
      <c r="T231" s="229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30" t="s">
        <v>139</v>
      </c>
      <c r="AT231" s="230" t="s">
        <v>134</v>
      </c>
      <c r="AU231" s="230" t="s">
        <v>83</v>
      </c>
      <c r="AY231" s="18" t="s">
        <v>132</v>
      </c>
      <c r="BE231" s="231">
        <f>IF(N231="základní",J231,0)</f>
        <v>0</v>
      </c>
      <c r="BF231" s="231">
        <f>IF(N231="snížená",J231,0)</f>
        <v>0</v>
      </c>
      <c r="BG231" s="231">
        <f>IF(N231="zákl. přenesená",J231,0)</f>
        <v>0</v>
      </c>
      <c r="BH231" s="231">
        <f>IF(N231="sníž. přenesená",J231,0)</f>
        <v>0</v>
      </c>
      <c r="BI231" s="231">
        <f>IF(N231="nulová",J231,0)</f>
        <v>0</v>
      </c>
      <c r="BJ231" s="18" t="s">
        <v>81</v>
      </c>
      <c r="BK231" s="231">
        <f>ROUND(I231*H231,2)</f>
        <v>0</v>
      </c>
      <c r="BL231" s="18" t="s">
        <v>139</v>
      </c>
      <c r="BM231" s="230" t="s">
        <v>235</v>
      </c>
    </row>
    <row r="232" s="2" customFormat="1">
      <c r="A232" s="39"/>
      <c r="B232" s="40"/>
      <c r="C232" s="41"/>
      <c r="D232" s="232" t="s">
        <v>140</v>
      </c>
      <c r="E232" s="41"/>
      <c r="F232" s="233" t="s">
        <v>302</v>
      </c>
      <c r="G232" s="41"/>
      <c r="H232" s="41"/>
      <c r="I232" s="234"/>
      <c r="J232" s="41"/>
      <c r="K232" s="41"/>
      <c r="L232" s="45"/>
      <c r="M232" s="235"/>
      <c r="N232" s="236"/>
      <c r="O232" s="92"/>
      <c r="P232" s="92"/>
      <c r="Q232" s="92"/>
      <c r="R232" s="92"/>
      <c r="S232" s="92"/>
      <c r="T232" s="93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T232" s="18" t="s">
        <v>140</v>
      </c>
      <c r="AU232" s="18" t="s">
        <v>83</v>
      </c>
    </row>
    <row r="233" s="13" customFormat="1">
      <c r="A233" s="13"/>
      <c r="B233" s="237"/>
      <c r="C233" s="238"/>
      <c r="D233" s="239" t="s">
        <v>142</v>
      </c>
      <c r="E233" s="240" t="s">
        <v>1</v>
      </c>
      <c r="F233" s="241" t="s">
        <v>475</v>
      </c>
      <c r="G233" s="238"/>
      <c r="H233" s="242">
        <v>1330</v>
      </c>
      <c r="I233" s="243"/>
      <c r="J233" s="238"/>
      <c r="K233" s="238"/>
      <c r="L233" s="244"/>
      <c r="M233" s="245"/>
      <c r="N233" s="246"/>
      <c r="O233" s="246"/>
      <c r="P233" s="246"/>
      <c r="Q233" s="246"/>
      <c r="R233" s="246"/>
      <c r="S233" s="246"/>
      <c r="T233" s="247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8" t="s">
        <v>142</v>
      </c>
      <c r="AU233" s="248" t="s">
        <v>83</v>
      </c>
      <c r="AV233" s="13" t="s">
        <v>83</v>
      </c>
      <c r="AW233" s="13" t="s">
        <v>30</v>
      </c>
      <c r="AX233" s="13" t="s">
        <v>73</v>
      </c>
      <c r="AY233" s="248" t="s">
        <v>132</v>
      </c>
    </row>
    <row r="234" s="13" customFormat="1">
      <c r="A234" s="13"/>
      <c r="B234" s="237"/>
      <c r="C234" s="238"/>
      <c r="D234" s="239" t="s">
        <v>142</v>
      </c>
      <c r="E234" s="240" t="s">
        <v>1</v>
      </c>
      <c r="F234" s="241" t="s">
        <v>476</v>
      </c>
      <c r="G234" s="238"/>
      <c r="H234" s="242">
        <v>1923</v>
      </c>
      <c r="I234" s="243"/>
      <c r="J234" s="238"/>
      <c r="K234" s="238"/>
      <c r="L234" s="244"/>
      <c r="M234" s="245"/>
      <c r="N234" s="246"/>
      <c r="O234" s="246"/>
      <c r="P234" s="246"/>
      <c r="Q234" s="246"/>
      <c r="R234" s="246"/>
      <c r="S234" s="246"/>
      <c r="T234" s="247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8" t="s">
        <v>142</v>
      </c>
      <c r="AU234" s="248" t="s">
        <v>83</v>
      </c>
      <c r="AV234" s="13" t="s">
        <v>83</v>
      </c>
      <c r="AW234" s="13" t="s">
        <v>30</v>
      </c>
      <c r="AX234" s="13" t="s">
        <v>73</v>
      </c>
      <c r="AY234" s="248" t="s">
        <v>132</v>
      </c>
    </row>
    <row r="235" s="13" customFormat="1">
      <c r="A235" s="13"/>
      <c r="B235" s="237"/>
      <c r="C235" s="238"/>
      <c r="D235" s="239" t="s">
        <v>142</v>
      </c>
      <c r="E235" s="240" t="s">
        <v>1</v>
      </c>
      <c r="F235" s="241" t="s">
        <v>477</v>
      </c>
      <c r="G235" s="238"/>
      <c r="H235" s="242">
        <v>237.90000000000001</v>
      </c>
      <c r="I235" s="243"/>
      <c r="J235" s="238"/>
      <c r="K235" s="238"/>
      <c r="L235" s="244"/>
      <c r="M235" s="245"/>
      <c r="N235" s="246"/>
      <c r="O235" s="246"/>
      <c r="P235" s="246"/>
      <c r="Q235" s="246"/>
      <c r="R235" s="246"/>
      <c r="S235" s="246"/>
      <c r="T235" s="247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8" t="s">
        <v>142</v>
      </c>
      <c r="AU235" s="248" t="s">
        <v>83</v>
      </c>
      <c r="AV235" s="13" t="s">
        <v>83</v>
      </c>
      <c r="AW235" s="13" t="s">
        <v>30</v>
      </c>
      <c r="AX235" s="13" t="s">
        <v>73</v>
      </c>
      <c r="AY235" s="248" t="s">
        <v>132</v>
      </c>
    </row>
    <row r="236" s="14" customFormat="1">
      <c r="A236" s="14"/>
      <c r="B236" s="249"/>
      <c r="C236" s="250"/>
      <c r="D236" s="239" t="s">
        <v>142</v>
      </c>
      <c r="E236" s="251" t="s">
        <v>1</v>
      </c>
      <c r="F236" s="252" t="s">
        <v>478</v>
      </c>
      <c r="G236" s="250"/>
      <c r="H236" s="251" t="s">
        <v>1</v>
      </c>
      <c r="I236" s="253"/>
      <c r="J236" s="250"/>
      <c r="K236" s="250"/>
      <c r="L236" s="254"/>
      <c r="M236" s="255"/>
      <c r="N236" s="256"/>
      <c r="O236" s="256"/>
      <c r="P236" s="256"/>
      <c r="Q236" s="256"/>
      <c r="R236" s="256"/>
      <c r="S236" s="256"/>
      <c r="T236" s="257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8" t="s">
        <v>142</v>
      </c>
      <c r="AU236" s="258" t="s">
        <v>83</v>
      </c>
      <c r="AV236" s="14" t="s">
        <v>81</v>
      </c>
      <c r="AW236" s="14" t="s">
        <v>30</v>
      </c>
      <c r="AX236" s="14" t="s">
        <v>73</v>
      </c>
      <c r="AY236" s="258" t="s">
        <v>132</v>
      </c>
    </row>
    <row r="237" s="15" customFormat="1">
      <c r="A237" s="15"/>
      <c r="B237" s="259"/>
      <c r="C237" s="260"/>
      <c r="D237" s="239" t="s">
        <v>142</v>
      </c>
      <c r="E237" s="261" t="s">
        <v>1</v>
      </c>
      <c r="F237" s="262" t="s">
        <v>145</v>
      </c>
      <c r="G237" s="260"/>
      <c r="H237" s="263">
        <v>3490.9000000000001</v>
      </c>
      <c r="I237" s="264"/>
      <c r="J237" s="260"/>
      <c r="K237" s="260"/>
      <c r="L237" s="265"/>
      <c r="M237" s="266"/>
      <c r="N237" s="267"/>
      <c r="O237" s="267"/>
      <c r="P237" s="267"/>
      <c r="Q237" s="267"/>
      <c r="R237" s="267"/>
      <c r="S237" s="267"/>
      <c r="T237" s="268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T237" s="269" t="s">
        <v>142</v>
      </c>
      <c r="AU237" s="269" t="s">
        <v>83</v>
      </c>
      <c r="AV237" s="15" t="s">
        <v>139</v>
      </c>
      <c r="AW237" s="15" t="s">
        <v>30</v>
      </c>
      <c r="AX237" s="15" t="s">
        <v>81</v>
      </c>
      <c r="AY237" s="269" t="s">
        <v>132</v>
      </c>
    </row>
    <row r="238" s="2" customFormat="1" ht="24.15" customHeight="1">
      <c r="A238" s="39"/>
      <c r="B238" s="40"/>
      <c r="C238" s="219" t="s">
        <v>236</v>
      </c>
      <c r="D238" s="219" t="s">
        <v>134</v>
      </c>
      <c r="E238" s="220" t="s">
        <v>308</v>
      </c>
      <c r="F238" s="221" t="s">
        <v>309</v>
      </c>
      <c r="G238" s="222" t="s">
        <v>137</v>
      </c>
      <c r="H238" s="223">
        <v>75.599999999999994</v>
      </c>
      <c r="I238" s="224"/>
      <c r="J238" s="225">
        <f>ROUND(I238*H238,2)</f>
        <v>0</v>
      </c>
      <c r="K238" s="221" t="s">
        <v>138</v>
      </c>
      <c r="L238" s="45"/>
      <c r="M238" s="226" t="s">
        <v>1</v>
      </c>
      <c r="N238" s="227" t="s">
        <v>38</v>
      </c>
      <c r="O238" s="92"/>
      <c r="P238" s="228">
        <f>O238*H238</f>
        <v>0</v>
      </c>
      <c r="Q238" s="228">
        <v>0</v>
      </c>
      <c r="R238" s="228">
        <f>Q238*H238</f>
        <v>0</v>
      </c>
      <c r="S238" s="228">
        <v>0</v>
      </c>
      <c r="T238" s="229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30" t="s">
        <v>139</v>
      </c>
      <c r="AT238" s="230" t="s">
        <v>134</v>
      </c>
      <c r="AU238" s="230" t="s">
        <v>83</v>
      </c>
      <c r="AY238" s="18" t="s">
        <v>132</v>
      </c>
      <c r="BE238" s="231">
        <f>IF(N238="základní",J238,0)</f>
        <v>0</v>
      </c>
      <c r="BF238" s="231">
        <f>IF(N238="snížená",J238,0)</f>
        <v>0</v>
      </c>
      <c r="BG238" s="231">
        <f>IF(N238="zákl. přenesená",J238,0)</f>
        <v>0</v>
      </c>
      <c r="BH238" s="231">
        <f>IF(N238="sníž. přenesená",J238,0)</f>
        <v>0</v>
      </c>
      <c r="BI238" s="231">
        <f>IF(N238="nulová",J238,0)</f>
        <v>0</v>
      </c>
      <c r="BJ238" s="18" t="s">
        <v>81</v>
      </c>
      <c r="BK238" s="231">
        <f>ROUND(I238*H238,2)</f>
        <v>0</v>
      </c>
      <c r="BL238" s="18" t="s">
        <v>139</v>
      </c>
      <c r="BM238" s="230" t="s">
        <v>239</v>
      </c>
    </row>
    <row r="239" s="2" customFormat="1">
      <c r="A239" s="39"/>
      <c r="B239" s="40"/>
      <c r="C239" s="41"/>
      <c r="D239" s="232" t="s">
        <v>140</v>
      </c>
      <c r="E239" s="41"/>
      <c r="F239" s="233" t="s">
        <v>311</v>
      </c>
      <c r="G239" s="41"/>
      <c r="H239" s="41"/>
      <c r="I239" s="234"/>
      <c r="J239" s="41"/>
      <c r="K239" s="41"/>
      <c r="L239" s="45"/>
      <c r="M239" s="235"/>
      <c r="N239" s="236"/>
      <c r="O239" s="92"/>
      <c r="P239" s="92"/>
      <c r="Q239" s="92"/>
      <c r="R239" s="92"/>
      <c r="S239" s="92"/>
      <c r="T239" s="93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T239" s="18" t="s">
        <v>140</v>
      </c>
      <c r="AU239" s="18" t="s">
        <v>83</v>
      </c>
    </row>
    <row r="240" s="13" customFormat="1">
      <c r="A240" s="13"/>
      <c r="B240" s="237"/>
      <c r="C240" s="238"/>
      <c r="D240" s="239" t="s">
        <v>142</v>
      </c>
      <c r="E240" s="240" t="s">
        <v>1</v>
      </c>
      <c r="F240" s="241" t="s">
        <v>479</v>
      </c>
      <c r="G240" s="238"/>
      <c r="H240" s="242">
        <v>75.599999999999994</v>
      </c>
      <c r="I240" s="243"/>
      <c r="J240" s="238"/>
      <c r="K240" s="238"/>
      <c r="L240" s="244"/>
      <c r="M240" s="245"/>
      <c r="N240" s="246"/>
      <c r="O240" s="246"/>
      <c r="P240" s="246"/>
      <c r="Q240" s="246"/>
      <c r="R240" s="246"/>
      <c r="S240" s="246"/>
      <c r="T240" s="247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8" t="s">
        <v>142</v>
      </c>
      <c r="AU240" s="248" t="s">
        <v>83</v>
      </c>
      <c r="AV240" s="13" t="s">
        <v>83</v>
      </c>
      <c r="AW240" s="13" t="s">
        <v>30</v>
      </c>
      <c r="AX240" s="13" t="s">
        <v>73</v>
      </c>
      <c r="AY240" s="248" t="s">
        <v>132</v>
      </c>
    </row>
    <row r="241" s="14" customFormat="1">
      <c r="A241" s="14"/>
      <c r="B241" s="249"/>
      <c r="C241" s="250"/>
      <c r="D241" s="239" t="s">
        <v>142</v>
      </c>
      <c r="E241" s="251" t="s">
        <v>1</v>
      </c>
      <c r="F241" s="252" t="s">
        <v>480</v>
      </c>
      <c r="G241" s="250"/>
      <c r="H241" s="251" t="s">
        <v>1</v>
      </c>
      <c r="I241" s="253"/>
      <c r="J241" s="250"/>
      <c r="K241" s="250"/>
      <c r="L241" s="254"/>
      <c r="M241" s="255"/>
      <c r="N241" s="256"/>
      <c r="O241" s="256"/>
      <c r="P241" s="256"/>
      <c r="Q241" s="256"/>
      <c r="R241" s="256"/>
      <c r="S241" s="256"/>
      <c r="T241" s="257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58" t="s">
        <v>142</v>
      </c>
      <c r="AU241" s="258" t="s">
        <v>83</v>
      </c>
      <c r="AV241" s="14" t="s">
        <v>81</v>
      </c>
      <c r="AW241" s="14" t="s">
        <v>30</v>
      </c>
      <c r="AX241" s="14" t="s">
        <v>73</v>
      </c>
      <c r="AY241" s="258" t="s">
        <v>132</v>
      </c>
    </row>
    <row r="242" s="15" customFormat="1">
      <c r="A242" s="15"/>
      <c r="B242" s="259"/>
      <c r="C242" s="260"/>
      <c r="D242" s="239" t="s">
        <v>142</v>
      </c>
      <c r="E242" s="261" t="s">
        <v>1</v>
      </c>
      <c r="F242" s="262" t="s">
        <v>145</v>
      </c>
      <c r="G242" s="260"/>
      <c r="H242" s="263">
        <v>75.599999999999994</v>
      </c>
      <c r="I242" s="264"/>
      <c r="J242" s="260"/>
      <c r="K242" s="260"/>
      <c r="L242" s="265"/>
      <c r="M242" s="266"/>
      <c r="N242" s="267"/>
      <c r="O242" s="267"/>
      <c r="P242" s="267"/>
      <c r="Q242" s="267"/>
      <c r="R242" s="267"/>
      <c r="S242" s="267"/>
      <c r="T242" s="268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T242" s="269" t="s">
        <v>142</v>
      </c>
      <c r="AU242" s="269" t="s">
        <v>83</v>
      </c>
      <c r="AV242" s="15" t="s">
        <v>139</v>
      </c>
      <c r="AW242" s="15" t="s">
        <v>30</v>
      </c>
      <c r="AX242" s="15" t="s">
        <v>81</v>
      </c>
      <c r="AY242" s="269" t="s">
        <v>132</v>
      </c>
    </row>
    <row r="243" s="2" customFormat="1" ht="24.15" customHeight="1">
      <c r="A243" s="39"/>
      <c r="B243" s="40"/>
      <c r="C243" s="219" t="s">
        <v>194</v>
      </c>
      <c r="D243" s="219" t="s">
        <v>134</v>
      </c>
      <c r="E243" s="220" t="s">
        <v>481</v>
      </c>
      <c r="F243" s="221" t="s">
        <v>482</v>
      </c>
      <c r="G243" s="222" t="s">
        <v>218</v>
      </c>
      <c r="H243" s="223">
        <v>10</v>
      </c>
      <c r="I243" s="224"/>
      <c r="J243" s="225">
        <f>ROUND(I243*H243,2)</f>
        <v>0</v>
      </c>
      <c r="K243" s="221" t="s">
        <v>138</v>
      </c>
      <c r="L243" s="45"/>
      <c r="M243" s="226" t="s">
        <v>1</v>
      </c>
      <c r="N243" s="227" t="s">
        <v>38</v>
      </c>
      <c r="O243" s="92"/>
      <c r="P243" s="228">
        <f>O243*H243</f>
        <v>0</v>
      </c>
      <c r="Q243" s="228">
        <v>0</v>
      </c>
      <c r="R243" s="228">
        <f>Q243*H243</f>
        <v>0</v>
      </c>
      <c r="S243" s="228">
        <v>0</v>
      </c>
      <c r="T243" s="229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30" t="s">
        <v>139</v>
      </c>
      <c r="AT243" s="230" t="s">
        <v>134</v>
      </c>
      <c r="AU243" s="230" t="s">
        <v>83</v>
      </c>
      <c r="AY243" s="18" t="s">
        <v>132</v>
      </c>
      <c r="BE243" s="231">
        <f>IF(N243="základní",J243,0)</f>
        <v>0</v>
      </c>
      <c r="BF243" s="231">
        <f>IF(N243="snížená",J243,0)</f>
        <v>0</v>
      </c>
      <c r="BG243" s="231">
        <f>IF(N243="zákl. přenesená",J243,0)</f>
        <v>0</v>
      </c>
      <c r="BH243" s="231">
        <f>IF(N243="sníž. přenesená",J243,0)</f>
        <v>0</v>
      </c>
      <c r="BI243" s="231">
        <f>IF(N243="nulová",J243,0)</f>
        <v>0</v>
      </c>
      <c r="BJ243" s="18" t="s">
        <v>81</v>
      </c>
      <c r="BK243" s="231">
        <f>ROUND(I243*H243,2)</f>
        <v>0</v>
      </c>
      <c r="BL243" s="18" t="s">
        <v>139</v>
      </c>
      <c r="BM243" s="230" t="s">
        <v>242</v>
      </c>
    </row>
    <row r="244" s="2" customFormat="1">
      <c r="A244" s="39"/>
      <c r="B244" s="40"/>
      <c r="C244" s="41"/>
      <c r="D244" s="232" t="s">
        <v>140</v>
      </c>
      <c r="E244" s="41"/>
      <c r="F244" s="233" t="s">
        <v>483</v>
      </c>
      <c r="G244" s="41"/>
      <c r="H244" s="41"/>
      <c r="I244" s="234"/>
      <c r="J244" s="41"/>
      <c r="K244" s="41"/>
      <c r="L244" s="45"/>
      <c r="M244" s="235"/>
      <c r="N244" s="236"/>
      <c r="O244" s="92"/>
      <c r="P244" s="92"/>
      <c r="Q244" s="92"/>
      <c r="R244" s="92"/>
      <c r="S244" s="92"/>
      <c r="T244" s="93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T244" s="18" t="s">
        <v>140</v>
      </c>
      <c r="AU244" s="18" t="s">
        <v>83</v>
      </c>
    </row>
    <row r="245" s="13" customFormat="1">
      <c r="A245" s="13"/>
      <c r="B245" s="237"/>
      <c r="C245" s="238"/>
      <c r="D245" s="239" t="s">
        <v>142</v>
      </c>
      <c r="E245" s="240" t="s">
        <v>1</v>
      </c>
      <c r="F245" s="241" t="s">
        <v>171</v>
      </c>
      <c r="G245" s="238"/>
      <c r="H245" s="242">
        <v>10</v>
      </c>
      <c r="I245" s="243"/>
      <c r="J245" s="238"/>
      <c r="K245" s="238"/>
      <c r="L245" s="244"/>
      <c r="M245" s="245"/>
      <c r="N245" s="246"/>
      <c r="O245" s="246"/>
      <c r="P245" s="246"/>
      <c r="Q245" s="246"/>
      <c r="R245" s="246"/>
      <c r="S245" s="246"/>
      <c r="T245" s="247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8" t="s">
        <v>142</v>
      </c>
      <c r="AU245" s="248" t="s">
        <v>83</v>
      </c>
      <c r="AV245" s="13" t="s">
        <v>83</v>
      </c>
      <c r="AW245" s="13" t="s">
        <v>30</v>
      </c>
      <c r="AX245" s="13" t="s">
        <v>73</v>
      </c>
      <c r="AY245" s="248" t="s">
        <v>132</v>
      </c>
    </row>
    <row r="246" s="14" customFormat="1">
      <c r="A246" s="14"/>
      <c r="B246" s="249"/>
      <c r="C246" s="250"/>
      <c r="D246" s="239" t="s">
        <v>142</v>
      </c>
      <c r="E246" s="251" t="s">
        <v>1</v>
      </c>
      <c r="F246" s="252" t="s">
        <v>484</v>
      </c>
      <c r="G246" s="250"/>
      <c r="H246" s="251" t="s">
        <v>1</v>
      </c>
      <c r="I246" s="253"/>
      <c r="J246" s="250"/>
      <c r="K246" s="250"/>
      <c r="L246" s="254"/>
      <c r="M246" s="255"/>
      <c r="N246" s="256"/>
      <c r="O246" s="256"/>
      <c r="P246" s="256"/>
      <c r="Q246" s="256"/>
      <c r="R246" s="256"/>
      <c r="S246" s="256"/>
      <c r="T246" s="257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58" t="s">
        <v>142</v>
      </c>
      <c r="AU246" s="258" t="s">
        <v>83</v>
      </c>
      <c r="AV246" s="14" t="s">
        <v>81</v>
      </c>
      <c r="AW246" s="14" t="s">
        <v>30</v>
      </c>
      <c r="AX246" s="14" t="s">
        <v>73</v>
      </c>
      <c r="AY246" s="258" t="s">
        <v>132</v>
      </c>
    </row>
    <row r="247" s="15" customFormat="1">
      <c r="A247" s="15"/>
      <c r="B247" s="259"/>
      <c r="C247" s="260"/>
      <c r="D247" s="239" t="s">
        <v>142</v>
      </c>
      <c r="E247" s="261" t="s">
        <v>1</v>
      </c>
      <c r="F247" s="262" t="s">
        <v>145</v>
      </c>
      <c r="G247" s="260"/>
      <c r="H247" s="263">
        <v>10</v>
      </c>
      <c r="I247" s="264"/>
      <c r="J247" s="260"/>
      <c r="K247" s="260"/>
      <c r="L247" s="265"/>
      <c r="M247" s="266"/>
      <c r="N247" s="267"/>
      <c r="O247" s="267"/>
      <c r="P247" s="267"/>
      <c r="Q247" s="267"/>
      <c r="R247" s="267"/>
      <c r="S247" s="267"/>
      <c r="T247" s="268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T247" s="269" t="s">
        <v>142</v>
      </c>
      <c r="AU247" s="269" t="s">
        <v>83</v>
      </c>
      <c r="AV247" s="15" t="s">
        <v>139</v>
      </c>
      <c r="AW247" s="15" t="s">
        <v>30</v>
      </c>
      <c r="AX247" s="15" t="s">
        <v>81</v>
      </c>
      <c r="AY247" s="269" t="s">
        <v>132</v>
      </c>
    </row>
    <row r="248" s="2" customFormat="1" ht="16.5" customHeight="1">
      <c r="A248" s="39"/>
      <c r="B248" s="40"/>
      <c r="C248" s="270" t="s">
        <v>7</v>
      </c>
      <c r="D248" s="270" t="s">
        <v>199</v>
      </c>
      <c r="E248" s="271" t="s">
        <v>485</v>
      </c>
      <c r="F248" s="272" t="s">
        <v>486</v>
      </c>
      <c r="G248" s="273" t="s">
        <v>218</v>
      </c>
      <c r="H248" s="274">
        <v>10.199999999999999</v>
      </c>
      <c r="I248" s="275"/>
      <c r="J248" s="276">
        <f>ROUND(I248*H248,2)</f>
        <v>0</v>
      </c>
      <c r="K248" s="272" t="s">
        <v>138</v>
      </c>
      <c r="L248" s="277"/>
      <c r="M248" s="278" t="s">
        <v>1</v>
      </c>
      <c r="N248" s="279" t="s">
        <v>38</v>
      </c>
      <c r="O248" s="92"/>
      <c r="P248" s="228">
        <f>O248*H248</f>
        <v>0</v>
      </c>
      <c r="Q248" s="228">
        <v>0</v>
      </c>
      <c r="R248" s="228">
        <f>Q248*H248</f>
        <v>0</v>
      </c>
      <c r="S248" s="228">
        <v>0</v>
      </c>
      <c r="T248" s="229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30" t="s">
        <v>165</v>
      </c>
      <c r="AT248" s="230" t="s">
        <v>199</v>
      </c>
      <c r="AU248" s="230" t="s">
        <v>83</v>
      </c>
      <c r="AY248" s="18" t="s">
        <v>132</v>
      </c>
      <c r="BE248" s="231">
        <f>IF(N248="základní",J248,0)</f>
        <v>0</v>
      </c>
      <c r="BF248" s="231">
        <f>IF(N248="snížená",J248,0)</f>
        <v>0</v>
      </c>
      <c r="BG248" s="231">
        <f>IF(N248="zákl. přenesená",J248,0)</f>
        <v>0</v>
      </c>
      <c r="BH248" s="231">
        <f>IF(N248="sníž. přenesená",J248,0)</f>
        <v>0</v>
      </c>
      <c r="BI248" s="231">
        <f>IF(N248="nulová",J248,0)</f>
        <v>0</v>
      </c>
      <c r="BJ248" s="18" t="s">
        <v>81</v>
      </c>
      <c r="BK248" s="231">
        <f>ROUND(I248*H248,2)</f>
        <v>0</v>
      </c>
      <c r="BL248" s="18" t="s">
        <v>139</v>
      </c>
      <c r="BM248" s="230" t="s">
        <v>246</v>
      </c>
    </row>
    <row r="249" s="13" customFormat="1">
      <c r="A249" s="13"/>
      <c r="B249" s="237"/>
      <c r="C249" s="238"/>
      <c r="D249" s="239" t="s">
        <v>142</v>
      </c>
      <c r="E249" s="240" t="s">
        <v>1</v>
      </c>
      <c r="F249" s="241" t="s">
        <v>487</v>
      </c>
      <c r="G249" s="238"/>
      <c r="H249" s="242">
        <v>10.199999999999999</v>
      </c>
      <c r="I249" s="243"/>
      <c r="J249" s="238"/>
      <c r="K249" s="238"/>
      <c r="L249" s="244"/>
      <c r="M249" s="245"/>
      <c r="N249" s="246"/>
      <c r="O249" s="246"/>
      <c r="P249" s="246"/>
      <c r="Q249" s="246"/>
      <c r="R249" s="246"/>
      <c r="S249" s="246"/>
      <c r="T249" s="247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8" t="s">
        <v>142</v>
      </c>
      <c r="AU249" s="248" t="s">
        <v>83</v>
      </c>
      <c r="AV249" s="13" t="s">
        <v>83</v>
      </c>
      <c r="AW249" s="13" t="s">
        <v>30</v>
      </c>
      <c r="AX249" s="13" t="s">
        <v>73</v>
      </c>
      <c r="AY249" s="248" t="s">
        <v>132</v>
      </c>
    </row>
    <row r="250" s="15" customFormat="1">
      <c r="A250" s="15"/>
      <c r="B250" s="259"/>
      <c r="C250" s="260"/>
      <c r="D250" s="239" t="s">
        <v>142</v>
      </c>
      <c r="E250" s="261" t="s">
        <v>1</v>
      </c>
      <c r="F250" s="262" t="s">
        <v>145</v>
      </c>
      <c r="G250" s="260"/>
      <c r="H250" s="263">
        <v>10.199999999999999</v>
      </c>
      <c r="I250" s="264"/>
      <c r="J250" s="260"/>
      <c r="K250" s="260"/>
      <c r="L250" s="265"/>
      <c r="M250" s="266"/>
      <c r="N250" s="267"/>
      <c r="O250" s="267"/>
      <c r="P250" s="267"/>
      <c r="Q250" s="267"/>
      <c r="R250" s="267"/>
      <c r="S250" s="267"/>
      <c r="T250" s="268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T250" s="269" t="s">
        <v>142</v>
      </c>
      <c r="AU250" s="269" t="s">
        <v>83</v>
      </c>
      <c r="AV250" s="15" t="s">
        <v>139</v>
      </c>
      <c r="AW250" s="15" t="s">
        <v>30</v>
      </c>
      <c r="AX250" s="15" t="s">
        <v>81</v>
      </c>
      <c r="AY250" s="269" t="s">
        <v>132</v>
      </c>
    </row>
    <row r="251" s="2" customFormat="1" ht="33" customHeight="1">
      <c r="A251" s="39"/>
      <c r="B251" s="40"/>
      <c r="C251" s="219" t="s">
        <v>202</v>
      </c>
      <c r="D251" s="219" t="s">
        <v>134</v>
      </c>
      <c r="E251" s="220" t="s">
        <v>488</v>
      </c>
      <c r="F251" s="221" t="s">
        <v>489</v>
      </c>
      <c r="G251" s="222" t="s">
        <v>218</v>
      </c>
      <c r="H251" s="223">
        <v>1136</v>
      </c>
      <c r="I251" s="224"/>
      <c r="J251" s="225">
        <f>ROUND(I251*H251,2)</f>
        <v>0</v>
      </c>
      <c r="K251" s="221" t="s">
        <v>138</v>
      </c>
      <c r="L251" s="45"/>
      <c r="M251" s="226" t="s">
        <v>1</v>
      </c>
      <c r="N251" s="227" t="s">
        <v>38</v>
      </c>
      <c r="O251" s="92"/>
      <c r="P251" s="228">
        <f>O251*H251</f>
        <v>0</v>
      </c>
      <c r="Q251" s="228">
        <v>0</v>
      </c>
      <c r="R251" s="228">
        <f>Q251*H251</f>
        <v>0</v>
      </c>
      <c r="S251" s="228">
        <v>0</v>
      </c>
      <c r="T251" s="229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30" t="s">
        <v>139</v>
      </c>
      <c r="AT251" s="230" t="s">
        <v>134</v>
      </c>
      <c r="AU251" s="230" t="s">
        <v>83</v>
      </c>
      <c r="AY251" s="18" t="s">
        <v>132</v>
      </c>
      <c r="BE251" s="231">
        <f>IF(N251="základní",J251,0)</f>
        <v>0</v>
      </c>
      <c r="BF251" s="231">
        <f>IF(N251="snížená",J251,0)</f>
        <v>0</v>
      </c>
      <c r="BG251" s="231">
        <f>IF(N251="zákl. přenesená",J251,0)</f>
        <v>0</v>
      </c>
      <c r="BH251" s="231">
        <f>IF(N251="sníž. přenesená",J251,0)</f>
        <v>0</v>
      </c>
      <c r="BI251" s="231">
        <f>IF(N251="nulová",J251,0)</f>
        <v>0</v>
      </c>
      <c r="BJ251" s="18" t="s">
        <v>81</v>
      </c>
      <c r="BK251" s="231">
        <f>ROUND(I251*H251,2)</f>
        <v>0</v>
      </c>
      <c r="BL251" s="18" t="s">
        <v>139</v>
      </c>
      <c r="BM251" s="230" t="s">
        <v>249</v>
      </c>
    </row>
    <row r="252" s="2" customFormat="1">
      <c r="A252" s="39"/>
      <c r="B252" s="40"/>
      <c r="C252" s="41"/>
      <c r="D252" s="232" t="s">
        <v>140</v>
      </c>
      <c r="E252" s="41"/>
      <c r="F252" s="233" t="s">
        <v>490</v>
      </c>
      <c r="G252" s="41"/>
      <c r="H252" s="41"/>
      <c r="I252" s="234"/>
      <c r="J252" s="41"/>
      <c r="K252" s="41"/>
      <c r="L252" s="45"/>
      <c r="M252" s="235"/>
      <c r="N252" s="236"/>
      <c r="O252" s="92"/>
      <c r="P252" s="92"/>
      <c r="Q252" s="92"/>
      <c r="R252" s="92"/>
      <c r="S252" s="92"/>
      <c r="T252" s="93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T252" s="18" t="s">
        <v>140</v>
      </c>
      <c r="AU252" s="18" t="s">
        <v>83</v>
      </c>
    </row>
    <row r="253" s="13" customFormat="1">
      <c r="A253" s="13"/>
      <c r="B253" s="237"/>
      <c r="C253" s="238"/>
      <c r="D253" s="239" t="s">
        <v>142</v>
      </c>
      <c r="E253" s="240" t="s">
        <v>1</v>
      </c>
      <c r="F253" s="241" t="s">
        <v>491</v>
      </c>
      <c r="G253" s="238"/>
      <c r="H253" s="242">
        <v>1136</v>
      </c>
      <c r="I253" s="243"/>
      <c r="J253" s="238"/>
      <c r="K253" s="238"/>
      <c r="L253" s="244"/>
      <c r="M253" s="245"/>
      <c r="N253" s="246"/>
      <c r="O253" s="246"/>
      <c r="P253" s="246"/>
      <c r="Q253" s="246"/>
      <c r="R253" s="246"/>
      <c r="S253" s="246"/>
      <c r="T253" s="247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8" t="s">
        <v>142</v>
      </c>
      <c r="AU253" s="248" t="s">
        <v>83</v>
      </c>
      <c r="AV253" s="13" t="s">
        <v>83</v>
      </c>
      <c r="AW253" s="13" t="s">
        <v>30</v>
      </c>
      <c r="AX253" s="13" t="s">
        <v>73</v>
      </c>
      <c r="AY253" s="248" t="s">
        <v>132</v>
      </c>
    </row>
    <row r="254" s="15" customFormat="1">
      <c r="A254" s="15"/>
      <c r="B254" s="259"/>
      <c r="C254" s="260"/>
      <c r="D254" s="239" t="s">
        <v>142</v>
      </c>
      <c r="E254" s="261" t="s">
        <v>1</v>
      </c>
      <c r="F254" s="262" t="s">
        <v>145</v>
      </c>
      <c r="G254" s="260"/>
      <c r="H254" s="263">
        <v>1136</v>
      </c>
      <c r="I254" s="264"/>
      <c r="J254" s="260"/>
      <c r="K254" s="260"/>
      <c r="L254" s="265"/>
      <c r="M254" s="266"/>
      <c r="N254" s="267"/>
      <c r="O254" s="267"/>
      <c r="P254" s="267"/>
      <c r="Q254" s="267"/>
      <c r="R254" s="267"/>
      <c r="S254" s="267"/>
      <c r="T254" s="268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T254" s="269" t="s">
        <v>142</v>
      </c>
      <c r="AU254" s="269" t="s">
        <v>83</v>
      </c>
      <c r="AV254" s="15" t="s">
        <v>139</v>
      </c>
      <c r="AW254" s="15" t="s">
        <v>30</v>
      </c>
      <c r="AX254" s="15" t="s">
        <v>81</v>
      </c>
      <c r="AY254" s="269" t="s">
        <v>132</v>
      </c>
    </row>
    <row r="255" s="2" customFormat="1" ht="16.5" customHeight="1">
      <c r="A255" s="39"/>
      <c r="B255" s="40"/>
      <c r="C255" s="270" t="s">
        <v>250</v>
      </c>
      <c r="D255" s="270" t="s">
        <v>199</v>
      </c>
      <c r="E255" s="271" t="s">
        <v>492</v>
      </c>
      <c r="F255" s="272" t="s">
        <v>493</v>
      </c>
      <c r="G255" s="273" t="s">
        <v>218</v>
      </c>
      <c r="H255" s="274">
        <v>231.744</v>
      </c>
      <c r="I255" s="275"/>
      <c r="J255" s="276">
        <f>ROUND(I255*H255,2)</f>
        <v>0</v>
      </c>
      <c r="K255" s="272" t="s">
        <v>138</v>
      </c>
      <c r="L255" s="277"/>
      <c r="M255" s="278" t="s">
        <v>1</v>
      </c>
      <c r="N255" s="279" t="s">
        <v>38</v>
      </c>
      <c r="O255" s="92"/>
      <c r="P255" s="228">
        <f>O255*H255</f>
        <v>0</v>
      </c>
      <c r="Q255" s="228">
        <v>0</v>
      </c>
      <c r="R255" s="228">
        <f>Q255*H255</f>
        <v>0</v>
      </c>
      <c r="S255" s="228">
        <v>0</v>
      </c>
      <c r="T255" s="229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30" t="s">
        <v>165</v>
      </c>
      <c r="AT255" s="230" t="s">
        <v>199</v>
      </c>
      <c r="AU255" s="230" t="s">
        <v>83</v>
      </c>
      <c r="AY255" s="18" t="s">
        <v>132</v>
      </c>
      <c r="BE255" s="231">
        <f>IF(N255="základní",J255,0)</f>
        <v>0</v>
      </c>
      <c r="BF255" s="231">
        <f>IF(N255="snížená",J255,0)</f>
        <v>0</v>
      </c>
      <c r="BG255" s="231">
        <f>IF(N255="zákl. přenesená",J255,0)</f>
        <v>0</v>
      </c>
      <c r="BH255" s="231">
        <f>IF(N255="sníž. přenesená",J255,0)</f>
        <v>0</v>
      </c>
      <c r="BI255" s="231">
        <f>IF(N255="nulová",J255,0)</f>
        <v>0</v>
      </c>
      <c r="BJ255" s="18" t="s">
        <v>81</v>
      </c>
      <c r="BK255" s="231">
        <f>ROUND(I255*H255,2)</f>
        <v>0</v>
      </c>
      <c r="BL255" s="18" t="s">
        <v>139</v>
      </c>
      <c r="BM255" s="230" t="s">
        <v>253</v>
      </c>
    </row>
    <row r="256" s="13" customFormat="1">
      <c r="A256" s="13"/>
      <c r="B256" s="237"/>
      <c r="C256" s="238"/>
      <c r="D256" s="239" t="s">
        <v>142</v>
      </c>
      <c r="E256" s="240" t="s">
        <v>1</v>
      </c>
      <c r="F256" s="241" t="s">
        <v>494</v>
      </c>
      <c r="G256" s="238"/>
      <c r="H256" s="242">
        <v>231.744</v>
      </c>
      <c r="I256" s="243"/>
      <c r="J256" s="238"/>
      <c r="K256" s="238"/>
      <c r="L256" s="244"/>
      <c r="M256" s="245"/>
      <c r="N256" s="246"/>
      <c r="O256" s="246"/>
      <c r="P256" s="246"/>
      <c r="Q256" s="246"/>
      <c r="R256" s="246"/>
      <c r="S256" s="246"/>
      <c r="T256" s="247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8" t="s">
        <v>142</v>
      </c>
      <c r="AU256" s="248" t="s">
        <v>83</v>
      </c>
      <c r="AV256" s="13" t="s">
        <v>83</v>
      </c>
      <c r="AW256" s="13" t="s">
        <v>30</v>
      </c>
      <c r="AX256" s="13" t="s">
        <v>73</v>
      </c>
      <c r="AY256" s="248" t="s">
        <v>132</v>
      </c>
    </row>
    <row r="257" s="14" customFormat="1">
      <c r="A257" s="14"/>
      <c r="B257" s="249"/>
      <c r="C257" s="250"/>
      <c r="D257" s="239" t="s">
        <v>142</v>
      </c>
      <c r="E257" s="251" t="s">
        <v>1</v>
      </c>
      <c r="F257" s="252" t="s">
        <v>495</v>
      </c>
      <c r="G257" s="250"/>
      <c r="H257" s="251" t="s">
        <v>1</v>
      </c>
      <c r="I257" s="253"/>
      <c r="J257" s="250"/>
      <c r="K257" s="250"/>
      <c r="L257" s="254"/>
      <c r="M257" s="255"/>
      <c r="N257" s="256"/>
      <c r="O257" s="256"/>
      <c r="P257" s="256"/>
      <c r="Q257" s="256"/>
      <c r="R257" s="256"/>
      <c r="S257" s="256"/>
      <c r="T257" s="257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58" t="s">
        <v>142</v>
      </c>
      <c r="AU257" s="258" t="s">
        <v>83</v>
      </c>
      <c r="AV257" s="14" t="s">
        <v>81</v>
      </c>
      <c r="AW257" s="14" t="s">
        <v>30</v>
      </c>
      <c r="AX257" s="14" t="s">
        <v>73</v>
      </c>
      <c r="AY257" s="258" t="s">
        <v>132</v>
      </c>
    </row>
    <row r="258" s="15" customFormat="1">
      <c r="A258" s="15"/>
      <c r="B258" s="259"/>
      <c r="C258" s="260"/>
      <c r="D258" s="239" t="s">
        <v>142</v>
      </c>
      <c r="E258" s="261" t="s">
        <v>1</v>
      </c>
      <c r="F258" s="262" t="s">
        <v>145</v>
      </c>
      <c r="G258" s="260"/>
      <c r="H258" s="263">
        <v>231.744</v>
      </c>
      <c r="I258" s="264"/>
      <c r="J258" s="260"/>
      <c r="K258" s="260"/>
      <c r="L258" s="265"/>
      <c r="M258" s="266"/>
      <c r="N258" s="267"/>
      <c r="O258" s="267"/>
      <c r="P258" s="267"/>
      <c r="Q258" s="267"/>
      <c r="R258" s="267"/>
      <c r="S258" s="267"/>
      <c r="T258" s="268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T258" s="269" t="s">
        <v>142</v>
      </c>
      <c r="AU258" s="269" t="s">
        <v>83</v>
      </c>
      <c r="AV258" s="15" t="s">
        <v>139</v>
      </c>
      <c r="AW258" s="15" t="s">
        <v>30</v>
      </c>
      <c r="AX258" s="15" t="s">
        <v>81</v>
      </c>
      <c r="AY258" s="269" t="s">
        <v>132</v>
      </c>
    </row>
    <row r="259" s="2" customFormat="1" ht="16.5" customHeight="1">
      <c r="A259" s="39"/>
      <c r="B259" s="40"/>
      <c r="C259" s="219" t="s">
        <v>208</v>
      </c>
      <c r="D259" s="219" t="s">
        <v>134</v>
      </c>
      <c r="E259" s="220" t="s">
        <v>313</v>
      </c>
      <c r="F259" s="221" t="s">
        <v>496</v>
      </c>
      <c r="G259" s="222" t="s">
        <v>137</v>
      </c>
      <c r="H259" s="223">
        <v>204</v>
      </c>
      <c r="I259" s="224"/>
      <c r="J259" s="225">
        <f>ROUND(I259*H259,2)</f>
        <v>0</v>
      </c>
      <c r="K259" s="221" t="s">
        <v>138</v>
      </c>
      <c r="L259" s="45"/>
      <c r="M259" s="226" t="s">
        <v>1</v>
      </c>
      <c r="N259" s="227" t="s">
        <v>38</v>
      </c>
      <c r="O259" s="92"/>
      <c r="P259" s="228">
        <f>O259*H259</f>
        <v>0</v>
      </c>
      <c r="Q259" s="228">
        <v>0</v>
      </c>
      <c r="R259" s="228">
        <f>Q259*H259</f>
        <v>0</v>
      </c>
      <c r="S259" s="228">
        <v>0</v>
      </c>
      <c r="T259" s="229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30" t="s">
        <v>139</v>
      </c>
      <c r="AT259" s="230" t="s">
        <v>134</v>
      </c>
      <c r="AU259" s="230" t="s">
        <v>83</v>
      </c>
      <c r="AY259" s="18" t="s">
        <v>132</v>
      </c>
      <c r="BE259" s="231">
        <f>IF(N259="základní",J259,0)</f>
        <v>0</v>
      </c>
      <c r="BF259" s="231">
        <f>IF(N259="snížená",J259,0)</f>
        <v>0</v>
      </c>
      <c r="BG259" s="231">
        <f>IF(N259="zákl. přenesená",J259,0)</f>
        <v>0</v>
      </c>
      <c r="BH259" s="231">
        <f>IF(N259="sníž. přenesená",J259,0)</f>
        <v>0</v>
      </c>
      <c r="BI259" s="231">
        <f>IF(N259="nulová",J259,0)</f>
        <v>0</v>
      </c>
      <c r="BJ259" s="18" t="s">
        <v>81</v>
      </c>
      <c r="BK259" s="231">
        <f>ROUND(I259*H259,2)</f>
        <v>0</v>
      </c>
      <c r="BL259" s="18" t="s">
        <v>139</v>
      </c>
      <c r="BM259" s="230" t="s">
        <v>256</v>
      </c>
    </row>
    <row r="260" s="2" customFormat="1">
      <c r="A260" s="39"/>
      <c r="B260" s="40"/>
      <c r="C260" s="41"/>
      <c r="D260" s="232" t="s">
        <v>140</v>
      </c>
      <c r="E260" s="41"/>
      <c r="F260" s="233" t="s">
        <v>315</v>
      </c>
      <c r="G260" s="41"/>
      <c r="H260" s="41"/>
      <c r="I260" s="234"/>
      <c r="J260" s="41"/>
      <c r="K260" s="41"/>
      <c r="L260" s="45"/>
      <c r="M260" s="235"/>
      <c r="N260" s="236"/>
      <c r="O260" s="92"/>
      <c r="P260" s="92"/>
      <c r="Q260" s="92"/>
      <c r="R260" s="92"/>
      <c r="S260" s="92"/>
      <c r="T260" s="93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T260" s="18" t="s">
        <v>140</v>
      </c>
      <c r="AU260" s="18" t="s">
        <v>83</v>
      </c>
    </row>
    <row r="261" s="13" customFormat="1">
      <c r="A261" s="13"/>
      <c r="B261" s="237"/>
      <c r="C261" s="238"/>
      <c r="D261" s="239" t="s">
        <v>142</v>
      </c>
      <c r="E261" s="240" t="s">
        <v>1</v>
      </c>
      <c r="F261" s="241" t="s">
        <v>497</v>
      </c>
      <c r="G261" s="238"/>
      <c r="H261" s="242">
        <v>204</v>
      </c>
      <c r="I261" s="243"/>
      <c r="J261" s="238"/>
      <c r="K261" s="238"/>
      <c r="L261" s="244"/>
      <c r="M261" s="245"/>
      <c r="N261" s="246"/>
      <c r="O261" s="246"/>
      <c r="P261" s="246"/>
      <c r="Q261" s="246"/>
      <c r="R261" s="246"/>
      <c r="S261" s="246"/>
      <c r="T261" s="247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8" t="s">
        <v>142</v>
      </c>
      <c r="AU261" s="248" t="s">
        <v>83</v>
      </c>
      <c r="AV261" s="13" t="s">
        <v>83</v>
      </c>
      <c r="AW261" s="13" t="s">
        <v>30</v>
      </c>
      <c r="AX261" s="13" t="s">
        <v>73</v>
      </c>
      <c r="AY261" s="248" t="s">
        <v>132</v>
      </c>
    </row>
    <row r="262" s="14" customFormat="1">
      <c r="A262" s="14"/>
      <c r="B262" s="249"/>
      <c r="C262" s="250"/>
      <c r="D262" s="239" t="s">
        <v>142</v>
      </c>
      <c r="E262" s="251" t="s">
        <v>1</v>
      </c>
      <c r="F262" s="252" t="s">
        <v>144</v>
      </c>
      <c r="G262" s="250"/>
      <c r="H262" s="251" t="s">
        <v>1</v>
      </c>
      <c r="I262" s="253"/>
      <c r="J262" s="250"/>
      <c r="K262" s="250"/>
      <c r="L262" s="254"/>
      <c r="M262" s="255"/>
      <c r="N262" s="256"/>
      <c r="O262" s="256"/>
      <c r="P262" s="256"/>
      <c r="Q262" s="256"/>
      <c r="R262" s="256"/>
      <c r="S262" s="256"/>
      <c r="T262" s="257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58" t="s">
        <v>142</v>
      </c>
      <c r="AU262" s="258" t="s">
        <v>83</v>
      </c>
      <c r="AV262" s="14" t="s">
        <v>81</v>
      </c>
      <c r="AW262" s="14" t="s">
        <v>30</v>
      </c>
      <c r="AX262" s="14" t="s">
        <v>73</v>
      </c>
      <c r="AY262" s="258" t="s">
        <v>132</v>
      </c>
    </row>
    <row r="263" s="15" customFormat="1">
      <c r="A263" s="15"/>
      <c r="B263" s="259"/>
      <c r="C263" s="260"/>
      <c r="D263" s="239" t="s">
        <v>142</v>
      </c>
      <c r="E263" s="261" t="s">
        <v>1</v>
      </c>
      <c r="F263" s="262" t="s">
        <v>145</v>
      </c>
      <c r="G263" s="260"/>
      <c r="H263" s="263">
        <v>204</v>
      </c>
      <c r="I263" s="264"/>
      <c r="J263" s="260"/>
      <c r="K263" s="260"/>
      <c r="L263" s="265"/>
      <c r="M263" s="266"/>
      <c r="N263" s="267"/>
      <c r="O263" s="267"/>
      <c r="P263" s="267"/>
      <c r="Q263" s="267"/>
      <c r="R263" s="267"/>
      <c r="S263" s="267"/>
      <c r="T263" s="268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T263" s="269" t="s">
        <v>142</v>
      </c>
      <c r="AU263" s="269" t="s">
        <v>83</v>
      </c>
      <c r="AV263" s="15" t="s">
        <v>139</v>
      </c>
      <c r="AW263" s="15" t="s">
        <v>30</v>
      </c>
      <c r="AX263" s="15" t="s">
        <v>81</v>
      </c>
      <c r="AY263" s="269" t="s">
        <v>132</v>
      </c>
    </row>
    <row r="264" s="2" customFormat="1" ht="33" customHeight="1">
      <c r="A264" s="39"/>
      <c r="B264" s="40"/>
      <c r="C264" s="219" t="s">
        <v>257</v>
      </c>
      <c r="D264" s="219" t="s">
        <v>134</v>
      </c>
      <c r="E264" s="220" t="s">
        <v>319</v>
      </c>
      <c r="F264" s="221" t="s">
        <v>320</v>
      </c>
      <c r="G264" s="222" t="s">
        <v>218</v>
      </c>
      <c r="H264" s="223">
        <v>1684.4500000000001</v>
      </c>
      <c r="I264" s="224"/>
      <c r="J264" s="225">
        <f>ROUND(I264*H264,2)</f>
        <v>0</v>
      </c>
      <c r="K264" s="221" t="s">
        <v>138</v>
      </c>
      <c r="L264" s="45"/>
      <c r="M264" s="226" t="s">
        <v>1</v>
      </c>
      <c r="N264" s="227" t="s">
        <v>38</v>
      </c>
      <c r="O264" s="92"/>
      <c r="P264" s="228">
        <f>O264*H264</f>
        <v>0</v>
      </c>
      <c r="Q264" s="228">
        <v>0</v>
      </c>
      <c r="R264" s="228">
        <f>Q264*H264</f>
        <v>0</v>
      </c>
      <c r="S264" s="228">
        <v>0</v>
      </c>
      <c r="T264" s="229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30" t="s">
        <v>139</v>
      </c>
      <c r="AT264" s="230" t="s">
        <v>134</v>
      </c>
      <c r="AU264" s="230" t="s">
        <v>83</v>
      </c>
      <c r="AY264" s="18" t="s">
        <v>132</v>
      </c>
      <c r="BE264" s="231">
        <f>IF(N264="základní",J264,0)</f>
        <v>0</v>
      </c>
      <c r="BF264" s="231">
        <f>IF(N264="snížená",J264,0)</f>
        <v>0</v>
      </c>
      <c r="BG264" s="231">
        <f>IF(N264="zákl. přenesená",J264,0)</f>
        <v>0</v>
      </c>
      <c r="BH264" s="231">
        <f>IF(N264="sníž. přenesená",J264,0)</f>
        <v>0</v>
      </c>
      <c r="BI264" s="231">
        <f>IF(N264="nulová",J264,0)</f>
        <v>0</v>
      </c>
      <c r="BJ264" s="18" t="s">
        <v>81</v>
      </c>
      <c r="BK264" s="231">
        <f>ROUND(I264*H264,2)</f>
        <v>0</v>
      </c>
      <c r="BL264" s="18" t="s">
        <v>139</v>
      </c>
      <c r="BM264" s="230" t="s">
        <v>260</v>
      </c>
    </row>
    <row r="265" s="2" customFormat="1">
      <c r="A265" s="39"/>
      <c r="B265" s="40"/>
      <c r="C265" s="41"/>
      <c r="D265" s="232" t="s">
        <v>140</v>
      </c>
      <c r="E265" s="41"/>
      <c r="F265" s="233" t="s">
        <v>322</v>
      </c>
      <c r="G265" s="41"/>
      <c r="H265" s="41"/>
      <c r="I265" s="234"/>
      <c r="J265" s="41"/>
      <c r="K265" s="41"/>
      <c r="L265" s="45"/>
      <c r="M265" s="235"/>
      <c r="N265" s="236"/>
      <c r="O265" s="92"/>
      <c r="P265" s="92"/>
      <c r="Q265" s="92"/>
      <c r="R265" s="92"/>
      <c r="S265" s="92"/>
      <c r="T265" s="93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T265" s="18" t="s">
        <v>140</v>
      </c>
      <c r="AU265" s="18" t="s">
        <v>83</v>
      </c>
    </row>
    <row r="266" s="13" customFormat="1">
      <c r="A266" s="13"/>
      <c r="B266" s="237"/>
      <c r="C266" s="238"/>
      <c r="D266" s="239" t="s">
        <v>142</v>
      </c>
      <c r="E266" s="240" t="s">
        <v>1</v>
      </c>
      <c r="F266" s="241" t="s">
        <v>498</v>
      </c>
      <c r="G266" s="238"/>
      <c r="H266" s="242">
        <v>1684.4500000000001</v>
      </c>
      <c r="I266" s="243"/>
      <c r="J266" s="238"/>
      <c r="K266" s="238"/>
      <c r="L266" s="244"/>
      <c r="M266" s="245"/>
      <c r="N266" s="246"/>
      <c r="O266" s="246"/>
      <c r="P266" s="246"/>
      <c r="Q266" s="246"/>
      <c r="R266" s="246"/>
      <c r="S266" s="246"/>
      <c r="T266" s="247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8" t="s">
        <v>142</v>
      </c>
      <c r="AU266" s="248" t="s">
        <v>83</v>
      </c>
      <c r="AV266" s="13" t="s">
        <v>83</v>
      </c>
      <c r="AW266" s="13" t="s">
        <v>30</v>
      </c>
      <c r="AX266" s="13" t="s">
        <v>73</v>
      </c>
      <c r="AY266" s="248" t="s">
        <v>132</v>
      </c>
    </row>
    <row r="267" s="15" customFormat="1">
      <c r="A267" s="15"/>
      <c r="B267" s="259"/>
      <c r="C267" s="260"/>
      <c r="D267" s="239" t="s">
        <v>142</v>
      </c>
      <c r="E267" s="261" t="s">
        <v>1</v>
      </c>
      <c r="F267" s="262" t="s">
        <v>145</v>
      </c>
      <c r="G267" s="260"/>
      <c r="H267" s="263">
        <v>1684.4500000000001</v>
      </c>
      <c r="I267" s="264"/>
      <c r="J267" s="260"/>
      <c r="K267" s="260"/>
      <c r="L267" s="265"/>
      <c r="M267" s="266"/>
      <c r="N267" s="267"/>
      <c r="O267" s="267"/>
      <c r="P267" s="267"/>
      <c r="Q267" s="267"/>
      <c r="R267" s="267"/>
      <c r="S267" s="267"/>
      <c r="T267" s="268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T267" s="269" t="s">
        <v>142</v>
      </c>
      <c r="AU267" s="269" t="s">
        <v>83</v>
      </c>
      <c r="AV267" s="15" t="s">
        <v>139</v>
      </c>
      <c r="AW267" s="15" t="s">
        <v>30</v>
      </c>
      <c r="AX267" s="15" t="s">
        <v>81</v>
      </c>
      <c r="AY267" s="269" t="s">
        <v>132</v>
      </c>
    </row>
    <row r="268" s="2" customFormat="1" ht="16.5" customHeight="1">
      <c r="A268" s="39"/>
      <c r="B268" s="40"/>
      <c r="C268" s="219" t="s">
        <v>213</v>
      </c>
      <c r="D268" s="219" t="s">
        <v>134</v>
      </c>
      <c r="E268" s="220" t="s">
        <v>324</v>
      </c>
      <c r="F268" s="221" t="s">
        <v>325</v>
      </c>
      <c r="G268" s="222" t="s">
        <v>218</v>
      </c>
      <c r="H268" s="223">
        <v>1684.4500000000001</v>
      </c>
      <c r="I268" s="224"/>
      <c r="J268" s="225">
        <f>ROUND(I268*H268,2)</f>
        <v>0</v>
      </c>
      <c r="K268" s="221" t="s">
        <v>138</v>
      </c>
      <c r="L268" s="45"/>
      <c r="M268" s="226" t="s">
        <v>1</v>
      </c>
      <c r="N268" s="227" t="s">
        <v>38</v>
      </c>
      <c r="O268" s="92"/>
      <c r="P268" s="228">
        <f>O268*H268</f>
        <v>0</v>
      </c>
      <c r="Q268" s="228">
        <v>0</v>
      </c>
      <c r="R268" s="228">
        <f>Q268*H268</f>
        <v>0</v>
      </c>
      <c r="S268" s="228">
        <v>0</v>
      </c>
      <c r="T268" s="229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30" t="s">
        <v>139</v>
      </c>
      <c r="AT268" s="230" t="s">
        <v>134</v>
      </c>
      <c r="AU268" s="230" t="s">
        <v>83</v>
      </c>
      <c r="AY268" s="18" t="s">
        <v>132</v>
      </c>
      <c r="BE268" s="231">
        <f>IF(N268="základní",J268,0)</f>
        <v>0</v>
      </c>
      <c r="BF268" s="231">
        <f>IF(N268="snížená",J268,0)</f>
        <v>0</v>
      </c>
      <c r="BG268" s="231">
        <f>IF(N268="zákl. přenesená",J268,0)</f>
        <v>0</v>
      </c>
      <c r="BH268" s="231">
        <f>IF(N268="sníž. přenesená",J268,0)</f>
        <v>0</v>
      </c>
      <c r="BI268" s="231">
        <f>IF(N268="nulová",J268,0)</f>
        <v>0</v>
      </c>
      <c r="BJ268" s="18" t="s">
        <v>81</v>
      </c>
      <c r="BK268" s="231">
        <f>ROUND(I268*H268,2)</f>
        <v>0</v>
      </c>
      <c r="BL268" s="18" t="s">
        <v>139</v>
      </c>
      <c r="BM268" s="230" t="s">
        <v>268</v>
      </c>
    </row>
    <row r="269" s="2" customFormat="1">
      <c r="A269" s="39"/>
      <c r="B269" s="40"/>
      <c r="C269" s="41"/>
      <c r="D269" s="232" t="s">
        <v>140</v>
      </c>
      <c r="E269" s="41"/>
      <c r="F269" s="233" t="s">
        <v>327</v>
      </c>
      <c r="G269" s="41"/>
      <c r="H269" s="41"/>
      <c r="I269" s="234"/>
      <c r="J269" s="41"/>
      <c r="K269" s="41"/>
      <c r="L269" s="45"/>
      <c r="M269" s="235"/>
      <c r="N269" s="236"/>
      <c r="O269" s="92"/>
      <c r="P269" s="92"/>
      <c r="Q269" s="92"/>
      <c r="R269" s="92"/>
      <c r="S269" s="92"/>
      <c r="T269" s="93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T269" s="18" t="s">
        <v>140</v>
      </c>
      <c r="AU269" s="18" t="s">
        <v>83</v>
      </c>
    </row>
    <row r="270" s="13" customFormat="1">
      <c r="A270" s="13"/>
      <c r="B270" s="237"/>
      <c r="C270" s="238"/>
      <c r="D270" s="239" t="s">
        <v>142</v>
      </c>
      <c r="E270" s="240" t="s">
        <v>1</v>
      </c>
      <c r="F270" s="241" t="s">
        <v>499</v>
      </c>
      <c r="G270" s="238"/>
      <c r="H270" s="242">
        <v>14.449999999999999</v>
      </c>
      <c r="I270" s="243"/>
      <c r="J270" s="238"/>
      <c r="K270" s="238"/>
      <c r="L270" s="244"/>
      <c r="M270" s="245"/>
      <c r="N270" s="246"/>
      <c r="O270" s="246"/>
      <c r="P270" s="246"/>
      <c r="Q270" s="246"/>
      <c r="R270" s="246"/>
      <c r="S270" s="246"/>
      <c r="T270" s="247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8" t="s">
        <v>142</v>
      </c>
      <c r="AU270" s="248" t="s">
        <v>83</v>
      </c>
      <c r="AV270" s="13" t="s">
        <v>83</v>
      </c>
      <c r="AW270" s="13" t="s">
        <v>30</v>
      </c>
      <c r="AX270" s="13" t="s">
        <v>73</v>
      </c>
      <c r="AY270" s="248" t="s">
        <v>132</v>
      </c>
    </row>
    <row r="271" s="14" customFormat="1">
      <c r="A271" s="14"/>
      <c r="B271" s="249"/>
      <c r="C271" s="250"/>
      <c r="D271" s="239" t="s">
        <v>142</v>
      </c>
      <c r="E271" s="251" t="s">
        <v>1</v>
      </c>
      <c r="F271" s="252" t="s">
        <v>329</v>
      </c>
      <c r="G271" s="250"/>
      <c r="H271" s="251" t="s">
        <v>1</v>
      </c>
      <c r="I271" s="253"/>
      <c r="J271" s="250"/>
      <c r="K271" s="250"/>
      <c r="L271" s="254"/>
      <c r="M271" s="255"/>
      <c r="N271" s="256"/>
      <c r="O271" s="256"/>
      <c r="P271" s="256"/>
      <c r="Q271" s="256"/>
      <c r="R271" s="256"/>
      <c r="S271" s="256"/>
      <c r="T271" s="257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58" t="s">
        <v>142</v>
      </c>
      <c r="AU271" s="258" t="s">
        <v>83</v>
      </c>
      <c r="AV271" s="14" t="s">
        <v>81</v>
      </c>
      <c r="AW271" s="14" t="s">
        <v>30</v>
      </c>
      <c r="AX271" s="14" t="s">
        <v>73</v>
      </c>
      <c r="AY271" s="258" t="s">
        <v>132</v>
      </c>
    </row>
    <row r="272" s="13" customFormat="1">
      <c r="A272" s="13"/>
      <c r="B272" s="237"/>
      <c r="C272" s="238"/>
      <c r="D272" s="239" t="s">
        <v>142</v>
      </c>
      <c r="E272" s="240" t="s">
        <v>1</v>
      </c>
      <c r="F272" s="241" t="s">
        <v>500</v>
      </c>
      <c r="G272" s="238"/>
      <c r="H272" s="242">
        <v>1500</v>
      </c>
      <c r="I272" s="243"/>
      <c r="J272" s="238"/>
      <c r="K272" s="238"/>
      <c r="L272" s="244"/>
      <c r="M272" s="245"/>
      <c r="N272" s="246"/>
      <c r="O272" s="246"/>
      <c r="P272" s="246"/>
      <c r="Q272" s="246"/>
      <c r="R272" s="246"/>
      <c r="S272" s="246"/>
      <c r="T272" s="247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8" t="s">
        <v>142</v>
      </c>
      <c r="AU272" s="248" t="s">
        <v>83</v>
      </c>
      <c r="AV272" s="13" t="s">
        <v>83</v>
      </c>
      <c r="AW272" s="13" t="s">
        <v>30</v>
      </c>
      <c r="AX272" s="13" t="s">
        <v>73</v>
      </c>
      <c r="AY272" s="248" t="s">
        <v>132</v>
      </c>
    </row>
    <row r="273" s="14" customFormat="1">
      <c r="A273" s="14"/>
      <c r="B273" s="249"/>
      <c r="C273" s="250"/>
      <c r="D273" s="239" t="s">
        <v>142</v>
      </c>
      <c r="E273" s="251" t="s">
        <v>1</v>
      </c>
      <c r="F273" s="252" t="s">
        <v>331</v>
      </c>
      <c r="G273" s="250"/>
      <c r="H273" s="251" t="s">
        <v>1</v>
      </c>
      <c r="I273" s="253"/>
      <c r="J273" s="250"/>
      <c r="K273" s="250"/>
      <c r="L273" s="254"/>
      <c r="M273" s="255"/>
      <c r="N273" s="256"/>
      <c r="O273" s="256"/>
      <c r="P273" s="256"/>
      <c r="Q273" s="256"/>
      <c r="R273" s="256"/>
      <c r="S273" s="256"/>
      <c r="T273" s="257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58" t="s">
        <v>142</v>
      </c>
      <c r="AU273" s="258" t="s">
        <v>83</v>
      </c>
      <c r="AV273" s="14" t="s">
        <v>81</v>
      </c>
      <c r="AW273" s="14" t="s">
        <v>30</v>
      </c>
      <c r="AX273" s="14" t="s">
        <v>73</v>
      </c>
      <c r="AY273" s="258" t="s">
        <v>132</v>
      </c>
    </row>
    <row r="274" s="13" customFormat="1">
      <c r="A274" s="13"/>
      <c r="B274" s="237"/>
      <c r="C274" s="238"/>
      <c r="D274" s="239" t="s">
        <v>142</v>
      </c>
      <c r="E274" s="240" t="s">
        <v>1</v>
      </c>
      <c r="F274" s="241" t="s">
        <v>458</v>
      </c>
      <c r="G274" s="238"/>
      <c r="H274" s="242">
        <v>170</v>
      </c>
      <c r="I274" s="243"/>
      <c r="J274" s="238"/>
      <c r="K274" s="238"/>
      <c r="L274" s="244"/>
      <c r="M274" s="245"/>
      <c r="N274" s="246"/>
      <c r="O274" s="246"/>
      <c r="P274" s="246"/>
      <c r="Q274" s="246"/>
      <c r="R274" s="246"/>
      <c r="S274" s="246"/>
      <c r="T274" s="247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8" t="s">
        <v>142</v>
      </c>
      <c r="AU274" s="248" t="s">
        <v>83</v>
      </c>
      <c r="AV274" s="13" t="s">
        <v>83</v>
      </c>
      <c r="AW274" s="13" t="s">
        <v>30</v>
      </c>
      <c r="AX274" s="13" t="s">
        <v>73</v>
      </c>
      <c r="AY274" s="248" t="s">
        <v>132</v>
      </c>
    </row>
    <row r="275" s="14" customFormat="1">
      <c r="A275" s="14"/>
      <c r="B275" s="249"/>
      <c r="C275" s="250"/>
      <c r="D275" s="239" t="s">
        <v>142</v>
      </c>
      <c r="E275" s="251" t="s">
        <v>1</v>
      </c>
      <c r="F275" s="252" t="s">
        <v>333</v>
      </c>
      <c r="G275" s="250"/>
      <c r="H275" s="251" t="s">
        <v>1</v>
      </c>
      <c r="I275" s="253"/>
      <c r="J275" s="250"/>
      <c r="K275" s="250"/>
      <c r="L275" s="254"/>
      <c r="M275" s="255"/>
      <c r="N275" s="256"/>
      <c r="O275" s="256"/>
      <c r="P275" s="256"/>
      <c r="Q275" s="256"/>
      <c r="R275" s="256"/>
      <c r="S275" s="256"/>
      <c r="T275" s="257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58" t="s">
        <v>142</v>
      </c>
      <c r="AU275" s="258" t="s">
        <v>83</v>
      </c>
      <c r="AV275" s="14" t="s">
        <v>81</v>
      </c>
      <c r="AW275" s="14" t="s">
        <v>30</v>
      </c>
      <c r="AX275" s="14" t="s">
        <v>73</v>
      </c>
      <c r="AY275" s="258" t="s">
        <v>132</v>
      </c>
    </row>
    <row r="276" s="14" customFormat="1">
      <c r="A276" s="14"/>
      <c r="B276" s="249"/>
      <c r="C276" s="250"/>
      <c r="D276" s="239" t="s">
        <v>142</v>
      </c>
      <c r="E276" s="251" t="s">
        <v>1</v>
      </c>
      <c r="F276" s="252" t="s">
        <v>144</v>
      </c>
      <c r="G276" s="250"/>
      <c r="H276" s="251" t="s">
        <v>1</v>
      </c>
      <c r="I276" s="253"/>
      <c r="J276" s="250"/>
      <c r="K276" s="250"/>
      <c r="L276" s="254"/>
      <c r="M276" s="255"/>
      <c r="N276" s="256"/>
      <c r="O276" s="256"/>
      <c r="P276" s="256"/>
      <c r="Q276" s="256"/>
      <c r="R276" s="256"/>
      <c r="S276" s="256"/>
      <c r="T276" s="257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58" t="s">
        <v>142</v>
      </c>
      <c r="AU276" s="258" t="s">
        <v>83</v>
      </c>
      <c r="AV276" s="14" t="s">
        <v>81</v>
      </c>
      <c r="AW276" s="14" t="s">
        <v>30</v>
      </c>
      <c r="AX276" s="14" t="s">
        <v>73</v>
      </c>
      <c r="AY276" s="258" t="s">
        <v>132</v>
      </c>
    </row>
    <row r="277" s="15" customFormat="1">
      <c r="A277" s="15"/>
      <c r="B277" s="259"/>
      <c r="C277" s="260"/>
      <c r="D277" s="239" t="s">
        <v>142</v>
      </c>
      <c r="E277" s="261" t="s">
        <v>1</v>
      </c>
      <c r="F277" s="262" t="s">
        <v>145</v>
      </c>
      <c r="G277" s="260"/>
      <c r="H277" s="263">
        <v>1684.4500000000001</v>
      </c>
      <c r="I277" s="264"/>
      <c r="J277" s="260"/>
      <c r="K277" s="260"/>
      <c r="L277" s="265"/>
      <c r="M277" s="266"/>
      <c r="N277" s="267"/>
      <c r="O277" s="267"/>
      <c r="P277" s="267"/>
      <c r="Q277" s="267"/>
      <c r="R277" s="267"/>
      <c r="S277" s="267"/>
      <c r="T277" s="268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T277" s="269" t="s">
        <v>142</v>
      </c>
      <c r="AU277" s="269" t="s">
        <v>83</v>
      </c>
      <c r="AV277" s="15" t="s">
        <v>139</v>
      </c>
      <c r="AW277" s="15" t="s">
        <v>30</v>
      </c>
      <c r="AX277" s="15" t="s">
        <v>81</v>
      </c>
      <c r="AY277" s="269" t="s">
        <v>132</v>
      </c>
    </row>
    <row r="278" s="2" customFormat="1" ht="33" customHeight="1">
      <c r="A278" s="39"/>
      <c r="B278" s="40"/>
      <c r="C278" s="219" t="s">
        <v>275</v>
      </c>
      <c r="D278" s="219" t="s">
        <v>134</v>
      </c>
      <c r="E278" s="220" t="s">
        <v>345</v>
      </c>
      <c r="F278" s="221" t="s">
        <v>346</v>
      </c>
      <c r="G278" s="222" t="s">
        <v>137</v>
      </c>
      <c r="H278" s="223">
        <v>5806.1999999999998</v>
      </c>
      <c r="I278" s="224"/>
      <c r="J278" s="225">
        <f>ROUND(I278*H278,2)</f>
        <v>0</v>
      </c>
      <c r="K278" s="221" t="s">
        <v>138</v>
      </c>
      <c r="L278" s="45"/>
      <c r="M278" s="226" t="s">
        <v>1</v>
      </c>
      <c r="N278" s="227" t="s">
        <v>38</v>
      </c>
      <c r="O278" s="92"/>
      <c r="P278" s="228">
        <f>O278*H278</f>
        <v>0</v>
      </c>
      <c r="Q278" s="228">
        <v>0</v>
      </c>
      <c r="R278" s="228">
        <f>Q278*H278</f>
        <v>0</v>
      </c>
      <c r="S278" s="228">
        <v>0</v>
      </c>
      <c r="T278" s="229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30" t="s">
        <v>139</v>
      </c>
      <c r="AT278" s="230" t="s">
        <v>134</v>
      </c>
      <c r="AU278" s="230" t="s">
        <v>83</v>
      </c>
      <c r="AY278" s="18" t="s">
        <v>132</v>
      </c>
      <c r="BE278" s="231">
        <f>IF(N278="základní",J278,0)</f>
        <v>0</v>
      </c>
      <c r="BF278" s="231">
        <f>IF(N278="snížená",J278,0)</f>
        <v>0</v>
      </c>
      <c r="BG278" s="231">
        <f>IF(N278="zákl. přenesená",J278,0)</f>
        <v>0</v>
      </c>
      <c r="BH278" s="231">
        <f>IF(N278="sníž. přenesená",J278,0)</f>
        <v>0</v>
      </c>
      <c r="BI278" s="231">
        <f>IF(N278="nulová",J278,0)</f>
        <v>0</v>
      </c>
      <c r="BJ278" s="18" t="s">
        <v>81</v>
      </c>
      <c r="BK278" s="231">
        <f>ROUND(I278*H278,2)</f>
        <v>0</v>
      </c>
      <c r="BL278" s="18" t="s">
        <v>139</v>
      </c>
      <c r="BM278" s="230" t="s">
        <v>278</v>
      </c>
    </row>
    <row r="279" s="2" customFormat="1">
      <c r="A279" s="39"/>
      <c r="B279" s="40"/>
      <c r="C279" s="41"/>
      <c r="D279" s="232" t="s">
        <v>140</v>
      </c>
      <c r="E279" s="41"/>
      <c r="F279" s="233" t="s">
        <v>348</v>
      </c>
      <c r="G279" s="41"/>
      <c r="H279" s="41"/>
      <c r="I279" s="234"/>
      <c r="J279" s="41"/>
      <c r="K279" s="41"/>
      <c r="L279" s="45"/>
      <c r="M279" s="235"/>
      <c r="N279" s="236"/>
      <c r="O279" s="92"/>
      <c r="P279" s="92"/>
      <c r="Q279" s="92"/>
      <c r="R279" s="92"/>
      <c r="S279" s="92"/>
      <c r="T279" s="93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T279" s="18" t="s">
        <v>140</v>
      </c>
      <c r="AU279" s="18" t="s">
        <v>83</v>
      </c>
    </row>
    <row r="280" s="13" customFormat="1">
      <c r="A280" s="13"/>
      <c r="B280" s="237"/>
      <c r="C280" s="238"/>
      <c r="D280" s="239" t="s">
        <v>142</v>
      </c>
      <c r="E280" s="240" t="s">
        <v>1</v>
      </c>
      <c r="F280" s="241" t="s">
        <v>501</v>
      </c>
      <c r="G280" s="238"/>
      <c r="H280" s="242">
        <v>5806.1999999999998</v>
      </c>
      <c r="I280" s="243"/>
      <c r="J280" s="238"/>
      <c r="K280" s="238"/>
      <c r="L280" s="244"/>
      <c r="M280" s="245"/>
      <c r="N280" s="246"/>
      <c r="O280" s="246"/>
      <c r="P280" s="246"/>
      <c r="Q280" s="246"/>
      <c r="R280" s="246"/>
      <c r="S280" s="246"/>
      <c r="T280" s="247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8" t="s">
        <v>142</v>
      </c>
      <c r="AU280" s="248" t="s">
        <v>83</v>
      </c>
      <c r="AV280" s="13" t="s">
        <v>83</v>
      </c>
      <c r="AW280" s="13" t="s">
        <v>30</v>
      </c>
      <c r="AX280" s="13" t="s">
        <v>73</v>
      </c>
      <c r="AY280" s="248" t="s">
        <v>132</v>
      </c>
    </row>
    <row r="281" s="14" customFormat="1">
      <c r="A281" s="14"/>
      <c r="B281" s="249"/>
      <c r="C281" s="250"/>
      <c r="D281" s="239" t="s">
        <v>142</v>
      </c>
      <c r="E281" s="251" t="s">
        <v>1</v>
      </c>
      <c r="F281" s="252" t="s">
        <v>144</v>
      </c>
      <c r="G281" s="250"/>
      <c r="H281" s="251" t="s">
        <v>1</v>
      </c>
      <c r="I281" s="253"/>
      <c r="J281" s="250"/>
      <c r="K281" s="250"/>
      <c r="L281" s="254"/>
      <c r="M281" s="255"/>
      <c r="N281" s="256"/>
      <c r="O281" s="256"/>
      <c r="P281" s="256"/>
      <c r="Q281" s="256"/>
      <c r="R281" s="256"/>
      <c r="S281" s="256"/>
      <c r="T281" s="257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58" t="s">
        <v>142</v>
      </c>
      <c r="AU281" s="258" t="s">
        <v>83</v>
      </c>
      <c r="AV281" s="14" t="s">
        <v>81</v>
      </c>
      <c r="AW281" s="14" t="s">
        <v>30</v>
      </c>
      <c r="AX281" s="14" t="s">
        <v>73</v>
      </c>
      <c r="AY281" s="258" t="s">
        <v>132</v>
      </c>
    </row>
    <row r="282" s="15" customFormat="1">
      <c r="A282" s="15"/>
      <c r="B282" s="259"/>
      <c r="C282" s="260"/>
      <c r="D282" s="239" t="s">
        <v>142</v>
      </c>
      <c r="E282" s="261" t="s">
        <v>1</v>
      </c>
      <c r="F282" s="262" t="s">
        <v>145</v>
      </c>
      <c r="G282" s="260"/>
      <c r="H282" s="263">
        <v>5806.1999999999998</v>
      </c>
      <c r="I282" s="264"/>
      <c r="J282" s="260"/>
      <c r="K282" s="260"/>
      <c r="L282" s="265"/>
      <c r="M282" s="266"/>
      <c r="N282" s="267"/>
      <c r="O282" s="267"/>
      <c r="P282" s="267"/>
      <c r="Q282" s="267"/>
      <c r="R282" s="267"/>
      <c r="S282" s="267"/>
      <c r="T282" s="268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T282" s="269" t="s">
        <v>142</v>
      </c>
      <c r="AU282" s="269" t="s">
        <v>83</v>
      </c>
      <c r="AV282" s="15" t="s">
        <v>139</v>
      </c>
      <c r="AW282" s="15" t="s">
        <v>30</v>
      </c>
      <c r="AX282" s="15" t="s">
        <v>81</v>
      </c>
      <c r="AY282" s="269" t="s">
        <v>132</v>
      </c>
    </row>
    <row r="283" s="2" customFormat="1" ht="37.8" customHeight="1">
      <c r="A283" s="39"/>
      <c r="B283" s="40"/>
      <c r="C283" s="219" t="s">
        <v>219</v>
      </c>
      <c r="D283" s="219" t="s">
        <v>134</v>
      </c>
      <c r="E283" s="220" t="s">
        <v>350</v>
      </c>
      <c r="F283" s="221" t="s">
        <v>351</v>
      </c>
      <c r="G283" s="222" t="s">
        <v>137</v>
      </c>
      <c r="H283" s="223">
        <v>86</v>
      </c>
      <c r="I283" s="224"/>
      <c r="J283" s="225">
        <f>ROUND(I283*H283,2)</f>
        <v>0</v>
      </c>
      <c r="K283" s="221" t="s">
        <v>138</v>
      </c>
      <c r="L283" s="45"/>
      <c r="M283" s="226" t="s">
        <v>1</v>
      </c>
      <c r="N283" s="227" t="s">
        <v>38</v>
      </c>
      <c r="O283" s="92"/>
      <c r="P283" s="228">
        <f>O283*H283</f>
        <v>0</v>
      </c>
      <c r="Q283" s="228">
        <v>0</v>
      </c>
      <c r="R283" s="228">
        <f>Q283*H283</f>
        <v>0</v>
      </c>
      <c r="S283" s="228">
        <v>0</v>
      </c>
      <c r="T283" s="229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30" t="s">
        <v>139</v>
      </c>
      <c r="AT283" s="230" t="s">
        <v>134</v>
      </c>
      <c r="AU283" s="230" t="s">
        <v>83</v>
      </c>
      <c r="AY283" s="18" t="s">
        <v>132</v>
      </c>
      <c r="BE283" s="231">
        <f>IF(N283="základní",J283,0)</f>
        <v>0</v>
      </c>
      <c r="BF283" s="231">
        <f>IF(N283="snížená",J283,0)</f>
        <v>0</v>
      </c>
      <c r="BG283" s="231">
        <f>IF(N283="zákl. přenesená",J283,0)</f>
        <v>0</v>
      </c>
      <c r="BH283" s="231">
        <f>IF(N283="sníž. přenesená",J283,0)</f>
        <v>0</v>
      </c>
      <c r="BI283" s="231">
        <f>IF(N283="nulová",J283,0)</f>
        <v>0</v>
      </c>
      <c r="BJ283" s="18" t="s">
        <v>81</v>
      </c>
      <c r="BK283" s="231">
        <f>ROUND(I283*H283,2)</f>
        <v>0</v>
      </c>
      <c r="BL283" s="18" t="s">
        <v>139</v>
      </c>
      <c r="BM283" s="230" t="s">
        <v>284</v>
      </c>
    </row>
    <row r="284" s="2" customFormat="1">
      <c r="A284" s="39"/>
      <c r="B284" s="40"/>
      <c r="C284" s="41"/>
      <c r="D284" s="232" t="s">
        <v>140</v>
      </c>
      <c r="E284" s="41"/>
      <c r="F284" s="233" t="s">
        <v>353</v>
      </c>
      <c r="G284" s="41"/>
      <c r="H284" s="41"/>
      <c r="I284" s="234"/>
      <c r="J284" s="41"/>
      <c r="K284" s="41"/>
      <c r="L284" s="45"/>
      <c r="M284" s="235"/>
      <c r="N284" s="236"/>
      <c r="O284" s="92"/>
      <c r="P284" s="92"/>
      <c r="Q284" s="92"/>
      <c r="R284" s="92"/>
      <c r="S284" s="92"/>
      <c r="T284" s="93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T284" s="18" t="s">
        <v>140</v>
      </c>
      <c r="AU284" s="18" t="s">
        <v>83</v>
      </c>
    </row>
    <row r="285" s="13" customFormat="1">
      <c r="A285" s="13"/>
      <c r="B285" s="237"/>
      <c r="C285" s="238"/>
      <c r="D285" s="239" t="s">
        <v>142</v>
      </c>
      <c r="E285" s="240" t="s">
        <v>1</v>
      </c>
      <c r="F285" s="241" t="s">
        <v>380</v>
      </c>
      <c r="G285" s="238"/>
      <c r="H285" s="242">
        <v>86</v>
      </c>
      <c r="I285" s="243"/>
      <c r="J285" s="238"/>
      <c r="K285" s="238"/>
      <c r="L285" s="244"/>
      <c r="M285" s="245"/>
      <c r="N285" s="246"/>
      <c r="O285" s="246"/>
      <c r="P285" s="246"/>
      <c r="Q285" s="246"/>
      <c r="R285" s="246"/>
      <c r="S285" s="246"/>
      <c r="T285" s="247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48" t="s">
        <v>142</v>
      </c>
      <c r="AU285" s="248" t="s">
        <v>83</v>
      </c>
      <c r="AV285" s="13" t="s">
        <v>83</v>
      </c>
      <c r="AW285" s="13" t="s">
        <v>30</v>
      </c>
      <c r="AX285" s="13" t="s">
        <v>73</v>
      </c>
      <c r="AY285" s="248" t="s">
        <v>132</v>
      </c>
    </row>
    <row r="286" s="14" customFormat="1">
      <c r="A286" s="14"/>
      <c r="B286" s="249"/>
      <c r="C286" s="250"/>
      <c r="D286" s="239" t="s">
        <v>142</v>
      </c>
      <c r="E286" s="251" t="s">
        <v>1</v>
      </c>
      <c r="F286" s="252" t="s">
        <v>144</v>
      </c>
      <c r="G286" s="250"/>
      <c r="H286" s="251" t="s">
        <v>1</v>
      </c>
      <c r="I286" s="253"/>
      <c r="J286" s="250"/>
      <c r="K286" s="250"/>
      <c r="L286" s="254"/>
      <c r="M286" s="255"/>
      <c r="N286" s="256"/>
      <c r="O286" s="256"/>
      <c r="P286" s="256"/>
      <c r="Q286" s="256"/>
      <c r="R286" s="256"/>
      <c r="S286" s="256"/>
      <c r="T286" s="257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58" t="s">
        <v>142</v>
      </c>
      <c r="AU286" s="258" t="s">
        <v>83</v>
      </c>
      <c r="AV286" s="14" t="s">
        <v>81</v>
      </c>
      <c r="AW286" s="14" t="s">
        <v>30</v>
      </c>
      <c r="AX286" s="14" t="s">
        <v>73</v>
      </c>
      <c r="AY286" s="258" t="s">
        <v>132</v>
      </c>
    </row>
    <row r="287" s="15" customFormat="1">
      <c r="A287" s="15"/>
      <c r="B287" s="259"/>
      <c r="C287" s="260"/>
      <c r="D287" s="239" t="s">
        <v>142</v>
      </c>
      <c r="E287" s="261" t="s">
        <v>1</v>
      </c>
      <c r="F287" s="262" t="s">
        <v>145</v>
      </c>
      <c r="G287" s="260"/>
      <c r="H287" s="263">
        <v>86</v>
      </c>
      <c r="I287" s="264"/>
      <c r="J287" s="260"/>
      <c r="K287" s="260"/>
      <c r="L287" s="265"/>
      <c r="M287" s="266"/>
      <c r="N287" s="267"/>
      <c r="O287" s="267"/>
      <c r="P287" s="267"/>
      <c r="Q287" s="267"/>
      <c r="R287" s="267"/>
      <c r="S287" s="267"/>
      <c r="T287" s="268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T287" s="269" t="s">
        <v>142</v>
      </c>
      <c r="AU287" s="269" t="s">
        <v>83</v>
      </c>
      <c r="AV287" s="15" t="s">
        <v>139</v>
      </c>
      <c r="AW287" s="15" t="s">
        <v>30</v>
      </c>
      <c r="AX287" s="15" t="s">
        <v>81</v>
      </c>
      <c r="AY287" s="269" t="s">
        <v>132</v>
      </c>
    </row>
    <row r="288" s="2" customFormat="1" ht="44.25" customHeight="1">
      <c r="A288" s="39"/>
      <c r="B288" s="40"/>
      <c r="C288" s="219" t="s">
        <v>290</v>
      </c>
      <c r="D288" s="219" t="s">
        <v>134</v>
      </c>
      <c r="E288" s="220" t="s">
        <v>502</v>
      </c>
      <c r="F288" s="221" t="s">
        <v>503</v>
      </c>
      <c r="G288" s="222" t="s">
        <v>218</v>
      </c>
      <c r="H288" s="223">
        <v>227.19999999999999</v>
      </c>
      <c r="I288" s="224"/>
      <c r="J288" s="225">
        <f>ROUND(I288*H288,2)</f>
        <v>0</v>
      </c>
      <c r="K288" s="221" t="s">
        <v>138</v>
      </c>
      <c r="L288" s="45"/>
      <c r="M288" s="226" t="s">
        <v>1</v>
      </c>
      <c r="N288" s="227" t="s">
        <v>38</v>
      </c>
      <c r="O288" s="92"/>
      <c r="P288" s="228">
        <f>O288*H288</f>
        <v>0</v>
      </c>
      <c r="Q288" s="228">
        <v>0</v>
      </c>
      <c r="R288" s="228">
        <f>Q288*H288</f>
        <v>0</v>
      </c>
      <c r="S288" s="228">
        <v>0</v>
      </c>
      <c r="T288" s="229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30" t="s">
        <v>139</v>
      </c>
      <c r="AT288" s="230" t="s">
        <v>134</v>
      </c>
      <c r="AU288" s="230" t="s">
        <v>83</v>
      </c>
      <c r="AY288" s="18" t="s">
        <v>132</v>
      </c>
      <c r="BE288" s="231">
        <f>IF(N288="základní",J288,0)</f>
        <v>0</v>
      </c>
      <c r="BF288" s="231">
        <f>IF(N288="snížená",J288,0)</f>
        <v>0</v>
      </c>
      <c r="BG288" s="231">
        <f>IF(N288="zákl. přenesená",J288,0)</f>
        <v>0</v>
      </c>
      <c r="BH288" s="231">
        <f>IF(N288="sníž. přenesená",J288,0)</f>
        <v>0</v>
      </c>
      <c r="BI288" s="231">
        <f>IF(N288="nulová",J288,0)</f>
        <v>0</v>
      </c>
      <c r="BJ288" s="18" t="s">
        <v>81</v>
      </c>
      <c r="BK288" s="231">
        <f>ROUND(I288*H288,2)</f>
        <v>0</v>
      </c>
      <c r="BL288" s="18" t="s">
        <v>139</v>
      </c>
      <c r="BM288" s="230" t="s">
        <v>293</v>
      </c>
    </row>
    <row r="289" s="2" customFormat="1">
      <c r="A289" s="39"/>
      <c r="B289" s="40"/>
      <c r="C289" s="41"/>
      <c r="D289" s="232" t="s">
        <v>140</v>
      </c>
      <c r="E289" s="41"/>
      <c r="F289" s="233" t="s">
        <v>504</v>
      </c>
      <c r="G289" s="41"/>
      <c r="H289" s="41"/>
      <c r="I289" s="234"/>
      <c r="J289" s="41"/>
      <c r="K289" s="41"/>
      <c r="L289" s="45"/>
      <c r="M289" s="235"/>
      <c r="N289" s="236"/>
      <c r="O289" s="92"/>
      <c r="P289" s="92"/>
      <c r="Q289" s="92"/>
      <c r="R289" s="92"/>
      <c r="S289" s="92"/>
      <c r="T289" s="93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T289" s="18" t="s">
        <v>140</v>
      </c>
      <c r="AU289" s="18" t="s">
        <v>83</v>
      </c>
    </row>
    <row r="290" s="13" customFormat="1">
      <c r="A290" s="13"/>
      <c r="B290" s="237"/>
      <c r="C290" s="238"/>
      <c r="D290" s="239" t="s">
        <v>142</v>
      </c>
      <c r="E290" s="240" t="s">
        <v>1</v>
      </c>
      <c r="F290" s="241" t="s">
        <v>505</v>
      </c>
      <c r="G290" s="238"/>
      <c r="H290" s="242">
        <v>227.19999999999999</v>
      </c>
      <c r="I290" s="243"/>
      <c r="J290" s="238"/>
      <c r="K290" s="238"/>
      <c r="L290" s="244"/>
      <c r="M290" s="245"/>
      <c r="N290" s="246"/>
      <c r="O290" s="246"/>
      <c r="P290" s="246"/>
      <c r="Q290" s="246"/>
      <c r="R290" s="246"/>
      <c r="S290" s="246"/>
      <c r="T290" s="247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8" t="s">
        <v>142</v>
      </c>
      <c r="AU290" s="248" t="s">
        <v>83</v>
      </c>
      <c r="AV290" s="13" t="s">
        <v>83</v>
      </c>
      <c r="AW290" s="13" t="s">
        <v>30</v>
      </c>
      <c r="AX290" s="13" t="s">
        <v>73</v>
      </c>
      <c r="AY290" s="248" t="s">
        <v>132</v>
      </c>
    </row>
    <row r="291" s="15" customFormat="1">
      <c r="A291" s="15"/>
      <c r="B291" s="259"/>
      <c r="C291" s="260"/>
      <c r="D291" s="239" t="s">
        <v>142</v>
      </c>
      <c r="E291" s="261" t="s">
        <v>1</v>
      </c>
      <c r="F291" s="262" t="s">
        <v>145</v>
      </c>
      <c r="G291" s="260"/>
      <c r="H291" s="263">
        <v>227.19999999999999</v>
      </c>
      <c r="I291" s="264"/>
      <c r="J291" s="260"/>
      <c r="K291" s="260"/>
      <c r="L291" s="265"/>
      <c r="M291" s="266"/>
      <c r="N291" s="267"/>
      <c r="O291" s="267"/>
      <c r="P291" s="267"/>
      <c r="Q291" s="267"/>
      <c r="R291" s="267"/>
      <c r="S291" s="267"/>
      <c r="T291" s="268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T291" s="269" t="s">
        <v>142</v>
      </c>
      <c r="AU291" s="269" t="s">
        <v>83</v>
      </c>
      <c r="AV291" s="15" t="s">
        <v>139</v>
      </c>
      <c r="AW291" s="15" t="s">
        <v>30</v>
      </c>
      <c r="AX291" s="15" t="s">
        <v>81</v>
      </c>
      <c r="AY291" s="269" t="s">
        <v>132</v>
      </c>
    </row>
    <row r="292" s="12" customFormat="1" ht="22.8" customHeight="1">
      <c r="A292" s="12"/>
      <c r="B292" s="203"/>
      <c r="C292" s="204"/>
      <c r="D292" s="205" t="s">
        <v>72</v>
      </c>
      <c r="E292" s="217" t="s">
        <v>369</v>
      </c>
      <c r="F292" s="217" t="s">
        <v>370</v>
      </c>
      <c r="G292" s="204"/>
      <c r="H292" s="204"/>
      <c r="I292" s="207"/>
      <c r="J292" s="218">
        <f>BK292</f>
        <v>0</v>
      </c>
      <c r="K292" s="204"/>
      <c r="L292" s="209"/>
      <c r="M292" s="210"/>
      <c r="N292" s="211"/>
      <c r="O292" s="211"/>
      <c r="P292" s="212">
        <f>SUM(P293:P339)</f>
        <v>0</v>
      </c>
      <c r="Q292" s="211"/>
      <c r="R292" s="212">
        <f>SUM(R293:R339)</f>
        <v>0</v>
      </c>
      <c r="S292" s="211"/>
      <c r="T292" s="213">
        <f>SUM(T293:T339)</f>
        <v>0</v>
      </c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R292" s="214" t="s">
        <v>81</v>
      </c>
      <c r="AT292" s="215" t="s">
        <v>72</v>
      </c>
      <c r="AU292" s="215" t="s">
        <v>81</v>
      </c>
      <c r="AY292" s="214" t="s">
        <v>132</v>
      </c>
      <c r="BK292" s="216">
        <f>SUM(BK293:BK339)</f>
        <v>0</v>
      </c>
    </row>
    <row r="293" s="2" customFormat="1" ht="24.15" customHeight="1">
      <c r="A293" s="39"/>
      <c r="B293" s="40"/>
      <c r="C293" s="219" t="s">
        <v>223</v>
      </c>
      <c r="D293" s="219" t="s">
        <v>134</v>
      </c>
      <c r="E293" s="220" t="s">
        <v>378</v>
      </c>
      <c r="F293" s="221" t="s">
        <v>379</v>
      </c>
      <c r="G293" s="222" t="s">
        <v>170</v>
      </c>
      <c r="H293" s="223">
        <v>12.093</v>
      </c>
      <c r="I293" s="224"/>
      <c r="J293" s="225">
        <f>ROUND(I293*H293,2)</f>
        <v>0</v>
      </c>
      <c r="K293" s="221" t="s">
        <v>138</v>
      </c>
      <c r="L293" s="45"/>
      <c r="M293" s="226" t="s">
        <v>1</v>
      </c>
      <c r="N293" s="227" t="s">
        <v>38</v>
      </c>
      <c r="O293" s="92"/>
      <c r="P293" s="228">
        <f>O293*H293</f>
        <v>0</v>
      </c>
      <c r="Q293" s="228">
        <v>0</v>
      </c>
      <c r="R293" s="228">
        <f>Q293*H293</f>
        <v>0</v>
      </c>
      <c r="S293" s="228">
        <v>0</v>
      </c>
      <c r="T293" s="229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30" t="s">
        <v>139</v>
      </c>
      <c r="AT293" s="230" t="s">
        <v>134</v>
      </c>
      <c r="AU293" s="230" t="s">
        <v>83</v>
      </c>
      <c r="AY293" s="18" t="s">
        <v>132</v>
      </c>
      <c r="BE293" s="231">
        <f>IF(N293="základní",J293,0)</f>
        <v>0</v>
      </c>
      <c r="BF293" s="231">
        <f>IF(N293="snížená",J293,0)</f>
        <v>0</v>
      </c>
      <c r="BG293" s="231">
        <f>IF(N293="zákl. přenesená",J293,0)</f>
        <v>0</v>
      </c>
      <c r="BH293" s="231">
        <f>IF(N293="sníž. přenesená",J293,0)</f>
        <v>0</v>
      </c>
      <c r="BI293" s="231">
        <f>IF(N293="nulová",J293,0)</f>
        <v>0</v>
      </c>
      <c r="BJ293" s="18" t="s">
        <v>81</v>
      </c>
      <c r="BK293" s="231">
        <f>ROUND(I293*H293,2)</f>
        <v>0</v>
      </c>
      <c r="BL293" s="18" t="s">
        <v>139</v>
      </c>
      <c r="BM293" s="230" t="s">
        <v>301</v>
      </c>
    </row>
    <row r="294" s="2" customFormat="1">
      <c r="A294" s="39"/>
      <c r="B294" s="40"/>
      <c r="C294" s="41"/>
      <c r="D294" s="232" t="s">
        <v>140</v>
      </c>
      <c r="E294" s="41"/>
      <c r="F294" s="233" t="s">
        <v>381</v>
      </c>
      <c r="G294" s="41"/>
      <c r="H294" s="41"/>
      <c r="I294" s="234"/>
      <c r="J294" s="41"/>
      <c r="K294" s="41"/>
      <c r="L294" s="45"/>
      <c r="M294" s="235"/>
      <c r="N294" s="236"/>
      <c r="O294" s="92"/>
      <c r="P294" s="92"/>
      <c r="Q294" s="92"/>
      <c r="R294" s="92"/>
      <c r="S294" s="92"/>
      <c r="T294" s="93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T294" s="18" t="s">
        <v>140</v>
      </c>
      <c r="AU294" s="18" t="s">
        <v>83</v>
      </c>
    </row>
    <row r="295" s="13" customFormat="1">
      <c r="A295" s="13"/>
      <c r="B295" s="237"/>
      <c r="C295" s="238"/>
      <c r="D295" s="239" t="s">
        <v>142</v>
      </c>
      <c r="E295" s="240" t="s">
        <v>1</v>
      </c>
      <c r="F295" s="241" t="s">
        <v>506</v>
      </c>
      <c r="G295" s="238"/>
      <c r="H295" s="242">
        <v>856.54200000000003</v>
      </c>
      <c r="I295" s="243"/>
      <c r="J295" s="238"/>
      <c r="K295" s="238"/>
      <c r="L295" s="244"/>
      <c r="M295" s="245"/>
      <c r="N295" s="246"/>
      <c r="O295" s="246"/>
      <c r="P295" s="246"/>
      <c r="Q295" s="246"/>
      <c r="R295" s="246"/>
      <c r="S295" s="246"/>
      <c r="T295" s="247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8" t="s">
        <v>142</v>
      </c>
      <c r="AU295" s="248" t="s">
        <v>83</v>
      </c>
      <c r="AV295" s="13" t="s">
        <v>83</v>
      </c>
      <c r="AW295" s="13" t="s">
        <v>30</v>
      </c>
      <c r="AX295" s="13" t="s">
        <v>73</v>
      </c>
      <c r="AY295" s="248" t="s">
        <v>132</v>
      </c>
    </row>
    <row r="296" s="13" customFormat="1">
      <c r="A296" s="13"/>
      <c r="B296" s="237"/>
      <c r="C296" s="238"/>
      <c r="D296" s="239" t="s">
        <v>142</v>
      </c>
      <c r="E296" s="240" t="s">
        <v>1</v>
      </c>
      <c r="F296" s="241" t="s">
        <v>507</v>
      </c>
      <c r="G296" s="238"/>
      <c r="H296" s="242">
        <v>-48.625999999999998</v>
      </c>
      <c r="I296" s="243"/>
      <c r="J296" s="238"/>
      <c r="K296" s="238"/>
      <c r="L296" s="244"/>
      <c r="M296" s="245"/>
      <c r="N296" s="246"/>
      <c r="O296" s="246"/>
      <c r="P296" s="246"/>
      <c r="Q296" s="246"/>
      <c r="R296" s="246"/>
      <c r="S296" s="246"/>
      <c r="T296" s="247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8" t="s">
        <v>142</v>
      </c>
      <c r="AU296" s="248" t="s">
        <v>83</v>
      </c>
      <c r="AV296" s="13" t="s">
        <v>83</v>
      </c>
      <c r="AW296" s="13" t="s">
        <v>30</v>
      </c>
      <c r="AX296" s="13" t="s">
        <v>73</v>
      </c>
      <c r="AY296" s="248" t="s">
        <v>132</v>
      </c>
    </row>
    <row r="297" s="14" customFormat="1">
      <c r="A297" s="14"/>
      <c r="B297" s="249"/>
      <c r="C297" s="250"/>
      <c r="D297" s="239" t="s">
        <v>142</v>
      </c>
      <c r="E297" s="251" t="s">
        <v>1</v>
      </c>
      <c r="F297" s="252" t="s">
        <v>508</v>
      </c>
      <c r="G297" s="250"/>
      <c r="H297" s="251" t="s">
        <v>1</v>
      </c>
      <c r="I297" s="253"/>
      <c r="J297" s="250"/>
      <c r="K297" s="250"/>
      <c r="L297" s="254"/>
      <c r="M297" s="255"/>
      <c r="N297" s="256"/>
      <c r="O297" s="256"/>
      <c r="P297" s="256"/>
      <c r="Q297" s="256"/>
      <c r="R297" s="256"/>
      <c r="S297" s="256"/>
      <c r="T297" s="257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58" t="s">
        <v>142</v>
      </c>
      <c r="AU297" s="258" t="s">
        <v>83</v>
      </c>
      <c r="AV297" s="14" t="s">
        <v>81</v>
      </c>
      <c r="AW297" s="14" t="s">
        <v>30</v>
      </c>
      <c r="AX297" s="14" t="s">
        <v>73</v>
      </c>
      <c r="AY297" s="258" t="s">
        <v>132</v>
      </c>
    </row>
    <row r="298" s="13" customFormat="1">
      <c r="A298" s="13"/>
      <c r="B298" s="237"/>
      <c r="C298" s="238"/>
      <c r="D298" s="239" t="s">
        <v>142</v>
      </c>
      <c r="E298" s="240" t="s">
        <v>1</v>
      </c>
      <c r="F298" s="241" t="s">
        <v>509</v>
      </c>
      <c r="G298" s="238"/>
      <c r="H298" s="242">
        <v>-795.82299999999998</v>
      </c>
      <c r="I298" s="243"/>
      <c r="J298" s="238"/>
      <c r="K298" s="238"/>
      <c r="L298" s="244"/>
      <c r="M298" s="245"/>
      <c r="N298" s="246"/>
      <c r="O298" s="246"/>
      <c r="P298" s="246"/>
      <c r="Q298" s="246"/>
      <c r="R298" s="246"/>
      <c r="S298" s="246"/>
      <c r="T298" s="247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8" t="s">
        <v>142</v>
      </c>
      <c r="AU298" s="248" t="s">
        <v>83</v>
      </c>
      <c r="AV298" s="13" t="s">
        <v>83</v>
      </c>
      <c r="AW298" s="13" t="s">
        <v>30</v>
      </c>
      <c r="AX298" s="13" t="s">
        <v>73</v>
      </c>
      <c r="AY298" s="248" t="s">
        <v>132</v>
      </c>
    </row>
    <row r="299" s="14" customFormat="1">
      <c r="A299" s="14"/>
      <c r="B299" s="249"/>
      <c r="C299" s="250"/>
      <c r="D299" s="239" t="s">
        <v>142</v>
      </c>
      <c r="E299" s="251" t="s">
        <v>1</v>
      </c>
      <c r="F299" s="252" t="s">
        <v>510</v>
      </c>
      <c r="G299" s="250"/>
      <c r="H299" s="251" t="s">
        <v>1</v>
      </c>
      <c r="I299" s="253"/>
      <c r="J299" s="250"/>
      <c r="K299" s="250"/>
      <c r="L299" s="254"/>
      <c r="M299" s="255"/>
      <c r="N299" s="256"/>
      <c r="O299" s="256"/>
      <c r="P299" s="256"/>
      <c r="Q299" s="256"/>
      <c r="R299" s="256"/>
      <c r="S299" s="256"/>
      <c r="T299" s="257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58" t="s">
        <v>142</v>
      </c>
      <c r="AU299" s="258" t="s">
        <v>83</v>
      </c>
      <c r="AV299" s="14" t="s">
        <v>81</v>
      </c>
      <c r="AW299" s="14" t="s">
        <v>30</v>
      </c>
      <c r="AX299" s="14" t="s">
        <v>73</v>
      </c>
      <c r="AY299" s="258" t="s">
        <v>132</v>
      </c>
    </row>
    <row r="300" s="15" customFormat="1">
      <c r="A300" s="15"/>
      <c r="B300" s="259"/>
      <c r="C300" s="260"/>
      <c r="D300" s="239" t="s">
        <v>142</v>
      </c>
      <c r="E300" s="261" t="s">
        <v>1</v>
      </c>
      <c r="F300" s="262" t="s">
        <v>145</v>
      </c>
      <c r="G300" s="260"/>
      <c r="H300" s="263">
        <v>12.093000000000075</v>
      </c>
      <c r="I300" s="264"/>
      <c r="J300" s="260"/>
      <c r="K300" s="260"/>
      <c r="L300" s="265"/>
      <c r="M300" s="266"/>
      <c r="N300" s="267"/>
      <c r="O300" s="267"/>
      <c r="P300" s="267"/>
      <c r="Q300" s="267"/>
      <c r="R300" s="267"/>
      <c r="S300" s="267"/>
      <c r="T300" s="268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T300" s="269" t="s">
        <v>142</v>
      </c>
      <c r="AU300" s="269" t="s">
        <v>83</v>
      </c>
      <c r="AV300" s="15" t="s">
        <v>139</v>
      </c>
      <c r="AW300" s="15" t="s">
        <v>30</v>
      </c>
      <c r="AX300" s="15" t="s">
        <v>81</v>
      </c>
      <c r="AY300" s="269" t="s">
        <v>132</v>
      </c>
    </row>
    <row r="301" s="2" customFormat="1" ht="24.15" customHeight="1">
      <c r="A301" s="39"/>
      <c r="B301" s="40"/>
      <c r="C301" s="219" t="s">
        <v>307</v>
      </c>
      <c r="D301" s="219" t="s">
        <v>134</v>
      </c>
      <c r="E301" s="220" t="s">
        <v>378</v>
      </c>
      <c r="F301" s="221" t="s">
        <v>379</v>
      </c>
      <c r="G301" s="222" t="s">
        <v>170</v>
      </c>
      <c r="H301" s="223">
        <v>672.16999999999996</v>
      </c>
      <c r="I301" s="224"/>
      <c r="J301" s="225">
        <f>ROUND(I301*H301,2)</f>
        <v>0</v>
      </c>
      <c r="K301" s="221" t="s">
        <v>138</v>
      </c>
      <c r="L301" s="45"/>
      <c r="M301" s="226" t="s">
        <v>1</v>
      </c>
      <c r="N301" s="227" t="s">
        <v>38</v>
      </c>
      <c r="O301" s="92"/>
      <c r="P301" s="228">
        <f>O301*H301</f>
        <v>0</v>
      </c>
      <c r="Q301" s="228">
        <v>0</v>
      </c>
      <c r="R301" s="228">
        <f>Q301*H301</f>
        <v>0</v>
      </c>
      <c r="S301" s="228">
        <v>0</v>
      </c>
      <c r="T301" s="229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30" t="s">
        <v>139</v>
      </c>
      <c r="AT301" s="230" t="s">
        <v>134</v>
      </c>
      <c r="AU301" s="230" t="s">
        <v>83</v>
      </c>
      <c r="AY301" s="18" t="s">
        <v>132</v>
      </c>
      <c r="BE301" s="231">
        <f>IF(N301="základní",J301,0)</f>
        <v>0</v>
      </c>
      <c r="BF301" s="231">
        <f>IF(N301="snížená",J301,0)</f>
        <v>0</v>
      </c>
      <c r="BG301" s="231">
        <f>IF(N301="zákl. přenesená",J301,0)</f>
        <v>0</v>
      </c>
      <c r="BH301" s="231">
        <f>IF(N301="sníž. přenesená",J301,0)</f>
        <v>0</v>
      </c>
      <c r="BI301" s="231">
        <f>IF(N301="nulová",J301,0)</f>
        <v>0</v>
      </c>
      <c r="BJ301" s="18" t="s">
        <v>81</v>
      </c>
      <c r="BK301" s="231">
        <f>ROUND(I301*H301,2)</f>
        <v>0</v>
      </c>
      <c r="BL301" s="18" t="s">
        <v>139</v>
      </c>
      <c r="BM301" s="230" t="s">
        <v>310</v>
      </c>
    </row>
    <row r="302" s="2" customFormat="1">
      <c r="A302" s="39"/>
      <c r="B302" s="40"/>
      <c r="C302" s="41"/>
      <c r="D302" s="232" t="s">
        <v>140</v>
      </c>
      <c r="E302" s="41"/>
      <c r="F302" s="233" t="s">
        <v>381</v>
      </c>
      <c r="G302" s="41"/>
      <c r="H302" s="41"/>
      <c r="I302" s="234"/>
      <c r="J302" s="41"/>
      <c r="K302" s="41"/>
      <c r="L302" s="45"/>
      <c r="M302" s="235"/>
      <c r="N302" s="236"/>
      <c r="O302" s="92"/>
      <c r="P302" s="92"/>
      <c r="Q302" s="92"/>
      <c r="R302" s="92"/>
      <c r="S302" s="92"/>
      <c r="T302" s="93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T302" s="18" t="s">
        <v>140</v>
      </c>
      <c r="AU302" s="18" t="s">
        <v>83</v>
      </c>
    </row>
    <row r="303" s="13" customFormat="1">
      <c r="A303" s="13"/>
      <c r="B303" s="237"/>
      <c r="C303" s="238"/>
      <c r="D303" s="239" t="s">
        <v>142</v>
      </c>
      <c r="E303" s="240" t="s">
        <v>1</v>
      </c>
      <c r="F303" s="241" t="s">
        <v>511</v>
      </c>
      <c r="G303" s="238"/>
      <c r="H303" s="242">
        <v>534.16999999999996</v>
      </c>
      <c r="I303" s="243"/>
      <c r="J303" s="238"/>
      <c r="K303" s="238"/>
      <c r="L303" s="244"/>
      <c r="M303" s="245"/>
      <c r="N303" s="246"/>
      <c r="O303" s="246"/>
      <c r="P303" s="246"/>
      <c r="Q303" s="246"/>
      <c r="R303" s="246"/>
      <c r="S303" s="246"/>
      <c r="T303" s="247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8" t="s">
        <v>142</v>
      </c>
      <c r="AU303" s="248" t="s">
        <v>83</v>
      </c>
      <c r="AV303" s="13" t="s">
        <v>83</v>
      </c>
      <c r="AW303" s="13" t="s">
        <v>30</v>
      </c>
      <c r="AX303" s="13" t="s">
        <v>73</v>
      </c>
      <c r="AY303" s="248" t="s">
        <v>132</v>
      </c>
    </row>
    <row r="304" s="13" customFormat="1">
      <c r="A304" s="13"/>
      <c r="B304" s="237"/>
      <c r="C304" s="238"/>
      <c r="D304" s="239" t="s">
        <v>142</v>
      </c>
      <c r="E304" s="240" t="s">
        <v>1</v>
      </c>
      <c r="F304" s="241" t="s">
        <v>512</v>
      </c>
      <c r="G304" s="238"/>
      <c r="H304" s="242">
        <v>138</v>
      </c>
      <c r="I304" s="243"/>
      <c r="J304" s="238"/>
      <c r="K304" s="238"/>
      <c r="L304" s="244"/>
      <c r="M304" s="245"/>
      <c r="N304" s="246"/>
      <c r="O304" s="246"/>
      <c r="P304" s="246"/>
      <c r="Q304" s="246"/>
      <c r="R304" s="246"/>
      <c r="S304" s="246"/>
      <c r="T304" s="247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8" t="s">
        <v>142</v>
      </c>
      <c r="AU304" s="248" t="s">
        <v>83</v>
      </c>
      <c r="AV304" s="13" t="s">
        <v>83</v>
      </c>
      <c r="AW304" s="13" t="s">
        <v>30</v>
      </c>
      <c r="AX304" s="13" t="s">
        <v>73</v>
      </c>
      <c r="AY304" s="248" t="s">
        <v>132</v>
      </c>
    </row>
    <row r="305" s="14" customFormat="1">
      <c r="A305" s="14"/>
      <c r="B305" s="249"/>
      <c r="C305" s="250"/>
      <c r="D305" s="239" t="s">
        <v>142</v>
      </c>
      <c r="E305" s="251" t="s">
        <v>1</v>
      </c>
      <c r="F305" s="252" t="s">
        <v>513</v>
      </c>
      <c r="G305" s="250"/>
      <c r="H305" s="251" t="s">
        <v>1</v>
      </c>
      <c r="I305" s="253"/>
      <c r="J305" s="250"/>
      <c r="K305" s="250"/>
      <c r="L305" s="254"/>
      <c r="M305" s="255"/>
      <c r="N305" s="256"/>
      <c r="O305" s="256"/>
      <c r="P305" s="256"/>
      <c r="Q305" s="256"/>
      <c r="R305" s="256"/>
      <c r="S305" s="256"/>
      <c r="T305" s="257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58" t="s">
        <v>142</v>
      </c>
      <c r="AU305" s="258" t="s">
        <v>83</v>
      </c>
      <c r="AV305" s="14" t="s">
        <v>81</v>
      </c>
      <c r="AW305" s="14" t="s">
        <v>30</v>
      </c>
      <c r="AX305" s="14" t="s">
        <v>73</v>
      </c>
      <c r="AY305" s="258" t="s">
        <v>132</v>
      </c>
    </row>
    <row r="306" s="15" customFormat="1">
      <c r="A306" s="15"/>
      <c r="B306" s="259"/>
      <c r="C306" s="260"/>
      <c r="D306" s="239" t="s">
        <v>142</v>
      </c>
      <c r="E306" s="261" t="s">
        <v>1</v>
      </c>
      <c r="F306" s="262" t="s">
        <v>145</v>
      </c>
      <c r="G306" s="260"/>
      <c r="H306" s="263">
        <v>672.16999999999996</v>
      </c>
      <c r="I306" s="264"/>
      <c r="J306" s="260"/>
      <c r="K306" s="260"/>
      <c r="L306" s="265"/>
      <c r="M306" s="266"/>
      <c r="N306" s="267"/>
      <c r="O306" s="267"/>
      <c r="P306" s="267"/>
      <c r="Q306" s="267"/>
      <c r="R306" s="267"/>
      <c r="S306" s="267"/>
      <c r="T306" s="268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T306" s="269" t="s">
        <v>142</v>
      </c>
      <c r="AU306" s="269" t="s">
        <v>83</v>
      </c>
      <c r="AV306" s="15" t="s">
        <v>139</v>
      </c>
      <c r="AW306" s="15" t="s">
        <v>30</v>
      </c>
      <c r="AX306" s="15" t="s">
        <v>81</v>
      </c>
      <c r="AY306" s="269" t="s">
        <v>132</v>
      </c>
    </row>
    <row r="307" s="2" customFormat="1" ht="24.15" customHeight="1">
      <c r="A307" s="39"/>
      <c r="B307" s="40"/>
      <c r="C307" s="219" t="s">
        <v>227</v>
      </c>
      <c r="D307" s="219" t="s">
        <v>134</v>
      </c>
      <c r="E307" s="220" t="s">
        <v>387</v>
      </c>
      <c r="F307" s="221" t="s">
        <v>388</v>
      </c>
      <c r="G307" s="222" t="s">
        <v>170</v>
      </c>
      <c r="H307" s="223">
        <v>169.30199999999999</v>
      </c>
      <c r="I307" s="224"/>
      <c r="J307" s="225">
        <f>ROUND(I307*H307,2)</f>
        <v>0</v>
      </c>
      <c r="K307" s="221" t="s">
        <v>138</v>
      </c>
      <c r="L307" s="45"/>
      <c r="M307" s="226" t="s">
        <v>1</v>
      </c>
      <c r="N307" s="227" t="s">
        <v>38</v>
      </c>
      <c r="O307" s="92"/>
      <c r="P307" s="228">
        <f>O307*H307</f>
        <v>0</v>
      </c>
      <c r="Q307" s="228">
        <v>0</v>
      </c>
      <c r="R307" s="228">
        <f>Q307*H307</f>
        <v>0</v>
      </c>
      <c r="S307" s="228">
        <v>0</v>
      </c>
      <c r="T307" s="229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30" t="s">
        <v>139</v>
      </c>
      <c r="AT307" s="230" t="s">
        <v>134</v>
      </c>
      <c r="AU307" s="230" t="s">
        <v>83</v>
      </c>
      <c r="AY307" s="18" t="s">
        <v>132</v>
      </c>
      <c r="BE307" s="231">
        <f>IF(N307="základní",J307,0)</f>
        <v>0</v>
      </c>
      <c r="BF307" s="231">
        <f>IF(N307="snížená",J307,0)</f>
        <v>0</v>
      </c>
      <c r="BG307" s="231">
        <f>IF(N307="zákl. přenesená",J307,0)</f>
        <v>0</v>
      </c>
      <c r="BH307" s="231">
        <f>IF(N307="sníž. přenesená",J307,0)</f>
        <v>0</v>
      </c>
      <c r="BI307" s="231">
        <f>IF(N307="nulová",J307,0)</f>
        <v>0</v>
      </c>
      <c r="BJ307" s="18" t="s">
        <v>81</v>
      </c>
      <c r="BK307" s="231">
        <f>ROUND(I307*H307,2)</f>
        <v>0</v>
      </c>
      <c r="BL307" s="18" t="s">
        <v>139</v>
      </c>
      <c r="BM307" s="230" t="s">
        <v>143</v>
      </c>
    </row>
    <row r="308" s="2" customFormat="1">
      <c r="A308" s="39"/>
      <c r="B308" s="40"/>
      <c r="C308" s="41"/>
      <c r="D308" s="232" t="s">
        <v>140</v>
      </c>
      <c r="E308" s="41"/>
      <c r="F308" s="233" t="s">
        <v>390</v>
      </c>
      <c r="G308" s="41"/>
      <c r="H308" s="41"/>
      <c r="I308" s="234"/>
      <c r="J308" s="41"/>
      <c r="K308" s="41"/>
      <c r="L308" s="45"/>
      <c r="M308" s="235"/>
      <c r="N308" s="236"/>
      <c r="O308" s="92"/>
      <c r="P308" s="92"/>
      <c r="Q308" s="92"/>
      <c r="R308" s="92"/>
      <c r="S308" s="92"/>
      <c r="T308" s="93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T308" s="18" t="s">
        <v>140</v>
      </c>
      <c r="AU308" s="18" t="s">
        <v>83</v>
      </c>
    </row>
    <row r="309" s="13" customFormat="1">
      <c r="A309" s="13"/>
      <c r="B309" s="237"/>
      <c r="C309" s="238"/>
      <c r="D309" s="239" t="s">
        <v>142</v>
      </c>
      <c r="E309" s="240" t="s">
        <v>1</v>
      </c>
      <c r="F309" s="241" t="s">
        <v>514</v>
      </c>
      <c r="G309" s="238"/>
      <c r="H309" s="242">
        <v>169.30199999999999</v>
      </c>
      <c r="I309" s="243"/>
      <c r="J309" s="238"/>
      <c r="K309" s="238"/>
      <c r="L309" s="244"/>
      <c r="M309" s="245"/>
      <c r="N309" s="246"/>
      <c r="O309" s="246"/>
      <c r="P309" s="246"/>
      <c r="Q309" s="246"/>
      <c r="R309" s="246"/>
      <c r="S309" s="246"/>
      <c r="T309" s="247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8" t="s">
        <v>142</v>
      </c>
      <c r="AU309" s="248" t="s">
        <v>83</v>
      </c>
      <c r="AV309" s="13" t="s">
        <v>83</v>
      </c>
      <c r="AW309" s="13" t="s">
        <v>30</v>
      </c>
      <c r="AX309" s="13" t="s">
        <v>73</v>
      </c>
      <c r="AY309" s="248" t="s">
        <v>132</v>
      </c>
    </row>
    <row r="310" s="15" customFormat="1">
      <c r="A310" s="15"/>
      <c r="B310" s="259"/>
      <c r="C310" s="260"/>
      <c r="D310" s="239" t="s">
        <v>142</v>
      </c>
      <c r="E310" s="261" t="s">
        <v>1</v>
      </c>
      <c r="F310" s="262" t="s">
        <v>145</v>
      </c>
      <c r="G310" s="260"/>
      <c r="H310" s="263">
        <v>169.30199999999999</v>
      </c>
      <c r="I310" s="264"/>
      <c r="J310" s="260"/>
      <c r="K310" s="260"/>
      <c r="L310" s="265"/>
      <c r="M310" s="266"/>
      <c r="N310" s="267"/>
      <c r="O310" s="267"/>
      <c r="P310" s="267"/>
      <c r="Q310" s="267"/>
      <c r="R310" s="267"/>
      <c r="S310" s="267"/>
      <c r="T310" s="268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T310" s="269" t="s">
        <v>142</v>
      </c>
      <c r="AU310" s="269" t="s">
        <v>83</v>
      </c>
      <c r="AV310" s="15" t="s">
        <v>139</v>
      </c>
      <c r="AW310" s="15" t="s">
        <v>30</v>
      </c>
      <c r="AX310" s="15" t="s">
        <v>81</v>
      </c>
      <c r="AY310" s="269" t="s">
        <v>132</v>
      </c>
    </row>
    <row r="311" s="2" customFormat="1" ht="24.15" customHeight="1">
      <c r="A311" s="39"/>
      <c r="B311" s="40"/>
      <c r="C311" s="219" t="s">
        <v>318</v>
      </c>
      <c r="D311" s="219" t="s">
        <v>134</v>
      </c>
      <c r="E311" s="220" t="s">
        <v>387</v>
      </c>
      <c r="F311" s="221" t="s">
        <v>388</v>
      </c>
      <c r="G311" s="222" t="s">
        <v>170</v>
      </c>
      <c r="H311" s="223">
        <v>4705.1899999999996</v>
      </c>
      <c r="I311" s="224"/>
      <c r="J311" s="225">
        <f>ROUND(I311*H311,2)</f>
        <v>0</v>
      </c>
      <c r="K311" s="221" t="s">
        <v>138</v>
      </c>
      <c r="L311" s="45"/>
      <c r="M311" s="226" t="s">
        <v>1</v>
      </c>
      <c r="N311" s="227" t="s">
        <v>38</v>
      </c>
      <c r="O311" s="92"/>
      <c r="P311" s="228">
        <f>O311*H311</f>
        <v>0</v>
      </c>
      <c r="Q311" s="228">
        <v>0</v>
      </c>
      <c r="R311" s="228">
        <f>Q311*H311</f>
        <v>0</v>
      </c>
      <c r="S311" s="228">
        <v>0</v>
      </c>
      <c r="T311" s="229">
        <f>S311*H311</f>
        <v>0</v>
      </c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R311" s="230" t="s">
        <v>139</v>
      </c>
      <c r="AT311" s="230" t="s">
        <v>134</v>
      </c>
      <c r="AU311" s="230" t="s">
        <v>83</v>
      </c>
      <c r="AY311" s="18" t="s">
        <v>132</v>
      </c>
      <c r="BE311" s="231">
        <f>IF(N311="základní",J311,0)</f>
        <v>0</v>
      </c>
      <c r="BF311" s="231">
        <f>IF(N311="snížená",J311,0)</f>
        <v>0</v>
      </c>
      <c r="BG311" s="231">
        <f>IF(N311="zákl. přenesená",J311,0)</f>
        <v>0</v>
      </c>
      <c r="BH311" s="231">
        <f>IF(N311="sníž. přenesená",J311,0)</f>
        <v>0</v>
      </c>
      <c r="BI311" s="231">
        <f>IF(N311="nulová",J311,0)</f>
        <v>0</v>
      </c>
      <c r="BJ311" s="18" t="s">
        <v>81</v>
      </c>
      <c r="BK311" s="231">
        <f>ROUND(I311*H311,2)</f>
        <v>0</v>
      </c>
      <c r="BL311" s="18" t="s">
        <v>139</v>
      </c>
      <c r="BM311" s="230" t="s">
        <v>321</v>
      </c>
    </row>
    <row r="312" s="2" customFormat="1">
      <c r="A312" s="39"/>
      <c r="B312" s="40"/>
      <c r="C312" s="41"/>
      <c r="D312" s="232" t="s">
        <v>140</v>
      </c>
      <c r="E312" s="41"/>
      <c r="F312" s="233" t="s">
        <v>390</v>
      </c>
      <c r="G312" s="41"/>
      <c r="H312" s="41"/>
      <c r="I312" s="234"/>
      <c r="J312" s="41"/>
      <c r="K312" s="41"/>
      <c r="L312" s="45"/>
      <c r="M312" s="235"/>
      <c r="N312" s="236"/>
      <c r="O312" s="92"/>
      <c r="P312" s="92"/>
      <c r="Q312" s="92"/>
      <c r="R312" s="92"/>
      <c r="S312" s="92"/>
      <c r="T312" s="93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T312" s="18" t="s">
        <v>140</v>
      </c>
      <c r="AU312" s="18" t="s">
        <v>83</v>
      </c>
    </row>
    <row r="313" s="13" customFormat="1">
      <c r="A313" s="13"/>
      <c r="B313" s="237"/>
      <c r="C313" s="238"/>
      <c r="D313" s="239" t="s">
        <v>142</v>
      </c>
      <c r="E313" s="240" t="s">
        <v>1</v>
      </c>
      <c r="F313" s="241" t="s">
        <v>515</v>
      </c>
      <c r="G313" s="238"/>
      <c r="H313" s="242">
        <v>4705.1899999999996</v>
      </c>
      <c r="I313" s="243"/>
      <c r="J313" s="238"/>
      <c r="K313" s="238"/>
      <c r="L313" s="244"/>
      <c r="M313" s="245"/>
      <c r="N313" s="246"/>
      <c r="O313" s="246"/>
      <c r="P313" s="246"/>
      <c r="Q313" s="246"/>
      <c r="R313" s="246"/>
      <c r="S313" s="246"/>
      <c r="T313" s="247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8" t="s">
        <v>142</v>
      </c>
      <c r="AU313" s="248" t="s">
        <v>83</v>
      </c>
      <c r="AV313" s="13" t="s">
        <v>83</v>
      </c>
      <c r="AW313" s="13" t="s">
        <v>30</v>
      </c>
      <c r="AX313" s="13" t="s">
        <v>73</v>
      </c>
      <c r="AY313" s="248" t="s">
        <v>132</v>
      </c>
    </row>
    <row r="314" s="14" customFormat="1">
      <c r="A314" s="14"/>
      <c r="B314" s="249"/>
      <c r="C314" s="250"/>
      <c r="D314" s="239" t="s">
        <v>142</v>
      </c>
      <c r="E314" s="251" t="s">
        <v>1</v>
      </c>
      <c r="F314" s="252" t="s">
        <v>516</v>
      </c>
      <c r="G314" s="250"/>
      <c r="H314" s="251" t="s">
        <v>1</v>
      </c>
      <c r="I314" s="253"/>
      <c r="J314" s="250"/>
      <c r="K314" s="250"/>
      <c r="L314" s="254"/>
      <c r="M314" s="255"/>
      <c r="N314" s="256"/>
      <c r="O314" s="256"/>
      <c r="P314" s="256"/>
      <c r="Q314" s="256"/>
      <c r="R314" s="256"/>
      <c r="S314" s="256"/>
      <c r="T314" s="257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58" t="s">
        <v>142</v>
      </c>
      <c r="AU314" s="258" t="s">
        <v>83</v>
      </c>
      <c r="AV314" s="14" t="s">
        <v>81</v>
      </c>
      <c r="AW314" s="14" t="s">
        <v>30</v>
      </c>
      <c r="AX314" s="14" t="s">
        <v>73</v>
      </c>
      <c r="AY314" s="258" t="s">
        <v>132</v>
      </c>
    </row>
    <row r="315" s="15" customFormat="1">
      <c r="A315" s="15"/>
      <c r="B315" s="259"/>
      <c r="C315" s="260"/>
      <c r="D315" s="239" t="s">
        <v>142</v>
      </c>
      <c r="E315" s="261" t="s">
        <v>1</v>
      </c>
      <c r="F315" s="262" t="s">
        <v>145</v>
      </c>
      <c r="G315" s="260"/>
      <c r="H315" s="263">
        <v>4705.1899999999996</v>
      </c>
      <c r="I315" s="264"/>
      <c r="J315" s="260"/>
      <c r="K315" s="260"/>
      <c r="L315" s="265"/>
      <c r="M315" s="266"/>
      <c r="N315" s="267"/>
      <c r="O315" s="267"/>
      <c r="P315" s="267"/>
      <c r="Q315" s="267"/>
      <c r="R315" s="267"/>
      <c r="S315" s="267"/>
      <c r="T315" s="268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T315" s="269" t="s">
        <v>142</v>
      </c>
      <c r="AU315" s="269" t="s">
        <v>83</v>
      </c>
      <c r="AV315" s="15" t="s">
        <v>139</v>
      </c>
      <c r="AW315" s="15" t="s">
        <v>30</v>
      </c>
      <c r="AX315" s="15" t="s">
        <v>81</v>
      </c>
      <c r="AY315" s="269" t="s">
        <v>132</v>
      </c>
    </row>
    <row r="316" s="2" customFormat="1" ht="24.15" customHeight="1">
      <c r="A316" s="39"/>
      <c r="B316" s="40"/>
      <c r="C316" s="219" t="s">
        <v>231</v>
      </c>
      <c r="D316" s="219" t="s">
        <v>134</v>
      </c>
      <c r="E316" s="220" t="s">
        <v>393</v>
      </c>
      <c r="F316" s="221" t="s">
        <v>394</v>
      </c>
      <c r="G316" s="222" t="s">
        <v>170</v>
      </c>
      <c r="H316" s="223">
        <v>48.625999999999998</v>
      </c>
      <c r="I316" s="224"/>
      <c r="J316" s="225">
        <f>ROUND(I316*H316,2)</f>
        <v>0</v>
      </c>
      <c r="K316" s="221" t="s">
        <v>138</v>
      </c>
      <c r="L316" s="45"/>
      <c r="M316" s="226" t="s">
        <v>1</v>
      </c>
      <c r="N316" s="227" t="s">
        <v>38</v>
      </c>
      <c r="O316" s="92"/>
      <c r="P316" s="228">
        <f>O316*H316</f>
        <v>0</v>
      </c>
      <c r="Q316" s="228">
        <v>0</v>
      </c>
      <c r="R316" s="228">
        <f>Q316*H316</f>
        <v>0</v>
      </c>
      <c r="S316" s="228">
        <v>0</v>
      </c>
      <c r="T316" s="229">
        <f>S316*H316</f>
        <v>0</v>
      </c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R316" s="230" t="s">
        <v>139</v>
      </c>
      <c r="AT316" s="230" t="s">
        <v>134</v>
      </c>
      <c r="AU316" s="230" t="s">
        <v>83</v>
      </c>
      <c r="AY316" s="18" t="s">
        <v>132</v>
      </c>
      <c r="BE316" s="231">
        <f>IF(N316="základní",J316,0)</f>
        <v>0</v>
      </c>
      <c r="BF316" s="231">
        <f>IF(N316="snížená",J316,0)</f>
        <v>0</v>
      </c>
      <c r="BG316" s="231">
        <f>IF(N316="zákl. přenesená",J316,0)</f>
        <v>0</v>
      </c>
      <c r="BH316" s="231">
        <f>IF(N316="sníž. přenesená",J316,0)</f>
        <v>0</v>
      </c>
      <c r="BI316" s="231">
        <f>IF(N316="nulová",J316,0)</f>
        <v>0</v>
      </c>
      <c r="BJ316" s="18" t="s">
        <v>81</v>
      </c>
      <c r="BK316" s="231">
        <f>ROUND(I316*H316,2)</f>
        <v>0</v>
      </c>
      <c r="BL316" s="18" t="s">
        <v>139</v>
      </c>
      <c r="BM316" s="230" t="s">
        <v>326</v>
      </c>
    </row>
    <row r="317" s="2" customFormat="1">
      <c r="A317" s="39"/>
      <c r="B317" s="40"/>
      <c r="C317" s="41"/>
      <c r="D317" s="232" t="s">
        <v>140</v>
      </c>
      <c r="E317" s="41"/>
      <c r="F317" s="233" t="s">
        <v>396</v>
      </c>
      <c r="G317" s="41"/>
      <c r="H317" s="41"/>
      <c r="I317" s="234"/>
      <c r="J317" s="41"/>
      <c r="K317" s="41"/>
      <c r="L317" s="45"/>
      <c r="M317" s="235"/>
      <c r="N317" s="236"/>
      <c r="O317" s="92"/>
      <c r="P317" s="92"/>
      <c r="Q317" s="92"/>
      <c r="R317" s="92"/>
      <c r="S317" s="92"/>
      <c r="T317" s="93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T317" s="18" t="s">
        <v>140</v>
      </c>
      <c r="AU317" s="18" t="s">
        <v>83</v>
      </c>
    </row>
    <row r="318" s="13" customFormat="1">
      <c r="A318" s="13"/>
      <c r="B318" s="237"/>
      <c r="C318" s="238"/>
      <c r="D318" s="239" t="s">
        <v>142</v>
      </c>
      <c r="E318" s="240" t="s">
        <v>1</v>
      </c>
      <c r="F318" s="241" t="s">
        <v>517</v>
      </c>
      <c r="G318" s="238"/>
      <c r="H318" s="242">
        <v>48.625999999999998</v>
      </c>
      <c r="I318" s="243"/>
      <c r="J318" s="238"/>
      <c r="K318" s="238"/>
      <c r="L318" s="244"/>
      <c r="M318" s="245"/>
      <c r="N318" s="246"/>
      <c r="O318" s="246"/>
      <c r="P318" s="246"/>
      <c r="Q318" s="246"/>
      <c r="R318" s="246"/>
      <c r="S318" s="246"/>
      <c r="T318" s="247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8" t="s">
        <v>142</v>
      </c>
      <c r="AU318" s="248" t="s">
        <v>83</v>
      </c>
      <c r="AV318" s="13" t="s">
        <v>83</v>
      </c>
      <c r="AW318" s="13" t="s">
        <v>30</v>
      </c>
      <c r="AX318" s="13" t="s">
        <v>73</v>
      </c>
      <c r="AY318" s="248" t="s">
        <v>132</v>
      </c>
    </row>
    <row r="319" s="15" customFormat="1">
      <c r="A319" s="15"/>
      <c r="B319" s="259"/>
      <c r="C319" s="260"/>
      <c r="D319" s="239" t="s">
        <v>142</v>
      </c>
      <c r="E319" s="261" t="s">
        <v>1</v>
      </c>
      <c r="F319" s="262" t="s">
        <v>145</v>
      </c>
      <c r="G319" s="260"/>
      <c r="H319" s="263">
        <v>48.625999999999998</v>
      </c>
      <c r="I319" s="264"/>
      <c r="J319" s="260"/>
      <c r="K319" s="260"/>
      <c r="L319" s="265"/>
      <c r="M319" s="266"/>
      <c r="N319" s="267"/>
      <c r="O319" s="267"/>
      <c r="P319" s="267"/>
      <c r="Q319" s="267"/>
      <c r="R319" s="267"/>
      <c r="S319" s="267"/>
      <c r="T319" s="268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T319" s="269" t="s">
        <v>142</v>
      </c>
      <c r="AU319" s="269" t="s">
        <v>83</v>
      </c>
      <c r="AV319" s="15" t="s">
        <v>139</v>
      </c>
      <c r="AW319" s="15" t="s">
        <v>30</v>
      </c>
      <c r="AX319" s="15" t="s">
        <v>81</v>
      </c>
      <c r="AY319" s="269" t="s">
        <v>132</v>
      </c>
    </row>
    <row r="320" s="2" customFormat="1" ht="24.15" customHeight="1">
      <c r="A320" s="39"/>
      <c r="B320" s="40"/>
      <c r="C320" s="219" t="s">
        <v>334</v>
      </c>
      <c r="D320" s="219" t="s">
        <v>134</v>
      </c>
      <c r="E320" s="220" t="s">
        <v>403</v>
      </c>
      <c r="F320" s="221" t="s">
        <v>388</v>
      </c>
      <c r="G320" s="222" t="s">
        <v>170</v>
      </c>
      <c r="H320" s="223">
        <v>680.76400000000001</v>
      </c>
      <c r="I320" s="224"/>
      <c r="J320" s="225">
        <f>ROUND(I320*H320,2)</f>
        <v>0</v>
      </c>
      <c r="K320" s="221" t="s">
        <v>138</v>
      </c>
      <c r="L320" s="45"/>
      <c r="M320" s="226" t="s">
        <v>1</v>
      </c>
      <c r="N320" s="227" t="s">
        <v>38</v>
      </c>
      <c r="O320" s="92"/>
      <c r="P320" s="228">
        <f>O320*H320</f>
        <v>0</v>
      </c>
      <c r="Q320" s="228">
        <v>0</v>
      </c>
      <c r="R320" s="228">
        <f>Q320*H320</f>
        <v>0</v>
      </c>
      <c r="S320" s="228">
        <v>0</v>
      </c>
      <c r="T320" s="229">
        <f>S320*H320</f>
        <v>0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R320" s="230" t="s">
        <v>139</v>
      </c>
      <c r="AT320" s="230" t="s">
        <v>134</v>
      </c>
      <c r="AU320" s="230" t="s">
        <v>83</v>
      </c>
      <c r="AY320" s="18" t="s">
        <v>132</v>
      </c>
      <c r="BE320" s="231">
        <f>IF(N320="základní",J320,0)</f>
        <v>0</v>
      </c>
      <c r="BF320" s="231">
        <f>IF(N320="snížená",J320,0)</f>
        <v>0</v>
      </c>
      <c r="BG320" s="231">
        <f>IF(N320="zákl. přenesená",J320,0)</f>
        <v>0</v>
      </c>
      <c r="BH320" s="231">
        <f>IF(N320="sníž. přenesená",J320,0)</f>
        <v>0</v>
      </c>
      <c r="BI320" s="231">
        <f>IF(N320="nulová",J320,0)</f>
        <v>0</v>
      </c>
      <c r="BJ320" s="18" t="s">
        <v>81</v>
      </c>
      <c r="BK320" s="231">
        <f>ROUND(I320*H320,2)</f>
        <v>0</v>
      </c>
      <c r="BL320" s="18" t="s">
        <v>139</v>
      </c>
      <c r="BM320" s="230" t="s">
        <v>337</v>
      </c>
    </row>
    <row r="321" s="2" customFormat="1">
      <c r="A321" s="39"/>
      <c r="B321" s="40"/>
      <c r="C321" s="41"/>
      <c r="D321" s="232" t="s">
        <v>140</v>
      </c>
      <c r="E321" s="41"/>
      <c r="F321" s="233" t="s">
        <v>405</v>
      </c>
      <c r="G321" s="41"/>
      <c r="H321" s="41"/>
      <c r="I321" s="234"/>
      <c r="J321" s="41"/>
      <c r="K321" s="41"/>
      <c r="L321" s="45"/>
      <c r="M321" s="235"/>
      <c r="N321" s="236"/>
      <c r="O321" s="92"/>
      <c r="P321" s="92"/>
      <c r="Q321" s="92"/>
      <c r="R321" s="92"/>
      <c r="S321" s="92"/>
      <c r="T321" s="93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T321" s="18" t="s">
        <v>140</v>
      </c>
      <c r="AU321" s="18" t="s">
        <v>83</v>
      </c>
    </row>
    <row r="322" s="13" customFormat="1">
      <c r="A322" s="13"/>
      <c r="B322" s="237"/>
      <c r="C322" s="238"/>
      <c r="D322" s="239" t="s">
        <v>142</v>
      </c>
      <c r="E322" s="240" t="s">
        <v>1</v>
      </c>
      <c r="F322" s="241" t="s">
        <v>518</v>
      </c>
      <c r="G322" s="238"/>
      <c r="H322" s="242">
        <v>680.76400000000001</v>
      </c>
      <c r="I322" s="243"/>
      <c r="J322" s="238"/>
      <c r="K322" s="238"/>
      <c r="L322" s="244"/>
      <c r="M322" s="245"/>
      <c r="N322" s="246"/>
      <c r="O322" s="246"/>
      <c r="P322" s="246"/>
      <c r="Q322" s="246"/>
      <c r="R322" s="246"/>
      <c r="S322" s="246"/>
      <c r="T322" s="247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48" t="s">
        <v>142</v>
      </c>
      <c r="AU322" s="248" t="s">
        <v>83</v>
      </c>
      <c r="AV322" s="13" t="s">
        <v>83</v>
      </c>
      <c r="AW322" s="13" t="s">
        <v>30</v>
      </c>
      <c r="AX322" s="13" t="s">
        <v>73</v>
      </c>
      <c r="AY322" s="248" t="s">
        <v>132</v>
      </c>
    </row>
    <row r="323" s="15" customFormat="1">
      <c r="A323" s="15"/>
      <c r="B323" s="259"/>
      <c r="C323" s="260"/>
      <c r="D323" s="239" t="s">
        <v>142</v>
      </c>
      <c r="E323" s="261" t="s">
        <v>1</v>
      </c>
      <c r="F323" s="262" t="s">
        <v>145</v>
      </c>
      <c r="G323" s="260"/>
      <c r="H323" s="263">
        <v>680.76400000000001</v>
      </c>
      <c r="I323" s="264"/>
      <c r="J323" s="260"/>
      <c r="K323" s="260"/>
      <c r="L323" s="265"/>
      <c r="M323" s="266"/>
      <c r="N323" s="267"/>
      <c r="O323" s="267"/>
      <c r="P323" s="267"/>
      <c r="Q323" s="267"/>
      <c r="R323" s="267"/>
      <c r="S323" s="267"/>
      <c r="T323" s="268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T323" s="269" t="s">
        <v>142</v>
      </c>
      <c r="AU323" s="269" t="s">
        <v>83</v>
      </c>
      <c r="AV323" s="15" t="s">
        <v>139</v>
      </c>
      <c r="AW323" s="15" t="s">
        <v>30</v>
      </c>
      <c r="AX323" s="15" t="s">
        <v>81</v>
      </c>
      <c r="AY323" s="269" t="s">
        <v>132</v>
      </c>
    </row>
    <row r="324" s="2" customFormat="1" ht="16.5" customHeight="1">
      <c r="A324" s="39"/>
      <c r="B324" s="40"/>
      <c r="C324" s="219" t="s">
        <v>235</v>
      </c>
      <c r="D324" s="219" t="s">
        <v>134</v>
      </c>
      <c r="E324" s="220" t="s">
        <v>407</v>
      </c>
      <c r="F324" s="221" t="s">
        <v>408</v>
      </c>
      <c r="G324" s="222" t="s">
        <v>170</v>
      </c>
      <c r="H324" s="223">
        <v>12.093</v>
      </c>
      <c r="I324" s="224"/>
      <c r="J324" s="225">
        <f>ROUND(I324*H324,2)</f>
        <v>0</v>
      </c>
      <c r="K324" s="221" t="s">
        <v>138</v>
      </c>
      <c r="L324" s="45"/>
      <c r="M324" s="226" t="s">
        <v>1</v>
      </c>
      <c r="N324" s="227" t="s">
        <v>38</v>
      </c>
      <c r="O324" s="92"/>
      <c r="P324" s="228">
        <f>O324*H324</f>
        <v>0</v>
      </c>
      <c r="Q324" s="228">
        <v>0</v>
      </c>
      <c r="R324" s="228">
        <f>Q324*H324</f>
        <v>0</v>
      </c>
      <c r="S324" s="228">
        <v>0</v>
      </c>
      <c r="T324" s="229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30" t="s">
        <v>139</v>
      </c>
      <c r="AT324" s="230" t="s">
        <v>134</v>
      </c>
      <c r="AU324" s="230" t="s">
        <v>83</v>
      </c>
      <c r="AY324" s="18" t="s">
        <v>132</v>
      </c>
      <c r="BE324" s="231">
        <f>IF(N324="základní",J324,0)</f>
        <v>0</v>
      </c>
      <c r="BF324" s="231">
        <f>IF(N324="snížená",J324,0)</f>
        <v>0</v>
      </c>
      <c r="BG324" s="231">
        <f>IF(N324="zákl. přenesená",J324,0)</f>
        <v>0</v>
      </c>
      <c r="BH324" s="231">
        <f>IF(N324="sníž. přenesená",J324,0)</f>
        <v>0</v>
      </c>
      <c r="BI324" s="231">
        <f>IF(N324="nulová",J324,0)</f>
        <v>0</v>
      </c>
      <c r="BJ324" s="18" t="s">
        <v>81</v>
      </c>
      <c r="BK324" s="231">
        <f>ROUND(I324*H324,2)</f>
        <v>0</v>
      </c>
      <c r="BL324" s="18" t="s">
        <v>139</v>
      </c>
      <c r="BM324" s="230" t="s">
        <v>342</v>
      </c>
    </row>
    <row r="325" s="2" customFormat="1">
      <c r="A325" s="39"/>
      <c r="B325" s="40"/>
      <c r="C325" s="41"/>
      <c r="D325" s="232" t="s">
        <v>140</v>
      </c>
      <c r="E325" s="41"/>
      <c r="F325" s="233" t="s">
        <v>410</v>
      </c>
      <c r="G325" s="41"/>
      <c r="H325" s="41"/>
      <c r="I325" s="234"/>
      <c r="J325" s="41"/>
      <c r="K325" s="41"/>
      <c r="L325" s="45"/>
      <c r="M325" s="235"/>
      <c r="N325" s="236"/>
      <c r="O325" s="92"/>
      <c r="P325" s="92"/>
      <c r="Q325" s="92"/>
      <c r="R325" s="92"/>
      <c r="S325" s="92"/>
      <c r="T325" s="93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T325" s="18" t="s">
        <v>140</v>
      </c>
      <c r="AU325" s="18" t="s">
        <v>83</v>
      </c>
    </row>
    <row r="326" s="13" customFormat="1">
      <c r="A326" s="13"/>
      <c r="B326" s="237"/>
      <c r="C326" s="238"/>
      <c r="D326" s="239" t="s">
        <v>142</v>
      </c>
      <c r="E326" s="240" t="s">
        <v>1</v>
      </c>
      <c r="F326" s="241" t="s">
        <v>519</v>
      </c>
      <c r="G326" s="238"/>
      <c r="H326" s="242">
        <v>12.093</v>
      </c>
      <c r="I326" s="243"/>
      <c r="J326" s="238"/>
      <c r="K326" s="238"/>
      <c r="L326" s="244"/>
      <c r="M326" s="245"/>
      <c r="N326" s="246"/>
      <c r="O326" s="246"/>
      <c r="P326" s="246"/>
      <c r="Q326" s="246"/>
      <c r="R326" s="246"/>
      <c r="S326" s="246"/>
      <c r="T326" s="247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8" t="s">
        <v>142</v>
      </c>
      <c r="AU326" s="248" t="s">
        <v>83</v>
      </c>
      <c r="AV326" s="13" t="s">
        <v>83</v>
      </c>
      <c r="AW326" s="13" t="s">
        <v>30</v>
      </c>
      <c r="AX326" s="13" t="s">
        <v>73</v>
      </c>
      <c r="AY326" s="248" t="s">
        <v>132</v>
      </c>
    </row>
    <row r="327" s="15" customFormat="1">
      <c r="A327" s="15"/>
      <c r="B327" s="259"/>
      <c r="C327" s="260"/>
      <c r="D327" s="239" t="s">
        <v>142</v>
      </c>
      <c r="E327" s="261" t="s">
        <v>1</v>
      </c>
      <c r="F327" s="262" t="s">
        <v>145</v>
      </c>
      <c r="G327" s="260"/>
      <c r="H327" s="263">
        <v>12.093</v>
      </c>
      <c r="I327" s="264"/>
      <c r="J327" s="260"/>
      <c r="K327" s="260"/>
      <c r="L327" s="265"/>
      <c r="M327" s="266"/>
      <c r="N327" s="267"/>
      <c r="O327" s="267"/>
      <c r="P327" s="267"/>
      <c r="Q327" s="267"/>
      <c r="R327" s="267"/>
      <c r="S327" s="267"/>
      <c r="T327" s="268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T327" s="269" t="s">
        <v>142</v>
      </c>
      <c r="AU327" s="269" t="s">
        <v>83</v>
      </c>
      <c r="AV327" s="15" t="s">
        <v>139</v>
      </c>
      <c r="AW327" s="15" t="s">
        <v>30</v>
      </c>
      <c r="AX327" s="15" t="s">
        <v>81</v>
      </c>
      <c r="AY327" s="269" t="s">
        <v>132</v>
      </c>
    </row>
    <row r="328" s="2" customFormat="1" ht="16.5" customHeight="1">
      <c r="A328" s="39"/>
      <c r="B328" s="40"/>
      <c r="C328" s="219" t="s">
        <v>344</v>
      </c>
      <c r="D328" s="219" t="s">
        <v>134</v>
      </c>
      <c r="E328" s="220" t="s">
        <v>412</v>
      </c>
      <c r="F328" s="221" t="s">
        <v>413</v>
      </c>
      <c r="G328" s="222" t="s">
        <v>170</v>
      </c>
      <c r="H328" s="223">
        <v>48.625999999999998</v>
      </c>
      <c r="I328" s="224"/>
      <c r="J328" s="225">
        <f>ROUND(I328*H328,2)</f>
        <v>0</v>
      </c>
      <c r="K328" s="221" t="s">
        <v>138</v>
      </c>
      <c r="L328" s="45"/>
      <c r="M328" s="226" t="s">
        <v>1</v>
      </c>
      <c r="N328" s="227" t="s">
        <v>38</v>
      </c>
      <c r="O328" s="92"/>
      <c r="P328" s="228">
        <f>O328*H328</f>
        <v>0</v>
      </c>
      <c r="Q328" s="228">
        <v>0</v>
      </c>
      <c r="R328" s="228">
        <f>Q328*H328</f>
        <v>0</v>
      </c>
      <c r="S328" s="228">
        <v>0</v>
      </c>
      <c r="T328" s="229">
        <f>S328*H328</f>
        <v>0</v>
      </c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R328" s="230" t="s">
        <v>139</v>
      </c>
      <c r="AT328" s="230" t="s">
        <v>134</v>
      </c>
      <c r="AU328" s="230" t="s">
        <v>83</v>
      </c>
      <c r="AY328" s="18" t="s">
        <v>132</v>
      </c>
      <c r="BE328" s="231">
        <f>IF(N328="základní",J328,0)</f>
        <v>0</v>
      </c>
      <c r="BF328" s="231">
        <f>IF(N328="snížená",J328,0)</f>
        <v>0</v>
      </c>
      <c r="BG328" s="231">
        <f>IF(N328="zákl. přenesená",J328,0)</f>
        <v>0</v>
      </c>
      <c r="BH328" s="231">
        <f>IF(N328="sníž. přenesená",J328,0)</f>
        <v>0</v>
      </c>
      <c r="BI328" s="231">
        <f>IF(N328="nulová",J328,0)</f>
        <v>0</v>
      </c>
      <c r="BJ328" s="18" t="s">
        <v>81</v>
      </c>
      <c r="BK328" s="231">
        <f>ROUND(I328*H328,2)</f>
        <v>0</v>
      </c>
      <c r="BL328" s="18" t="s">
        <v>139</v>
      </c>
      <c r="BM328" s="230" t="s">
        <v>347</v>
      </c>
    </row>
    <row r="329" s="2" customFormat="1">
      <c r="A329" s="39"/>
      <c r="B329" s="40"/>
      <c r="C329" s="41"/>
      <c r="D329" s="232" t="s">
        <v>140</v>
      </c>
      <c r="E329" s="41"/>
      <c r="F329" s="233" t="s">
        <v>415</v>
      </c>
      <c r="G329" s="41"/>
      <c r="H329" s="41"/>
      <c r="I329" s="234"/>
      <c r="J329" s="41"/>
      <c r="K329" s="41"/>
      <c r="L329" s="45"/>
      <c r="M329" s="235"/>
      <c r="N329" s="236"/>
      <c r="O329" s="92"/>
      <c r="P329" s="92"/>
      <c r="Q329" s="92"/>
      <c r="R329" s="92"/>
      <c r="S329" s="92"/>
      <c r="T329" s="93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T329" s="18" t="s">
        <v>140</v>
      </c>
      <c r="AU329" s="18" t="s">
        <v>83</v>
      </c>
    </row>
    <row r="330" s="13" customFormat="1">
      <c r="A330" s="13"/>
      <c r="B330" s="237"/>
      <c r="C330" s="238"/>
      <c r="D330" s="239" t="s">
        <v>142</v>
      </c>
      <c r="E330" s="240" t="s">
        <v>1</v>
      </c>
      <c r="F330" s="241" t="s">
        <v>520</v>
      </c>
      <c r="G330" s="238"/>
      <c r="H330" s="242">
        <v>48.625999999999998</v>
      </c>
      <c r="I330" s="243"/>
      <c r="J330" s="238"/>
      <c r="K330" s="238"/>
      <c r="L330" s="244"/>
      <c r="M330" s="245"/>
      <c r="N330" s="246"/>
      <c r="O330" s="246"/>
      <c r="P330" s="246"/>
      <c r="Q330" s="246"/>
      <c r="R330" s="246"/>
      <c r="S330" s="246"/>
      <c r="T330" s="247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48" t="s">
        <v>142</v>
      </c>
      <c r="AU330" s="248" t="s">
        <v>83</v>
      </c>
      <c r="AV330" s="13" t="s">
        <v>83</v>
      </c>
      <c r="AW330" s="13" t="s">
        <v>30</v>
      </c>
      <c r="AX330" s="13" t="s">
        <v>73</v>
      </c>
      <c r="AY330" s="248" t="s">
        <v>132</v>
      </c>
    </row>
    <row r="331" s="15" customFormat="1">
      <c r="A331" s="15"/>
      <c r="B331" s="259"/>
      <c r="C331" s="260"/>
      <c r="D331" s="239" t="s">
        <v>142</v>
      </c>
      <c r="E331" s="261" t="s">
        <v>1</v>
      </c>
      <c r="F331" s="262" t="s">
        <v>145</v>
      </c>
      <c r="G331" s="260"/>
      <c r="H331" s="263">
        <v>48.625999999999998</v>
      </c>
      <c r="I331" s="264"/>
      <c r="J331" s="260"/>
      <c r="K331" s="260"/>
      <c r="L331" s="265"/>
      <c r="M331" s="266"/>
      <c r="N331" s="267"/>
      <c r="O331" s="267"/>
      <c r="P331" s="267"/>
      <c r="Q331" s="267"/>
      <c r="R331" s="267"/>
      <c r="S331" s="267"/>
      <c r="T331" s="268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T331" s="269" t="s">
        <v>142</v>
      </c>
      <c r="AU331" s="269" t="s">
        <v>83</v>
      </c>
      <c r="AV331" s="15" t="s">
        <v>139</v>
      </c>
      <c r="AW331" s="15" t="s">
        <v>30</v>
      </c>
      <c r="AX331" s="15" t="s">
        <v>81</v>
      </c>
      <c r="AY331" s="269" t="s">
        <v>132</v>
      </c>
    </row>
    <row r="332" s="2" customFormat="1" ht="24.15" customHeight="1">
      <c r="A332" s="39"/>
      <c r="B332" s="40"/>
      <c r="C332" s="219" t="s">
        <v>239</v>
      </c>
      <c r="D332" s="219" t="s">
        <v>134</v>
      </c>
      <c r="E332" s="220" t="s">
        <v>418</v>
      </c>
      <c r="F332" s="221" t="s">
        <v>419</v>
      </c>
      <c r="G332" s="222" t="s">
        <v>170</v>
      </c>
      <c r="H332" s="223">
        <v>48.625999999999998</v>
      </c>
      <c r="I332" s="224"/>
      <c r="J332" s="225">
        <f>ROUND(I332*H332,2)</f>
        <v>0</v>
      </c>
      <c r="K332" s="221" t="s">
        <v>138</v>
      </c>
      <c r="L332" s="45"/>
      <c r="M332" s="226" t="s">
        <v>1</v>
      </c>
      <c r="N332" s="227" t="s">
        <v>38</v>
      </c>
      <c r="O332" s="92"/>
      <c r="P332" s="228">
        <f>O332*H332</f>
        <v>0</v>
      </c>
      <c r="Q332" s="228">
        <v>0</v>
      </c>
      <c r="R332" s="228">
        <f>Q332*H332</f>
        <v>0</v>
      </c>
      <c r="S332" s="228">
        <v>0</v>
      </c>
      <c r="T332" s="229">
        <f>S332*H332</f>
        <v>0</v>
      </c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R332" s="230" t="s">
        <v>139</v>
      </c>
      <c r="AT332" s="230" t="s">
        <v>134</v>
      </c>
      <c r="AU332" s="230" t="s">
        <v>83</v>
      </c>
      <c r="AY332" s="18" t="s">
        <v>132</v>
      </c>
      <c r="BE332" s="231">
        <f>IF(N332="základní",J332,0)</f>
        <v>0</v>
      </c>
      <c r="BF332" s="231">
        <f>IF(N332="snížená",J332,0)</f>
        <v>0</v>
      </c>
      <c r="BG332" s="231">
        <f>IF(N332="zákl. přenesená",J332,0)</f>
        <v>0</v>
      </c>
      <c r="BH332" s="231">
        <f>IF(N332="sníž. přenesená",J332,0)</f>
        <v>0</v>
      </c>
      <c r="BI332" s="231">
        <f>IF(N332="nulová",J332,0)</f>
        <v>0</v>
      </c>
      <c r="BJ332" s="18" t="s">
        <v>81</v>
      </c>
      <c r="BK332" s="231">
        <f>ROUND(I332*H332,2)</f>
        <v>0</v>
      </c>
      <c r="BL332" s="18" t="s">
        <v>139</v>
      </c>
      <c r="BM332" s="230" t="s">
        <v>352</v>
      </c>
    </row>
    <row r="333" s="2" customFormat="1">
      <c r="A333" s="39"/>
      <c r="B333" s="40"/>
      <c r="C333" s="41"/>
      <c r="D333" s="232" t="s">
        <v>140</v>
      </c>
      <c r="E333" s="41"/>
      <c r="F333" s="233" t="s">
        <v>421</v>
      </c>
      <c r="G333" s="41"/>
      <c r="H333" s="41"/>
      <c r="I333" s="234"/>
      <c r="J333" s="41"/>
      <c r="K333" s="41"/>
      <c r="L333" s="45"/>
      <c r="M333" s="235"/>
      <c r="N333" s="236"/>
      <c r="O333" s="92"/>
      <c r="P333" s="92"/>
      <c r="Q333" s="92"/>
      <c r="R333" s="92"/>
      <c r="S333" s="92"/>
      <c r="T333" s="93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T333" s="18" t="s">
        <v>140</v>
      </c>
      <c r="AU333" s="18" t="s">
        <v>83</v>
      </c>
    </row>
    <row r="334" s="13" customFormat="1">
      <c r="A334" s="13"/>
      <c r="B334" s="237"/>
      <c r="C334" s="238"/>
      <c r="D334" s="239" t="s">
        <v>142</v>
      </c>
      <c r="E334" s="240" t="s">
        <v>1</v>
      </c>
      <c r="F334" s="241" t="s">
        <v>520</v>
      </c>
      <c r="G334" s="238"/>
      <c r="H334" s="242">
        <v>48.625999999999998</v>
      </c>
      <c r="I334" s="243"/>
      <c r="J334" s="238"/>
      <c r="K334" s="238"/>
      <c r="L334" s="244"/>
      <c r="M334" s="245"/>
      <c r="N334" s="246"/>
      <c r="O334" s="246"/>
      <c r="P334" s="246"/>
      <c r="Q334" s="246"/>
      <c r="R334" s="246"/>
      <c r="S334" s="246"/>
      <c r="T334" s="247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48" t="s">
        <v>142</v>
      </c>
      <c r="AU334" s="248" t="s">
        <v>83</v>
      </c>
      <c r="AV334" s="13" t="s">
        <v>83</v>
      </c>
      <c r="AW334" s="13" t="s">
        <v>30</v>
      </c>
      <c r="AX334" s="13" t="s">
        <v>73</v>
      </c>
      <c r="AY334" s="248" t="s">
        <v>132</v>
      </c>
    </row>
    <row r="335" s="15" customFormat="1">
      <c r="A335" s="15"/>
      <c r="B335" s="259"/>
      <c r="C335" s="260"/>
      <c r="D335" s="239" t="s">
        <v>142</v>
      </c>
      <c r="E335" s="261" t="s">
        <v>1</v>
      </c>
      <c r="F335" s="262" t="s">
        <v>145</v>
      </c>
      <c r="G335" s="260"/>
      <c r="H335" s="263">
        <v>48.625999999999998</v>
      </c>
      <c r="I335" s="264"/>
      <c r="J335" s="260"/>
      <c r="K335" s="260"/>
      <c r="L335" s="265"/>
      <c r="M335" s="266"/>
      <c r="N335" s="267"/>
      <c r="O335" s="267"/>
      <c r="P335" s="267"/>
      <c r="Q335" s="267"/>
      <c r="R335" s="267"/>
      <c r="S335" s="267"/>
      <c r="T335" s="268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T335" s="269" t="s">
        <v>142</v>
      </c>
      <c r="AU335" s="269" t="s">
        <v>83</v>
      </c>
      <c r="AV335" s="15" t="s">
        <v>139</v>
      </c>
      <c r="AW335" s="15" t="s">
        <v>30</v>
      </c>
      <c r="AX335" s="15" t="s">
        <v>81</v>
      </c>
      <c r="AY335" s="269" t="s">
        <v>132</v>
      </c>
    </row>
    <row r="336" s="2" customFormat="1" ht="24.15" customHeight="1">
      <c r="A336" s="39"/>
      <c r="B336" s="40"/>
      <c r="C336" s="219" t="s">
        <v>354</v>
      </c>
      <c r="D336" s="219" t="s">
        <v>134</v>
      </c>
      <c r="E336" s="220" t="s">
        <v>423</v>
      </c>
      <c r="F336" s="221" t="s">
        <v>424</v>
      </c>
      <c r="G336" s="222" t="s">
        <v>170</v>
      </c>
      <c r="H336" s="223">
        <v>12.093</v>
      </c>
      <c r="I336" s="224"/>
      <c r="J336" s="225">
        <f>ROUND(I336*H336,2)</f>
        <v>0</v>
      </c>
      <c r="K336" s="221" t="s">
        <v>138</v>
      </c>
      <c r="L336" s="45"/>
      <c r="M336" s="226" t="s">
        <v>1</v>
      </c>
      <c r="N336" s="227" t="s">
        <v>38</v>
      </c>
      <c r="O336" s="92"/>
      <c r="P336" s="228">
        <f>O336*H336</f>
        <v>0</v>
      </c>
      <c r="Q336" s="228">
        <v>0</v>
      </c>
      <c r="R336" s="228">
        <f>Q336*H336</f>
        <v>0</v>
      </c>
      <c r="S336" s="228">
        <v>0</v>
      </c>
      <c r="T336" s="229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230" t="s">
        <v>139</v>
      </c>
      <c r="AT336" s="230" t="s">
        <v>134</v>
      </c>
      <c r="AU336" s="230" t="s">
        <v>83</v>
      </c>
      <c r="AY336" s="18" t="s">
        <v>132</v>
      </c>
      <c r="BE336" s="231">
        <f>IF(N336="základní",J336,0)</f>
        <v>0</v>
      </c>
      <c r="BF336" s="231">
        <f>IF(N336="snížená",J336,0)</f>
        <v>0</v>
      </c>
      <c r="BG336" s="231">
        <f>IF(N336="zákl. přenesená",J336,0)</f>
        <v>0</v>
      </c>
      <c r="BH336" s="231">
        <f>IF(N336="sníž. přenesená",J336,0)</f>
        <v>0</v>
      </c>
      <c r="BI336" s="231">
        <f>IF(N336="nulová",J336,0)</f>
        <v>0</v>
      </c>
      <c r="BJ336" s="18" t="s">
        <v>81</v>
      </c>
      <c r="BK336" s="231">
        <f>ROUND(I336*H336,2)</f>
        <v>0</v>
      </c>
      <c r="BL336" s="18" t="s">
        <v>139</v>
      </c>
      <c r="BM336" s="230" t="s">
        <v>357</v>
      </c>
    </row>
    <row r="337" s="2" customFormat="1">
      <c r="A337" s="39"/>
      <c r="B337" s="40"/>
      <c r="C337" s="41"/>
      <c r="D337" s="232" t="s">
        <v>140</v>
      </c>
      <c r="E337" s="41"/>
      <c r="F337" s="233" t="s">
        <v>426</v>
      </c>
      <c r="G337" s="41"/>
      <c r="H337" s="41"/>
      <c r="I337" s="234"/>
      <c r="J337" s="41"/>
      <c r="K337" s="41"/>
      <c r="L337" s="45"/>
      <c r="M337" s="235"/>
      <c r="N337" s="236"/>
      <c r="O337" s="92"/>
      <c r="P337" s="92"/>
      <c r="Q337" s="92"/>
      <c r="R337" s="92"/>
      <c r="S337" s="92"/>
      <c r="T337" s="93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T337" s="18" t="s">
        <v>140</v>
      </c>
      <c r="AU337" s="18" t="s">
        <v>83</v>
      </c>
    </row>
    <row r="338" s="13" customFormat="1">
      <c r="A338" s="13"/>
      <c r="B338" s="237"/>
      <c r="C338" s="238"/>
      <c r="D338" s="239" t="s">
        <v>142</v>
      </c>
      <c r="E338" s="240" t="s">
        <v>1</v>
      </c>
      <c r="F338" s="241" t="s">
        <v>519</v>
      </c>
      <c r="G338" s="238"/>
      <c r="H338" s="242">
        <v>12.093</v>
      </c>
      <c r="I338" s="243"/>
      <c r="J338" s="238"/>
      <c r="K338" s="238"/>
      <c r="L338" s="244"/>
      <c r="M338" s="245"/>
      <c r="N338" s="246"/>
      <c r="O338" s="246"/>
      <c r="P338" s="246"/>
      <c r="Q338" s="246"/>
      <c r="R338" s="246"/>
      <c r="S338" s="246"/>
      <c r="T338" s="247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48" t="s">
        <v>142</v>
      </c>
      <c r="AU338" s="248" t="s">
        <v>83</v>
      </c>
      <c r="AV338" s="13" t="s">
        <v>83</v>
      </c>
      <c r="AW338" s="13" t="s">
        <v>30</v>
      </c>
      <c r="AX338" s="13" t="s">
        <v>73</v>
      </c>
      <c r="AY338" s="248" t="s">
        <v>132</v>
      </c>
    </row>
    <row r="339" s="15" customFormat="1">
      <c r="A339" s="15"/>
      <c r="B339" s="259"/>
      <c r="C339" s="260"/>
      <c r="D339" s="239" t="s">
        <v>142</v>
      </c>
      <c r="E339" s="261" t="s">
        <v>1</v>
      </c>
      <c r="F339" s="262" t="s">
        <v>145</v>
      </c>
      <c r="G339" s="260"/>
      <c r="H339" s="263">
        <v>12.093</v>
      </c>
      <c r="I339" s="264"/>
      <c r="J339" s="260"/>
      <c r="K339" s="260"/>
      <c r="L339" s="265"/>
      <c r="M339" s="266"/>
      <c r="N339" s="267"/>
      <c r="O339" s="267"/>
      <c r="P339" s="267"/>
      <c r="Q339" s="267"/>
      <c r="R339" s="267"/>
      <c r="S339" s="267"/>
      <c r="T339" s="268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T339" s="269" t="s">
        <v>142</v>
      </c>
      <c r="AU339" s="269" t="s">
        <v>83</v>
      </c>
      <c r="AV339" s="15" t="s">
        <v>139</v>
      </c>
      <c r="AW339" s="15" t="s">
        <v>30</v>
      </c>
      <c r="AX339" s="15" t="s">
        <v>81</v>
      </c>
      <c r="AY339" s="269" t="s">
        <v>132</v>
      </c>
    </row>
    <row r="340" s="12" customFormat="1" ht="22.8" customHeight="1">
      <c r="A340" s="12"/>
      <c r="B340" s="203"/>
      <c r="C340" s="204"/>
      <c r="D340" s="205" t="s">
        <v>72</v>
      </c>
      <c r="E340" s="217" t="s">
        <v>427</v>
      </c>
      <c r="F340" s="217" t="s">
        <v>428</v>
      </c>
      <c r="G340" s="204"/>
      <c r="H340" s="204"/>
      <c r="I340" s="207"/>
      <c r="J340" s="218">
        <f>BK340</f>
        <v>0</v>
      </c>
      <c r="K340" s="204"/>
      <c r="L340" s="209"/>
      <c r="M340" s="210"/>
      <c r="N340" s="211"/>
      <c r="O340" s="211"/>
      <c r="P340" s="212">
        <f>SUM(P341:P342)</f>
        <v>0</v>
      </c>
      <c r="Q340" s="211"/>
      <c r="R340" s="212">
        <f>SUM(R341:R342)</f>
        <v>0</v>
      </c>
      <c r="S340" s="211"/>
      <c r="T340" s="213">
        <f>SUM(T341:T342)</f>
        <v>0</v>
      </c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R340" s="214" t="s">
        <v>81</v>
      </c>
      <c r="AT340" s="215" t="s">
        <v>72</v>
      </c>
      <c r="AU340" s="215" t="s">
        <v>81</v>
      </c>
      <c r="AY340" s="214" t="s">
        <v>132</v>
      </c>
      <c r="BK340" s="216">
        <f>SUM(BK341:BK342)</f>
        <v>0</v>
      </c>
    </row>
    <row r="341" s="2" customFormat="1" ht="24.15" customHeight="1">
      <c r="A341" s="39"/>
      <c r="B341" s="40"/>
      <c r="C341" s="219" t="s">
        <v>242</v>
      </c>
      <c r="D341" s="219" t="s">
        <v>134</v>
      </c>
      <c r="E341" s="220" t="s">
        <v>430</v>
      </c>
      <c r="F341" s="221" t="s">
        <v>431</v>
      </c>
      <c r="G341" s="222" t="s">
        <v>170</v>
      </c>
      <c r="H341" s="223">
        <v>213.798</v>
      </c>
      <c r="I341" s="224"/>
      <c r="J341" s="225">
        <f>ROUND(I341*H341,2)</f>
        <v>0</v>
      </c>
      <c r="K341" s="221" t="s">
        <v>138</v>
      </c>
      <c r="L341" s="45"/>
      <c r="M341" s="226" t="s">
        <v>1</v>
      </c>
      <c r="N341" s="227" t="s">
        <v>38</v>
      </c>
      <c r="O341" s="92"/>
      <c r="P341" s="228">
        <f>O341*H341</f>
        <v>0</v>
      </c>
      <c r="Q341" s="228">
        <v>0</v>
      </c>
      <c r="R341" s="228">
        <f>Q341*H341</f>
        <v>0</v>
      </c>
      <c r="S341" s="228">
        <v>0</v>
      </c>
      <c r="T341" s="229">
        <f>S341*H341</f>
        <v>0</v>
      </c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R341" s="230" t="s">
        <v>139</v>
      </c>
      <c r="AT341" s="230" t="s">
        <v>134</v>
      </c>
      <c r="AU341" s="230" t="s">
        <v>83</v>
      </c>
      <c r="AY341" s="18" t="s">
        <v>132</v>
      </c>
      <c r="BE341" s="231">
        <f>IF(N341="základní",J341,0)</f>
        <v>0</v>
      </c>
      <c r="BF341" s="231">
        <f>IF(N341="snížená",J341,0)</f>
        <v>0</v>
      </c>
      <c r="BG341" s="231">
        <f>IF(N341="zákl. přenesená",J341,0)</f>
        <v>0</v>
      </c>
      <c r="BH341" s="231">
        <f>IF(N341="sníž. přenesená",J341,0)</f>
        <v>0</v>
      </c>
      <c r="BI341" s="231">
        <f>IF(N341="nulová",J341,0)</f>
        <v>0</v>
      </c>
      <c r="BJ341" s="18" t="s">
        <v>81</v>
      </c>
      <c r="BK341" s="231">
        <f>ROUND(I341*H341,2)</f>
        <v>0</v>
      </c>
      <c r="BL341" s="18" t="s">
        <v>139</v>
      </c>
      <c r="BM341" s="230" t="s">
        <v>361</v>
      </c>
    </row>
    <row r="342" s="2" customFormat="1">
      <c r="A342" s="39"/>
      <c r="B342" s="40"/>
      <c r="C342" s="41"/>
      <c r="D342" s="232" t="s">
        <v>140</v>
      </c>
      <c r="E342" s="41"/>
      <c r="F342" s="233" t="s">
        <v>433</v>
      </c>
      <c r="G342" s="41"/>
      <c r="H342" s="41"/>
      <c r="I342" s="234"/>
      <c r="J342" s="41"/>
      <c r="K342" s="41"/>
      <c r="L342" s="45"/>
      <c r="M342" s="291"/>
      <c r="N342" s="292"/>
      <c r="O342" s="293"/>
      <c r="P342" s="293"/>
      <c r="Q342" s="293"/>
      <c r="R342" s="293"/>
      <c r="S342" s="293"/>
      <c r="T342" s="294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T342" s="18" t="s">
        <v>140</v>
      </c>
      <c r="AU342" s="18" t="s">
        <v>83</v>
      </c>
    </row>
    <row r="343" s="2" customFormat="1" ht="6.96" customHeight="1">
      <c r="A343" s="39"/>
      <c r="B343" s="67"/>
      <c r="C343" s="68"/>
      <c r="D343" s="68"/>
      <c r="E343" s="68"/>
      <c r="F343" s="68"/>
      <c r="G343" s="68"/>
      <c r="H343" s="68"/>
      <c r="I343" s="68"/>
      <c r="J343" s="68"/>
      <c r="K343" s="68"/>
      <c r="L343" s="45"/>
      <c r="M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</row>
  </sheetData>
  <sheetProtection sheet="1" autoFilter="0" formatColumns="0" formatRows="0" objects="1" scenarios="1" spinCount="100000" saltValue="0BWaj1QGgvyd5SpWYRmfC3TR9NuLq3pqyR+2CEUeMFsJpdtI293J7svwLO4aHY0nyKbU6Lf0n4XaxPJIrq2Ryg==" hashValue="1KX+tFiXy4mnYvPe0pycfKWgqM8gmK0R8O/S4e2xnx4ZtSyoMDCIcu+XIMQHEHCBedNde++zImxh1R4SS5QgWg==" algorithmName="SHA-512" password="CC35"/>
  <autoFilter ref="C122:K342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hyperlinks>
    <hyperlink ref="F127" r:id="rId1" display="https://podminky.urs.cz/item/CS_URS_2023_01/113154332"/>
    <hyperlink ref="F141" r:id="rId2" display="https://podminky.urs.cz/item/CS_URS_2023_01/113202111"/>
    <hyperlink ref="F151" r:id="rId3" display="https://podminky.urs.cz/item/CS_URS_2023_01/569951133"/>
    <hyperlink ref="F177" r:id="rId4" display="https://podminky.urs.cz/item/CS_URS_2023_01/577144141"/>
    <hyperlink ref="F187" r:id="rId5" display="https://podminky.urs.cz/item/CS_URS_2023_01/577155122"/>
    <hyperlink ref="F192" r:id="rId6" display="https://podminky.urs.cz/item/CS_URS_2023_01/577155142"/>
    <hyperlink ref="F198" r:id="rId7" display="https://podminky.urs.cz/item/CS_URS_2023_01/899231111"/>
    <hyperlink ref="F204" r:id="rId8" display="https://podminky.urs.cz/item/CS_URS_2023_01/915211112"/>
    <hyperlink ref="F210" r:id="rId9" display="https://podminky.urs.cz/item/CS_URS_2023_01/915221112"/>
    <hyperlink ref="F215" r:id="rId10" display="https://podminky.urs.cz/item/CS_URS_2023_01/915221122"/>
    <hyperlink ref="F225" r:id="rId11" display="https://podminky.urs.cz/item/CS_URS_2023_01/915231112"/>
    <hyperlink ref="F232" r:id="rId12" display="https://podminky.urs.cz/item/CS_URS_2023_01/915611111"/>
    <hyperlink ref="F239" r:id="rId13" display="https://podminky.urs.cz/item/CS_URS_2023_01/915621111"/>
    <hyperlink ref="F244" r:id="rId14" display="https://podminky.urs.cz/item/CS_URS_2023_01/916131213"/>
    <hyperlink ref="F252" r:id="rId15" display="https://podminky.urs.cz/item/CS_URS_2023_01/916132113"/>
    <hyperlink ref="F260" r:id="rId16" display="https://podminky.urs.cz/item/CS_URS_2023_01/919721202"/>
    <hyperlink ref="F265" r:id="rId17" display="https://podminky.urs.cz/item/CS_URS_2023_01/919732221"/>
    <hyperlink ref="F269" r:id="rId18" display="https://podminky.urs.cz/item/CS_URS_2023_01/919735111"/>
    <hyperlink ref="F279" r:id="rId19" display="https://podminky.urs.cz/item/CS_URS_2023_01/938909311"/>
    <hyperlink ref="F284" r:id="rId20" display="https://podminky.urs.cz/item/CS_URS_2023_01/938909612"/>
    <hyperlink ref="F289" r:id="rId21" display="https://podminky.urs.cz/item/CS_URS_2023_01/979021112"/>
    <hyperlink ref="F294" r:id="rId22" display="https://podminky.urs.cz/item/CS_URS_2023_01/997221551"/>
    <hyperlink ref="F302" r:id="rId23" display="https://podminky.urs.cz/item/CS_URS_2023_01/997221551"/>
    <hyperlink ref="F308" r:id="rId24" display="https://podminky.urs.cz/item/CS_URS_2023_01/997221559"/>
    <hyperlink ref="F312" r:id="rId25" display="https://podminky.urs.cz/item/CS_URS_2023_01/997221559"/>
    <hyperlink ref="F317" r:id="rId26" display="https://podminky.urs.cz/item/CS_URS_2023_01/997221561"/>
    <hyperlink ref="F321" r:id="rId27" display="https://podminky.urs.cz/item/CS_URS_2023_01/997221569"/>
    <hyperlink ref="F325" r:id="rId28" display="https://podminky.urs.cz/item/CS_URS_2023_01/997221611"/>
    <hyperlink ref="F329" r:id="rId29" display="https://podminky.urs.cz/item/CS_URS_2023_01/997221612"/>
    <hyperlink ref="F333" r:id="rId30" display="https://podminky.urs.cz/item/CS_URS_2023_01/997221615"/>
    <hyperlink ref="F337" r:id="rId31" display="https://podminky.urs.cz/item/CS_URS_2023_01/997221873"/>
    <hyperlink ref="F342" r:id="rId32" display="https://podminky.urs.cz/item/CS_URS_2023_01/9982251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33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83</v>
      </c>
    </row>
    <row r="4" s="1" customFormat="1" ht="24.96" customHeight="1">
      <c r="B4" s="21"/>
      <c r="D4" s="139" t="s">
        <v>102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 xml:space="preserve"> II-605 hr. Okr. TC-PC - Bor , oprava průtahů(Sulislav,Sytno,Benešovice,Holostřevy,Skviřín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103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521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22. 5. 2023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 xml:space="preserve"> </v>
      </c>
      <c r="F15" s="39"/>
      <c r="G15" s="39"/>
      <c r="H15" s="39"/>
      <c r="I15" s="141" t="s">
        <v>26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27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26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29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 xml:space="preserve"> </v>
      </c>
      <c r="F21" s="39"/>
      <c r="G21" s="39"/>
      <c r="H21" s="39"/>
      <c r="I21" s="141" t="s">
        <v>26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31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 xml:space="preserve"> </v>
      </c>
      <c r="F24" s="39"/>
      <c r="G24" s="39"/>
      <c r="H24" s="39"/>
      <c r="I24" s="141" t="s">
        <v>26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32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33</v>
      </c>
      <c r="E30" s="39"/>
      <c r="F30" s="39"/>
      <c r="G30" s="39"/>
      <c r="H30" s="39"/>
      <c r="I30" s="39"/>
      <c r="J30" s="152">
        <f>ROUND(J125,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35</v>
      </c>
      <c r="G32" s="39"/>
      <c r="H32" s="39"/>
      <c r="I32" s="153" t="s">
        <v>34</v>
      </c>
      <c r="J32" s="153" t="s">
        <v>36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37</v>
      </c>
      <c r="E33" s="141" t="s">
        <v>38</v>
      </c>
      <c r="F33" s="155">
        <f>ROUND((SUM(BE125:BE470)),  2)</f>
        <v>0</v>
      </c>
      <c r="G33" s="39"/>
      <c r="H33" s="39"/>
      <c r="I33" s="156">
        <v>0.20999999999999999</v>
      </c>
      <c r="J33" s="155">
        <f>ROUND(((SUM(BE125:BE470))*I33),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39</v>
      </c>
      <c r="F34" s="155">
        <f>ROUND((SUM(BF125:BF470)),  2)</f>
        <v>0</v>
      </c>
      <c r="G34" s="39"/>
      <c r="H34" s="39"/>
      <c r="I34" s="156">
        <v>0.14999999999999999</v>
      </c>
      <c r="J34" s="155">
        <f>ROUND(((SUM(BF125:BF470))*I34),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40</v>
      </c>
      <c r="F35" s="155">
        <f>ROUND((SUM(BG125:BG470)),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41</v>
      </c>
      <c r="F36" s="155">
        <f>ROUND((SUM(BH125:BH470)),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42</v>
      </c>
      <c r="F37" s="155">
        <f>ROUND((SUM(BI125:BI470)),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43</v>
      </c>
      <c r="E39" s="159"/>
      <c r="F39" s="159"/>
      <c r="G39" s="160" t="s">
        <v>44</v>
      </c>
      <c r="H39" s="161" t="s">
        <v>45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46</v>
      </c>
      <c r="E50" s="165"/>
      <c r="F50" s="165"/>
      <c r="G50" s="164" t="s">
        <v>47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48</v>
      </c>
      <c r="E61" s="167"/>
      <c r="F61" s="168" t="s">
        <v>49</v>
      </c>
      <c r="G61" s="166" t="s">
        <v>48</v>
      </c>
      <c r="H61" s="167"/>
      <c r="I61" s="167"/>
      <c r="J61" s="169" t="s">
        <v>49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50</v>
      </c>
      <c r="E65" s="170"/>
      <c r="F65" s="170"/>
      <c r="G65" s="164" t="s">
        <v>51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48</v>
      </c>
      <c r="E76" s="167"/>
      <c r="F76" s="168" t="s">
        <v>49</v>
      </c>
      <c r="G76" s="166" t="s">
        <v>48</v>
      </c>
      <c r="H76" s="167"/>
      <c r="I76" s="167"/>
      <c r="J76" s="169" t="s">
        <v>49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105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 xml:space="preserve"> II-605 hr. Okr. TC-PC - Bor , oprava průtahů(Sulislav,Sytno,Benešovice,Holostřevy,Skviřín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103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 xml:space="preserve">SKA4903 - SO 103  Benešovice - průtah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 </v>
      </c>
      <c r="G89" s="41"/>
      <c r="H89" s="41"/>
      <c r="I89" s="33" t="s">
        <v>22</v>
      </c>
      <c r="J89" s="80" t="str">
        <f>IF(J12="","",J12)</f>
        <v>22. 5. 2023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33" t="s">
        <v>29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31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106</v>
      </c>
      <c r="D94" s="177"/>
      <c r="E94" s="177"/>
      <c r="F94" s="177"/>
      <c r="G94" s="177"/>
      <c r="H94" s="177"/>
      <c r="I94" s="177"/>
      <c r="J94" s="178" t="s">
        <v>107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108</v>
      </c>
      <c r="D96" s="41"/>
      <c r="E96" s="41"/>
      <c r="F96" s="41"/>
      <c r="G96" s="41"/>
      <c r="H96" s="41"/>
      <c r="I96" s="41"/>
      <c r="J96" s="111">
        <f>J125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109</v>
      </c>
    </row>
    <row r="97" s="9" customFormat="1" ht="24.96" customHeight="1">
      <c r="A97" s="9"/>
      <c r="B97" s="180"/>
      <c r="C97" s="181"/>
      <c r="D97" s="182" t="s">
        <v>110</v>
      </c>
      <c r="E97" s="183"/>
      <c r="F97" s="183"/>
      <c r="G97" s="183"/>
      <c r="H97" s="183"/>
      <c r="I97" s="183"/>
      <c r="J97" s="184">
        <f>J126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111</v>
      </c>
      <c r="E98" s="189"/>
      <c r="F98" s="189"/>
      <c r="G98" s="189"/>
      <c r="H98" s="189"/>
      <c r="I98" s="189"/>
      <c r="J98" s="190">
        <f>J127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522</v>
      </c>
      <c r="E99" s="189"/>
      <c r="F99" s="189"/>
      <c r="G99" s="189"/>
      <c r="H99" s="189"/>
      <c r="I99" s="189"/>
      <c r="J99" s="190">
        <f>J174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523</v>
      </c>
      <c r="E100" s="189"/>
      <c r="F100" s="189"/>
      <c r="G100" s="189"/>
      <c r="H100" s="189"/>
      <c r="I100" s="189"/>
      <c r="J100" s="190">
        <f>J185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112</v>
      </c>
      <c r="E101" s="189"/>
      <c r="F101" s="189"/>
      <c r="G101" s="189"/>
      <c r="H101" s="189"/>
      <c r="I101" s="189"/>
      <c r="J101" s="190">
        <f>J191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113</v>
      </c>
      <c r="E102" s="189"/>
      <c r="F102" s="189"/>
      <c r="G102" s="189"/>
      <c r="H102" s="189"/>
      <c r="I102" s="189"/>
      <c r="J102" s="190">
        <f>J267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6"/>
      <c r="C103" s="187"/>
      <c r="D103" s="188" t="s">
        <v>114</v>
      </c>
      <c r="E103" s="189"/>
      <c r="F103" s="189"/>
      <c r="G103" s="189"/>
      <c r="H103" s="189"/>
      <c r="I103" s="189"/>
      <c r="J103" s="190">
        <f>J278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6"/>
      <c r="C104" s="187"/>
      <c r="D104" s="188" t="s">
        <v>115</v>
      </c>
      <c r="E104" s="189"/>
      <c r="F104" s="189"/>
      <c r="G104" s="189"/>
      <c r="H104" s="189"/>
      <c r="I104" s="189"/>
      <c r="J104" s="190">
        <f>J409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6"/>
      <c r="C105" s="187"/>
      <c r="D105" s="188" t="s">
        <v>116</v>
      </c>
      <c r="E105" s="189"/>
      <c r="F105" s="189"/>
      <c r="G105" s="189"/>
      <c r="H105" s="189"/>
      <c r="I105" s="189"/>
      <c r="J105" s="190">
        <f>J468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9"/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6.96" customHeight="1">
      <c r="A107" s="39"/>
      <c r="B107" s="67"/>
      <c r="C107" s="68"/>
      <c r="D107" s="68"/>
      <c r="E107" s="68"/>
      <c r="F107" s="68"/>
      <c r="G107" s="68"/>
      <c r="H107" s="68"/>
      <c r="I107" s="68"/>
      <c r="J107" s="68"/>
      <c r="K107" s="68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11" s="2" customFormat="1" ht="6.96" customHeight="1">
      <c r="A111" s="39"/>
      <c r="B111" s="69"/>
      <c r="C111" s="70"/>
      <c r="D111" s="70"/>
      <c r="E111" s="70"/>
      <c r="F111" s="70"/>
      <c r="G111" s="70"/>
      <c r="H111" s="70"/>
      <c r="I111" s="70"/>
      <c r="J111" s="70"/>
      <c r="K111" s="70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24.96" customHeight="1">
      <c r="A112" s="39"/>
      <c r="B112" s="40"/>
      <c r="C112" s="24" t="s">
        <v>117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16</v>
      </c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6.5" customHeight="1">
      <c r="A115" s="39"/>
      <c r="B115" s="40"/>
      <c r="C115" s="41"/>
      <c r="D115" s="41"/>
      <c r="E115" s="175" t="str">
        <f>E7</f>
        <v xml:space="preserve"> II-605 hr. Okr. TC-PC - Bor , oprava průtahů(Sulislav,Sytno,Benešovice,Holostřevy,Skviřín</v>
      </c>
      <c r="F115" s="33"/>
      <c r="G115" s="33"/>
      <c r="H115" s="33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103</v>
      </c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6.5" customHeight="1">
      <c r="A117" s="39"/>
      <c r="B117" s="40"/>
      <c r="C117" s="41"/>
      <c r="D117" s="41"/>
      <c r="E117" s="77" t="str">
        <f>E9</f>
        <v xml:space="preserve">SKA4903 - SO 103  Benešovice - průtah</v>
      </c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20</v>
      </c>
      <c r="D119" s="41"/>
      <c r="E119" s="41"/>
      <c r="F119" s="28" t="str">
        <f>F12</f>
        <v xml:space="preserve"> </v>
      </c>
      <c r="G119" s="41"/>
      <c r="H119" s="41"/>
      <c r="I119" s="33" t="s">
        <v>22</v>
      </c>
      <c r="J119" s="80" t="str">
        <f>IF(J12="","",J12)</f>
        <v>22. 5. 2023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6.96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5.15" customHeight="1">
      <c r="A121" s="39"/>
      <c r="B121" s="40"/>
      <c r="C121" s="33" t="s">
        <v>24</v>
      </c>
      <c r="D121" s="41"/>
      <c r="E121" s="41"/>
      <c r="F121" s="28" t="str">
        <f>E15</f>
        <v xml:space="preserve"> </v>
      </c>
      <c r="G121" s="41"/>
      <c r="H121" s="41"/>
      <c r="I121" s="33" t="s">
        <v>29</v>
      </c>
      <c r="J121" s="37" t="str">
        <f>E21</f>
        <v xml:space="preserve"> </v>
      </c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5.15" customHeight="1">
      <c r="A122" s="39"/>
      <c r="B122" s="40"/>
      <c r="C122" s="33" t="s">
        <v>27</v>
      </c>
      <c r="D122" s="41"/>
      <c r="E122" s="41"/>
      <c r="F122" s="28" t="str">
        <f>IF(E18="","",E18)</f>
        <v>Vyplň údaj</v>
      </c>
      <c r="G122" s="41"/>
      <c r="H122" s="41"/>
      <c r="I122" s="33" t="s">
        <v>31</v>
      </c>
      <c r="J122" s="37" t="str">
        <f>E24</f>
        <v xml:space="preserve"> </v>
      </c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0.32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11" customFormat="1" ht="29.28" customHeight="1">
      <c r="A124" s="192"/>
      <c r="B124" s="193"/>
      <c r="C124" s="194" t="s">
        <v>118</v>
      </c>
      <c r="D124" s="195" t="s">
        <v>58</v>
      </c>
      <c r="E124" s="195" t="s">
        <v>54</v>
      </c>
      <c r="F124" s="195" t="s">
        <v>55</v>
      </c>
      <c r="G124" s="195" t="s">
        <v>119</v>
      </c>
      <c r="H124" s="195" t="s">
        <v>120</v>
      </c>
      <c r="I124" s="195" t="s">
        <v>121</v>
      </c>
      <c r="J124" s="195" t="s">
        <v>107</v>
      </c>
      <c r="K124" s="196" t="s">
        <v>122</v>
      </c>
      <c r="L124" s="197"/>
      <c r="M124" s="101" t="s">
        <v>1</v>
      </c>
      <c r="N124" s="102" t="s">
        <v>37</v>
      </c>
      <c r="O124" s="102" t="s">
        <v>123</v>
      </c>
      <c r="P124" s="102" t="s">
        <v>124</v>
      </c>
      <c r="Q124" s="102" t="s">
        <v>125</v>
      </c>
      <c r="R124" s="102" t="s">
        <v>126</v>
      </c>
      <c r="S124" s="102" t="s">
        <v>127</v>
      </c>
      <c r="T124" s="103" t="s">
        <v>128</v>
      </c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</row>
    <row r="125" s="2" customFormat="1" ht="22.8" customHeight="1">
      <c r="A125" s="39"/>
      <c r="B125" s="40"/>
      <c r="C125" s="108" t="s">
        <v>129</v>
      </c>
      <c r="D125" s="41"/>
      <c r="E125" s="41"/>
      <c r="F125" s="41"/>
      <c r="G125" s="41"/>
      <c r="H125" s="41"/>
      <c r="I125" s="41"/>
      <c r="J125" s="198">
        <f>BK125</f>
        <v>0</v>
      </c>
      <c r="K125" s="41"/>
      <c r="L125" s="45"/>
      <c r="M125" s="104"/>
      <c r="N125" s="199"/>
      <c r="O125" s="105"/>
      <c r="P125" s="200">
        <f>P126</f>
        <v>0</v>
      </c>
      <c r="Q125" s="105"/>
      <c r="R125" s="200">
        <f>R126</f>
        <v>0</v>
      </c>
      <c r="S125" s="105"/>
      <c r="T125" s="201">
        <f>T126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72</v>
      </c>
      <c r="AU125" s="18" t="s">
        <v>109</v>
      </c>
      <c r="BK125" s="202">
        <f>BK126</f>
        <v>0</v>
      </c>
    </row>
    <row r="126" s="12" customFormat="1" ht="25.92" customHeight="1">
      <c r="A126" s="12"/>
      <c r="B126" s="203"/>
      <c r="C126" s="204"/>
      <c r="D126" s="205" t="s">
        <v>72</v>
      </c>
      <c r="E126" s="206" t="s">
        <v>130</v>
      </c>
      <c r="F126" s="206" t="s">
        <v>131</v>
      </c>
      <c r="G126" s="204"/>
      <c r="H126" s="204"/>
      <c r="I126" s="207"/>
      <c r="J126" s="208">
        <f>BK126</f>
        <v>0</v>
      </c>
      <c r="K126" s="204"/>
      <c r="L126" s="209"/>
      <c r="M126" s="210"/>
      <c r="N126" s="211"/>
      <c r="O126" s="211"/>
      <c r="P126" s="212">
        <f>P127+P174+P185+P191+P267+P278+P409+P468</f>
        <v>0</v>
      </c>
      <c r="Q126" s="211"/>
      <c r="R126" s="212">
        <f>R127+R174+R185+R191+R267+R278+R409+R468</f>
        <v>0</v>
      </c>
      <c r="S126" s="211"/>
      <c r="T126" s="213">
        <f>T127+T174+T185+T191+T267+T278+T409+T468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4" t="s">
        <v>81</v>
      </c>
      <c r="AT126" s="215" t="s">
        <v>72</v>
      </c>
      <c r="AU126" s="215" t="s">
        <v>73</v>
      </c>
      <c r="AY126" s="214" t="s">
        <v>132</v>
      </c>
      <c r="BK126" s="216">
        <f>BK127+BK174+BK185+BK191+BK267+BK278+BK409+BK468</f>
        <v>0</v>
      </c>
    </row>
    <row r="127" s="12" customFormat="1" ht="22.8" customHeight="1">
      <c r="A127" s="12"/>
      <c r="B127" s="203"/>
      <c r="C127" s="204"/>
      <c r="D127" s="205" t="s">
        <v>72</v>
      </c>
      <c r="E127" s="217" t="s">
        <v>81</v>
      </c>
      <c r="F127" s="217" t="s">
        <v>133</v>
      </c>
      <c r="G127" s="204"/>
      <c r="H127" s="204"/>
      <c r="I127" s="207"/>
      <c r="J127" s="218">
        <f>BK127</f>
        <v>0</v>
      </c>
      <c r="K127" s="204"/>
      <c r="L127" s="209"/>
      <c r="M127" s="210"/>
      <c r="N127" s="211"/>
      <c r="O127" s="211"/>
      <c r="P127" s="212">
        <f>SUM(P128:P173)</f>
        <v>0</v>
      </c>
      <c r="Q127" s="211"/>
      <c r="R127" s="212">
        <f>SUM(R128:R173)</f>
        <v>0</v>
      </c>
      <c r="S127" s="211"/>
      <c r="T127" s="213">
        <f>SUM(T128:T173)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4" t="s">
        <v>81</v>
      </c>
      <c r="AT127" s="215" t="s">
        <v>72</v>
      </c>
      <c r="AU127" s="215" t="s">
        <v>81</v>
      </c>
      <c r="AY127" s="214" t="s">
        <v>132</v>
      </c>
      <c r="BK127" s="216">
        <f>SUM(BK128:BK173)</f>
        <v>0</v>
      </c>
    </row>
    <row r="128" s="2" customFormat="1" ht="24.15" customHeight="1">
      <c r="A128" s="39"/>
      <c r="B128" s="40"/>
      <c r="C128" s="219" t="s">
        <v>81</v>
      </c>
      <c r="D128" s="219" t="s">
        <v>134</v>
      </c>
      <c r="E128" s="220" t="s">
        <v>435</v>
      </c>
      <c r="F128" s="221" t="s">
        <v>524</v>
      </c>
      <c r="G128" s="222" t="s">
        <v>137</v>
      </c>
      <c r="H128" s="223">
        <v>5154.1000000000004</v>
      </c>
      <c r="I128" s="224"/>
      <c r="J128" s="225">
        <f>ROUND(I128*H128,2)</f>
        <v>0</v>
      </c>
      <c r="K128" s="221" t="s">
        <v>138</v>
      </c>
      <c r="L128" s="45"/>
      <c r="M128" s="226" t="s">
        <v>1</v>
      </c>
      <c r="N128" s="227" t="s">
        <v>38</v>
      </c>
      <c r="O128" s="92"/>
      <c r="P128" s="228">
        <f>O128*H128</f>
        <v>0</v>
      </c>
      <c r="Q128" s="228">
        <v>0</v>
      </c>
      <c r="R128" s="228">
        <f>Q128*H128</f>
        <v>0</v>
      </c>
      <c r="S128" s="228">
        <v>0</v>
      </c>
      <c r="T128" s="229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0" t="s">
        <v>139</v>
      </c>
      <c r="AT128" s="230" t="s">
        <v>134</v>
      </c>
      <c r="AU128" s="230" t="s">
        <v>83</v>
      </c>
      <c r="AY128" s="18" t="s">
        <v>132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18" t="s">
        <v>81</v>
      </c>
      <c r="BK128" s="231">
        <f>ROUND(I128*H128,2)</f>
        <v>0</v>
      </c>
      <c r="BL128" s="18" t="s">
        <v>139</v>
      </c>
      <c r="BM128" s="230" t="s">
        <v>83</v>
      </c>
    </row>
    <row r="129" s="2" customFormat="1">
      <c r="A129" s="39"/>
      <c r="B129" s="40"/>
      <c r="C129" s="41"/>
      <c r="D129" s="232" t="s">
        <v>140</v>
      </c>
      <c r="E129" s="41"/>
      <c r="F129" s="233" t="s">
        <v>437</v>
      </c>
      <c r="G129" s="41"/>
      <c r="H129" s="41"/>
      <c r="I129" s="234"/>
      <c r="J129" s="41"/>
      <c r="K129" s="41"/>
      <c r="L129" s="45"/>
      <c r="M129" s="235"/>
      <c r="N129" s="236"/>
      <c r="O129" s="92"/>
      <c r="P129" s="92"/>
      <c r="Q129" s="92"/>
      <c r="R129" s="92"/>
      <c r="S129" s="92"/>
      <c r="T129" s="93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140</v>
      </c>
      <c r="AU129" s="18" t="s">
        <v>83</v>
      </c>
    </row>
    <row r="130" s="13" customFormat="1">
      <c r="A130" s="13"/>
      <c r="B130" s="237"/>
      <c r="C130" s="238"/>
      <c r="D130" s="239" t="s">
        <v>142</v>
      </c>
      <c r="E130" s="240" t="s">
        <v>1</v>
      </c>
      <c r="F130" s="241" t="s">
        <v>525</v>
      </c>
      <c r="G130" s="238"/>
      <c r="H130" s="242">
        <v>4609.1000000000004</v>
      </c>
      <c r="I130" s="243"/>
      <c r="J130" s="238"/>
      <c r="K130" s="238"/>
      <c r="L130" s="244"/>
      <c r="M130" s="245"/>
      <c r="N130" s="246"/>
      <c r="O130" s="246"/>
      <c r="P130" s="246"/>
      <c r="Q130" s="246"/>
      <c r="R130" s="246"/>
      <c r="S130" s="246"/>
      <c r="T130" s="247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8" t="s">
        <v>142</v>
      </c>
      <c r="AU130" s="248" t="s">
        <v>83</v>
      </c>
      <c r="AV130" s="13" t="s">
        <v>83</v>
      </c>
      <c r="AW130" s="13" t="s">
        <v>30</v>
      </c>
      <c r="AX130" s="13" t="s">
        <v>73</v>
      </c>
      <c r="AY130" s="248" t="s">
        <v>132</v>
      </c>
    </row>
    <row r="131" s="14" customFormat="1">
      <c r="A131" s="14"/>
      <c r="B131" s="249"/>
      <c r="C131" s="250"/>
      <c r="D131" s="239" t="s">
        <v>142</v>
      </c>
      <c r="E131" s="251" t="s">
        <v>1</v>
      </c>
      <c r="F131" s="252" t="s">
        <v>151</v>
      </c>
      <c r="G131" s="250"/>
      <c r="H131" s="251" t="s">
        <v>1</v>
      </c>
      <c r="I131" s="253"/>
      <c r="J131" s="250"/>
      <c r="K131" s="250"/>
      <c r="L131" s="254"/>
      <c r="M131" s="255"/>
      <c r="N131" s="256"/>
      <c r="O131" s="256"/>
      <c r="P131" s="256"/>
      <c r="Q131" s="256"/>
      <c r="R131" s="256"/>
      <c r="S131" s="256"/>
      <c r="T131" s="257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8" t="s">
        <v>142</v>
      </c>
      <c r="AU131" s="258" t="s">
        <v>83</v>
      </c>
      <c r="AV131" s="14" t="s">
        <v>81</v>
      </c>
      <c r="AW131" s="14" t="s">
        <v>30</v>
      </c>
      <c r="AX131" s="14" t="s">
        <v>73</v>
      </c>
      <c r="AY131" s="258" t="s">
        <v>132</v>
      </c>
    </row>
    <row r="132" s="13" customFormat="1">
      <c r="A132" s="13"/>
      <c r="B132" s="237"/>
      <c r="C132" s="238"/>
      <c r="D132" s="239" t="s">
        <v>142</v>
      </c>
      <c r="E132" s="240" t="s">
        <v>1</v>
      </c>
      <c r="F132" s="241" t="s">
        <v>526</v>
      </c>
      <c r="G132" s="238"/>
      <c r="H132" s="242">
        <v>175</v>
      </c>
      <c r="I132" s="243"/>
      <c r="J132" s="238"/>
      <c r="K132" s="238"/>
      <c r="L132" s="244"/>
      <c r="M132" s="245"/>
      <c r="N132" s="246"/>
      <c r="O132" s="246"/>
      <c r="P132" s="246"/>
      <c r="Q132" s="246"/>
      <c r="R132" s="246"/>
      <c r="S132" s="246"/>
      <c r="T132" s="247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8" t="s">
        <v>142</v>
      </c>
      <c r="AU132" s="248" t="s">
        <v>83</v>
      </c>
      <c r="AV132" s="13" t="s">
        <v>83</v>
      </c>
      <c r="AW132" s="13" t="s">
        <v>30</v>
      </c>
      <c r="AX132" s="13" t="s">
        <v>73</v>
      </c>
      <c r="AY132" s="248" t="s">
        <v>132</v>
      </c>
    </row>
    <row r="133" s="14" customFormat="1">
      <c r="A133" s="14"/>
      <c r="B133" s="249"/>
      <c r="C133" s="250"/>
      <c r="D133" s="239" t="s">
        <v>142</v>
      </c>
      <c r="E133" s="251" t="s">
        <v>1</v>
      </c>
      <c r="F133" s="252" t="s">
        <v>527</v>
      </c>
      <c r="G133" s="250"/>
      <c r="H133" s="251" t="s">
        <v>1</v>
      </c>
      <c r="I133" s="253"/>
      <c r="J133" s="250"/>
      <c r="K133" s="250"/>
      <c r="L133" s="254"/>
      <c r="M133" s="255"/>
      <c r="N133" s="256"/>
      <c r="O133" s="256"/>
      <c r="P133" s="256"/>
      <c r="Q133" s="256"/>
      <c r="R133" s="256"/>
      <c r="S133" s="256"/>
      <c r="T133" s="257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8" t="s">
        <v>142</v>
      </c>
      <c r="AU133" s="258" t="s">
        <v>83</v>
      </c>
      <c r="AV133" s="14" t="s">
        <v>81</v>
      </c>
      <c r="AW133" s="14" t="s">
        <v>30</v>
      </c>
      <c r="AX133" s="14" t="s">
        <v>73</v>
      </c>
      <c r="AY133" s="258" t="s">
        <v>132</v>
      </c>
    </row>
    <row r="134" s="13" customFormat="1">
      <c r="A134" s="13"/>
      <c r="B134" s="237"/>
      <c r="C134" s="238"/>
      <c r="D134" s="239" t="s">
        <v>142</v>
      </c>
      <c r="E134" s="240" t="s">
        <v>1</v>
      </c>
      <c r="F134" s="241" t="s">
        <v>528</v>
      </c>
      <c r="G134" s="238"/>
      <c r="H134" s="242">
        <v>370</v>
      </c>
      <c r="I134" s="243"/>
      <c r="J134" s="238"/>
      <c r="K134" s="238"/>
      <c r="L134" s="244"/>
      <c r="M134" s="245"/>
      <c r="N134" s="246"/>
      <c r="O134" s="246"/>
      <c r="P134" s="246"/>
      <c r="Q134" s="246"/>
      <c r="R134" s="246"/>
      <c r="S134" s="246"/>
      <c r="T134" s="247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8" t="s">
        <v>142</v>
      </c>
      <c r="AU134" s="248" t="s">
        <v>83</v>
      </c>
      <c r="AV134" s="13" t="s">
        <v>83</v>
      </c>
      <c r="AW134" s="13" t="s">
        <v>30</v>
      </c>
      <c r="AX134" s="13" t="s">
        <v>73</v>
      </c>
      <c r="AY134" s="248" t="s">
        <v>132</v>
      </c>
    </row>
    <row r="135" s="14" customFormat="1">
      <c r="A135" s="14"/>
      <c r="B135" s="249"/>
      <c r="C135" s="250"/>
      <c r="D135" s="239" t="s">
        <v>142</v>
      </c>
      <c r="E135" s="251" t="s">
        <v>1</v>
      </c>
      <c r="F135" s="252" t="s">
        <v>529</v>
      </c>
      <c r="G135" s="250"/>
      <c r="H135" s="251" t="s">
        <v>1</v>
      </c>
      <c r="I135" s="253"/>
      <c r="J135" s="250"/>
      <c r="K135" s="250"/>
      <c r="L135" s="254"/>
      <c r="M135" s="255"/>
      <c r="N135" s="256"/>
      <c r="O135" s="256"/>
      <c r="P135" s="256"/>
      <c r="Q135" s="256"/>
      <c r="R135" s="256"/>
      <c r="S135" s="256"/>
      <c r="T135" s="257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8" t="s">
        <v>142</v>
      </c>
      <c r="AU135" s="258" t="s">
        <v>83</v>
      </c>
      <c r="AV135" s="14" t="s">
        <v>81</v>
      </c>
      <c r="AW135" s="14" t="s">
        <v>30</v>
      </c>
      <c r="AX135" s="14" t="s">
        <v>73</v>
      </c>
      <c r="AY135" s="258" t="s">
        <v>132</v>
      </c>
    </row>
    <row r="136" s="14" customFormat="1">
      <c r="A136" s="14"/>
      <c r="B136" s="249"/>
      <c r="C136" s="250"/>
      <c r="D136" s="239" t="s">
        <v>142</v>
      </c>
      <c r="E136" s="251" t="s">
        <v>1</v>
      </c>
      <c r="F136" s="252" t="s">
        <v>144</v>
      </c>
      <c r="G136" s="250"/>
      <c r="H136" s="251" t="s">
        <v>1</v>
      </c>
      <c r="I136" s="253"/>
      <c r="J136" s="250"/>
      <c r="K136" s="250"/>
      <c r="L136" s="254"/>
      <c r="M136" s="255"/>
      <c r="N136" s="256"/>
      <c r="O136" s="256"/>
      <c r="P136" s="256"/>
      <c r="Q136" s="256"/>
      <c r="R136" s="256"/>
      <c r="S136" s="256"/>
      <c r="T136" s="257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8" t="s">
        <v>142</v>
      </c>
      <c r="AU136" s="258" t="s">
        <v>83</v>
      </c>
      <c r="AV136" s="14" t="s">
        <v>81</v>
      </c>
      <c r="AW136" s="14" t="s">
        <v>30</v>
      </c>
      <c r="AX136" s="14" t="s">
        <v>73</v>
      </c>
      <c r="AY136" s="258" t="s">
        <v>132</v>
      </c>
    </row>
    <row r="137" s="15" customFormat="1">
      <c r="A137" s="15"/>
      <c r="B137" s="259"/>
      <c r="C137" s="260"/>
      <c r="D137" s="239" t="s">
        <v>142</v>
      </c>
      <c r="E137" s="261" t="s">
        <v>1</v>
      </c>
      <c r="F137" s="262" t="s">
        <v>145</v>
      </c>
      <c r="G137" s="260"/>
      <c r="H137" s="263">
        <v>5154.1000000000004</v>
      </c>
      <c r="I137" s="264"/>
      <c r="J137" s="260"/>
      <c r="K137" s="260"/>
      <c r="L137" s="265"/>
      <c r="M137" s="266"/>
      <c r="N137" s="267"/>
      <c r="O137" s="267"/>
      <c r="P137" s="267"/>
      <c r="Q137" s="267"/>
      <c r="R137" s="267"/>
      <c r="S137" s="267"/>
      <c r="T137" s="268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69" t="s">
        <v>142</v>
      </c>
      <c r="AU137" s="269" t="s">
        <v>83</v>
      </c>
      <c r="AV137" s="15" t="s">
        <v>139</v>
      </c>
      <c r="AW137" s="15" t="s">
        <v>30</v>
      </c>
      <c r="AX137" s="15" t="s">
        <v>81</v>
      </c>
      <c r="AY137" s="269" t="s">
        <v>132</v>
      </c>
    </row>
    <row r="138" s="2" customFormat="1" ht="24.15" customHeight="1">
      <c r="A138" s="39"/>
      <c r="B138" s="40"/>
      <c r="C138" s="219" t="s">
        <v>83</v>
      </c>
      <c r="D138" s="219" t="s">
        <v>134</v>
      </c>
      <c r="E138" s="220" t="s">
        <v>156</v>
      </c>
      <c r="F138" s="221" t="s">
        <v>157</v>
      </c>
      <c r="G138" s="222" t="s">
        <v>137</v>
      </c>
      <c r="H138" s="223">
        <v>500</v>
      </c>
      <c r="I138" s="224"/>
      <c r="J138" s="225">
        <f>ROUND(I138*H138,2)</f>
        <v>0</v>
      </c>
      <c r="K138" s="221" t="s">
        <v>1</v>
      </c>
      <c r="L138" s="45"/>
      <c r="M138" s="226" t="s">
        <v>1</v>
      </c>
      <c r="N138" s="227" t="s">
        <v>38</v>
      </c>
      <c r="O138" s="92"/>
      <c r="P138" s="228">
        <f>O138*H138</f>
        <v>0</v>
      </c>
      <c r="Q138" s="228">
        <v>0</v>
      </c>
      <c r="R138" s="228">
        <f>Q138*H138</f>
        <v>0</v>
      </c>
      <c r="S138" s="228">
        <v>0</v>
      </c>
      <c r="T138" s="229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0" t="s">
        <v>139</v>
      </c>
      <c r="AT138" s="230" t="s">
        <v>134</v>
      </c>
      <c r="AU138" s="230" t="s">
        <v>83</v>
      </c>
      <c r="AY138" s="18" t="s">
        <v>132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8" t="s">
        <v>81</v>
      </c>
      <c r="BK138" s="231">
        <f>ROUND(I138*H138,2)</f>
        <v>0</v>
      </c>
      <c r="BL138" s="18" t="s">
        <v>139</v>
      </c>
      <c r="BM138" s="230" t="s">
        <v>139</v>
      </c>
    </row>
    <row r="139" s="13" customFormat="1">
      <c r="A139" s="13"/>
      <c r="B139" s="237"/>
      <c r="C139" s="238"/>
      <c r="D139" s="239" t="s">
        <v>142</v>
      </c>
      <c r="E139" s="240" t="s">
        <v>1</v>
      </c>
      <c r="F139" s="241" t="s">
        <v>530</v>
      </c>
      <c r="G139" s="238"/>
      <c r="H139" s="242">
        <v>500</v>
      </c>
      <c r="I139" s="243"/>
      <c r="J139" s="238"/>
      <c r="K139" s="238"/>
      <c r="L139" s="244"/>
      <c r="M139" s="245"/>
      <c r="N139" s="246"/>
      <c r="O139" s="246"/>
      <c r="P139" s="246"/>
      <c r="Q139" s="246"/>
      <c r="R139" s="246"/>
      <c r="S139" s="246"/>
      <c r="T139" s="247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8" t="s">
        <v>142</v>
      </c>
      <c r="AU139" s="248" t="s">
        <v>83</v>
      </c>
      <c r="AV139" s="13" t="s">
        <v>83</v>
      </c>
      <c r="AW139" s="13" t="s">
        <v>30</v>
      </c>
      <c r="AX139" s="13" t="s">
        <v>73</v>
      </c>
      <c r="AY139" s="248" t="s">
        <v>132</v>
      </c>
    </row>
    <row r="140" s="14" customFormat="1">
      <c r="A140" s="14"/>
      <c r="B140" s="249"/>
      <c r="C140" s="250"/>
      <c r="D140" s="239" t="s">
        <v>142</v>
      </c>
      <c r="E140" s="251" t="s">
        <v>1</v>
      </c>
      <c r="F140" s="252" t="s">
        <v>531</v>
      </c>
      <c r="G140" s="250"/>
      <c r="H140" s="251" t="s">
        <v>1</v>
      </c>
      <c r="I140" s="253"/>
      <c r="J140" s="250"/>
      <c r="K140" s="250"/>
      <c r="L140" s="254"/>
      <c r="M140" s="255"/>
      <c r="N140" s="256"/>
      <c r="O140" s="256"/>
      <c r="P140" s="256"/>
      <c r="Q140" s="256"/>
      <c r="R140" s="256"/>
      <c r="S140" s="256"/>
      <c r="T140" s="257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8" t="s">
        <v>142</v>
      </c>
      <c r="AU140" s="258" t="s">
        <v>83</v>
      </c>
      <c r="AV140" s="14" t="s">
        <v>81</v>
      </c>
      <c r="AW140" s="14" t="s">
        <v>30</v>
      </c>
      <c r="AX140" s="14" t="s">
        <v>73</v>
      </c>
      <c r="AY140" s="258" t="s">
        <v>132</v>
      </c>
    </row>
    <row r="141" s="15" customFormat="1">
      <c r="A141" s="15"/>
      <c r="B141" s="259"/>
      <c r="C141" s="260"/>
      <c r="D141" s="239" t="s">
        <v>142</v>
      </c>
      <c r="E141" s="261" t="s">
        <v>1</v>
      </c>
      <c r="F141" s="262" t="s">
        <v>145</v>
      </c>
      <c r="G141" s="260"/>
      <c r="H141" s="263">
        <v>500</v>
      </c>
      <c r="I141" s="264"/>
      <c r="J141" s="260"/>
      <c r="K141" s="260"/>
      <c r="L141" s="265"/>
      <c r="M141" s="266"/>
      <c r="N141" s="267"/>
      <c r="O141" s="267"/>
      <c r="P141" s="267"/>
      <c r="Q141" s="267"/>
      <c r="R141" s="267"/>
      <c r="S141" s="267"/>
      <c r="T141" s="268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69" t="s">
        <v>142</v>
      </c>
      <c r="AU141" s="269" t="s">
        <v>83</v>
      </c>
      <c r="AV141" s="15" t="s">
        <v>139</v>
      </c>
      <c r="AW141" s="15" t="s">
        <v>30</v>
      </c>
      <c r="AX141" s="15" t="s">
        <v>81</v>
      </c>
      <c r="AY141" s="269" t="s">
        <v>132</v>
      </c>
    </row>
    <row r="142" s="2" customFormat="1" ht="24.15" customHeight="1">
      <c r="A142" s="39"/>
      <c r="B142" s="40"/>
      <c r="C142" s="219" t="s">
        <v>155</v>
      </c>
      <c r="D142" s="219" t="s">
        <v>134</v>
      </c>
      <c r="E142" s="220" t="s">
        <v>532</v>
      </c>
      <c r="F142" s="221" t="s">
        <v>533</v>
      </c>
      <c r="G142" s="222" t="s">
        <v>534</v>
      </c>
      <c r="H142" s="223">
        <v>104.5</v>
      </c>
      <c r="I142" s="224"/>
      <c r="J142" s="225">
        <f>ROUND(I142*H142,2)</f>
        <v>0</v>
      </c>
      <c r="K142" s="221" t="s">
        <v>138</v>
      </c>
      <c r="L142" s="45"/>
      <c r="M142" s="226" t="s">
        <v>1</v>
      </c>
      <c r="N142" s="227" t="s">
        <v>38</v>
      </c>
      <c r="O142" s="92"/>
      <c r="P142" s="228">
        <f>O142*H142</f>
        <v>0</v>
      </c>
      <c r="Q142" s="228">
        <v>0</v>
      </c>
      <c r="R142" s="228">
        <f>Q142*H142</f>
        <v>0</v>
      </c>
      <c r="S142" s="228">
        <v>0</v>
      </c>
      <c r="T142" s="229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0" t="s">
        <v>139</v>
      </c>
      <c r="AT142" s="230" t="s">
        <v>134</v>
      </c>
      <c r="AU142" s="230" t="s">
        <v>83</v>
      </c>
      <c r="AY142" s="18" t="s">
        <v>132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18" t="s">
        <v>81</v>
      </c>
      <c r="BK142" s="231">
        <f>ROUND(I142*H142,2)</f>
        <v>0</v>
      </c>
      <c r="BL142" s="18" t="s">
        <v>139</v>
      </c>
      <c r="BM142" s="230" t="s">
        <v>158</v>
      </c>
    </row>
    <row r="143" s="2" customFormat="1">
      <c r="A143" s="39"/>
      <c r="B143" s="40"/>
      <c r="C143" s="41"/>
      <c r="D143" s="232" t="s">
        <v>140</v>
      </c>
      <c r="E143" s="41"/>
      <c r="F143" s="233" t="s">
        <v>535</v>
      </c>
      <c r="G143" s="41"/>
      <c r="H143" s="41"/>
      <c r="I143" s="234"/>
      <c r="J143" s="41"/>
      <c r="K143" s="41"/>
      <c r="L143" s="45"/>
      <c r="M143" s="235"/>
      <c r="N143" s="236"/>
      <c r="O143" s="92"/>
      <c r="P143" s="92"/>
      <c r="Q143" s="92"/>
      <c r="R143" s="92"/>
      <c r="S143" s="92"/>
      <c r="T143" s="93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140</v>
      </c>
      <c r="AU143" s="18" t="s">
        <v>83</v>
      </c>
    </row>
    <row r="144" s="13" customFormat="1">
      <c r="A144" s="13"/>
      <c r="B144" s="237"/>
      <c r="C144" s="238"/>
      <c r="D144" s="239" t="s">
        <v>142</v>
      </c>
      <c r="E144" s="240" t="s">
        <v>1</v>
      </c>
      <c r="F144" s="241" t="s">
        <v>536</v>
      </c>
      <c r="G144" s="238"/>
      <c r="H144" s="242">
        <v>104.5</v>
      </c>
      <c r="I144" s="243"/>
      <c r="J144" s="238"/>
      <c r="K144" s="238"/>
      <c r="L144" s="244"/>
      <c r="M144" s="245"/>
      <c r="N144" s="246"/>
      <c r="O144" s="246"/>
      <c r="P144" s="246"/>
      <c r="Q144" s="246"/>
      <c r="R144" s="246"/>
      <c r="S144" s="246"/>
      <c r="T144" s="247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8" t="s">
        <v>142</v>
      </c>
      <c r="AU144" s="248" t="s">
        <v>83</v>
      </c>
      <c r="AV144" s="13" t="s">
        <v>83</v>
      </c>
      <c r="AW144" s="13" t="s">
        <v>30</v>
      </c>
      <c r="AX144" s="13" t="s">
        <v>73</v>
      </c>
      <c r="AY144" s="248" t="s">
        <v>132</v>
      </c>
    </row>
    <row r="145" s="14" customFormat="1">
      <c r="A145" s="14"/>
      <c r="B145" s="249"/>
      <c r="C145" s="250"/>
      <c r="D145" s="239" t="s">
        <v>142</v>
      </c>
      <c r="E145" s="251" t="s">
        <v>1</v>
      </c>
      <c r="F145" s="252" t="s">
        <v>144</v>
      </c>
      <c r="G145" s="250"/>
      <c r="H145" s="251" t="s">
        <v>1</v>
      </c>
      <c r="I145" s="253"/>
      <c r="J145" s="250"/>
      <c r="K145" s="250"/>
      <c r="L145" s="254"/>
      <c r="M145" s="255"/>
      <c r="N145" s="256"/>
      <c r="O145" s="256"/>
      <c r="P145" s="256"/>
      <c r="Q145" s="256"/>
      <c r="R145" s="256"/>
      <c r="S145" s="256"/>
      <c r="T145" s="257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8" t="s">
        <v>142</v>
      </c>
      <c r="AU145" s="258" t="s">
        <v>83</v>
      </c>
      <c r="AV145" s="14" t="s">
        <v>81</v>
      </c>
      <c r="AW145" s="14" t="s">
        <v>30</v>
      </c>
      <c r="AX145" s="14" t="s">
        <v>73</v>
      </c>
      <c r="AY145" s="258" t="s">
        <v>132</v>
      </c>
    </row>
    <row r="146" s="15" customFormat="1">
      <c r="A146" s="15"/>
      <c r="B146" s="259"/>
      <c r="C146" s="260"/>
      <c r="D146" s="239" t="s">
        <v>142</v>
      </c>
      <c r="E146" s="261" t="s">
        <v>1</v>
      </c>
      <c r="F146" s="262" t="s">
        <v>145</v>
      </c>
      <c r="G146" s="260"/>
      <c r="H146" s="263">
        <v>104.5</v>
      </c>
      <c r="I146" s="264"/>
      <c r="J146" s="260"/>
      <c r="K146" s="260"/>
      <c r="L146" s="265"/>
      <c r="M146" s="266"/>
      <c r="N146" s="267"/>
      <c r="O146" s="267"/>
      <c r="P146" s="267"/>
      <c r="Q146" s="267"/>
      <c r="R146" s="267"/>
      <c r="S146" s="267"/>
      <c r="T146" s="268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69" t="s">
        <v>142</v>
      </c>
      <c r="AU146" s="269" t="s">
        <v>83</v>
      </c>
      <c r="AV146" s="15" t="s">
        <v>139</v>
      </c>
      <c r="AW146" s="15" t="s">
        <v>30</v>
      </c>
      <c r="AX146" s="15" t="s">
        <v>81</v>
      </c>
      <c r="AY146" s="269" t="s">
        <v>132</v>
      </c>
    </row>
    <row r="147" s="2" customFormat="1" ht="37.8" customHeight="1">
      <c r="A147" s="39"/>
      <c r="B147" s="40"/>
      <c r="C147" s="219" t="s">
        <v>139</v>
      </c>
      <c r="D147" s="219" t="s">
        <v>134</v>
      </c>
      <c r="E147" s="220" t="s">
        <v>537</v>
      </c>
      <c r="F147" s="221" t="s">
        <v>538</v>
      </c>
      <c r="G147" s="222" t="s">
        <v>534</v>
      </c>
      <c r="H147" s="223">
        <v>104.5</v>
      </c>
      <c r="I147" s="224"/>
      <c r="J147" s="225">
        <f>ROUND(I147*H147,2)</f>
        <v>0</v>
      </c>
      <c r="K147" s="221" t="s">
        <v>138</v>
      </c>
      <c r="L147" s="45"/>
      <c r="M147" s="226" t="s">
        <v>1</v>
      </c>
      <c r="N147" s="227" t="s">
        <v>38</v>
      </c>
      <c r="O147" s="92"/>
      <c r="P147" s="228">
        <f>O147*H147</f>
        <v>0</v>
      </c>
      <c r="Q147" s="228">
        <v>0</v>
      </c>
      <c r="R147" s="228">
        <f>Q147*H147</f>
        <v>0</v>
      </c>
      <c r="S147" s="228">
        <v>0</v>
      </c>
      <c r="T147" s="229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0" t="s">
        <v>139</v>
      </c>
      <c r="AT147" s="230" t="s">
        <v>134</v>
      </c>
      <c r="AU147" s="230" t="s">
        <v>83</v>
      </c>
      <c r="AY147" s="18" t="s">
        <v>132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18" t="s">
        <v>81</v>
      </c>
      <c r="BK147" s="231">
        <f>ROUND(I147*H147,2)</f>
        <v>0</v>
      </c>
      <c r="BL147" s="18" t="s">
        <v>139</v>
      </c>
      <c r="BM147" s="230" t="s">
        <v>165</v>
      </c>
    </row>
    <row r="148" s="2" customFormat="1">
      <c r="A148" s="39"/>
      <c r="B148" s="40"/>
      <c r="C148" s="41"/>
      <c r="D148" s="232" t="s">
        <v>140</v>
      </c>
      <c r="E148" s="41"/>
      <c r="F148" s="233" t="s">
        <v>539</v>
      </c>
      <c r="G148" s="41"/>
      <c r="H148" s="41"/>
      <c r="I148" s="234"/>
      <c r="J148" s="41"/>
      <c r="K148" s="41"/>
      <c r="L148" s="45"/>
      <c r="M148" s="235"/>
      <c r="N148" s="236"/>
      <c r="O148" s="92"/>
      <c r="P148" s="92"/>
      <c r="Q148" s="92"/>
      <c r="R148" s="92"/>
      <c r="S148" s="92"/>
      <c r="T148" s="93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140</v>
      </c>
      <c r="AU148" s="18" t="s">
        <v>83</v>
      </c>
    </row>
    <row r="149" s="2" customFormat="1" ht="37.8" customHeight="1">
      <c r="A149" s="39"/>
      <c r="B149" s="40"/>
      <c r="C149" s="219" t="s">
        <v>161</v>
      </c>
      <c r="D149" s="219" t="s">
        <v>134</v>
      </c>
      <c r="E149" s="220" t="s">
        <v>540</v>
      </c>
      <c r="F149" s="221" t="s">
        <v>541</v>
      </c>
      <c r="G149" s="222" t="s">
        <v>534</v>
      </c>
      <c r="H149" s="223">
        <v>522.5</v>
      </c>
      <c r="I149" s="224"/>
      <c r="J149" s="225">
        <f>ROUND(I149*H149,2)</f>
        <v>0</v>
      </c>
      <c r="K149" s="221" t="s">
        <v>138</v>
      </c>
      <c r="L149" s="45"/>
      <c r="M149" s="226" t="s">
        <v>1</v>
      </c>
      <c r="N149" s="227" t="s">
        <v>38</v>
      </c>
      <c r="O149" s="92"/>
      <c r="P149" s="228">
        <f>O149*H149</f>
        <v>0</v>
      </c>
      <c r="Q149" s="228">
        <v>0</v>
      </c>
      <c r="R149" s="228">
        <f>Q149*H149</f>
        <v>0</v>
      </c>
      <c r="S149" s="228">
        <v>0</v>
      </c>
      <c r="T149" s="229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0" t="s">
        <v>139</v>
      </c>
      <c r="AT149" s="230" t="s">
        <v>134</v>
      </c>
      <c r="AU149" s="230" t="s">
        <v>83</v>
      </c>
      <c r="AY149" s="18" t="s">
        <v>132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18" t="s">
        <v>81</v>
      </c>
      <c r="BK149" s="231">
        <f>ROUND(I149*H149,2)</f>
        <v>0</v>
      </c>
      <c r="BL149" s="18" t="s">
        <v>139</v>
      </c>
      <c r="BM149" s="230" t="s">
        <v>171</v>
      </c>
    </row>
    <row r="150" s="2" customFormat="1">
      <c r="A150" s="39"/>
      <c r="B150" s="40"/>
      <c r="C150" s="41"/>
      <c r="D150" s="232" t="s">
        <v>140</v>
      </c>
      <c r="E150" s="41"/>
      <c r="F150" s="233" t="s">
        <v>542</v>
      </c>
      <c r="G150" s="41"/>
      <c r="H150" s="41"/>
      <c r="I150" s="234"/>
      <c r="J150" s="41"/>
      <c r="K150" s="41"/>
      <c r="L150" s="45"/>
      <c r="M150" s="235"/>
      <c r="N150" s="236"/>
      <c r="O150" s="92"/>
      <c r="P150" s="92"/>
      <c r="Q150" s="92"/>
      <c r="R150" s="92"/>
      <c r="S150" s="92"/>
      <c r="T150" s="93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140</v>
      </c>
      <c r="AU150" s="18" t="s">
        <v>83</v>
      </c>
    </row>
    <row r="151" s="13" customFormat="1">
      <c r="A151" s="13"/>
      <c r="B151" s="237"/>
      <c r="C151" s="238"/>
      <c r="D151" s="239" t="s">
        <v>142</v>
      </c>
      <c r="E151" s="240" t="s">
        <v>1</v>
      </c>
      <c r="F151" s="241" t="s">
        <v>543</v>
      </c>
      <c r="G151" s="238"/>
      <c r="H151" s="242">
        <v>522.5</v>
      </c>
      <c r="I151" s="243"/>
      <c r="J151" s="238"/>
      <c r="K151" s="238"/>
      <c r="L151" s="244"/>
      <c r="M151" s="245"/>
      <c r="N151" s="246"/>
      <c r="O151" s="246"/>
      <c r="P151" s="246"/>
      <c r="Q151" s="246"/>
      <c r="R151" s="246"/>
      <c r="S151" s="246"/>
      <c r="T151" s="247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8" t="s">
        <v>142</v>
      </c>
      <c r="AU151" s="248" t="s">
        <v>83</v>
      </c>
      <c r="AV151" s="13" t="s">
        <v>83</v>
      </c>
      <c r="AW151" s="13" t="s">
        <v>30</v>
      </c>
      <c r="AX151" s="13" t="s">
        <v>73</v>
      </c>
      <c r="AY151" s="248" t="s">
        <v>132</v>
      </c>
    </row>
    <row r="152" s="15" customFormat="1">
      <c r="A152" s="15"/>
      <c r="B152" s="259"/>
      <c r="C152" s="260"/>
      <c r="D152" s="239" t="s">
        <v>142</v>
      </c>
      <c r="E152" s="261" t="s">
        <v>1</v>
      </c>
      <c r="F152" s="262" t="s">
        <v>145</v>
      </c>
      <c r="G152" s="260"/>
      <c r="H152" s="263">
        <v>522.5</v>
      </c>
      <c r="I152" s="264"/>
      <c r="J152" s="260"/>
      <c r="K152" s="260"/>
      <c r="L152" s="265"/>
      <c r="M152" s="266"/>
      <c r="N152" s="267"/>
      <c r="O152" s="267"/>
      <c r="P152" s="267"/>
      <c r="Q152" s="267"/>
      <c r="R152" s="267"/>
      <c r="S152" s="267"/>
      <c r="T152" s="268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69" t="s">
        <v>142</v>
      </c>
      <c r="AU152" s="269" t="s">
        <v>83</v>
      </c>
      <c r="AV152" s="15" t="s">
        <v>139</v>
      </c>
      <c r="AW152" s="15" t="s">
        <v>30</v>
      </c>
      <c r="AX152" s="15" t="s">
        <v>81</v>
      </c>
      <c r="AY152" s="269" t="s">
        <v>132</v>
      </c>
    </row>
    <row r="153" s="2" customFormat="1" ht="24.15" customHeight="1">
      <c r="A153" s="39"/>
      <c r="B153" s="40"/>
      <c r="C153" s="219" t="s">
        <v>158</v>
      </c>
      <c r="D153" s="219" t="s">
        <v>134</v>
      </c>
      <c r="E153" s="220" t="s">
        <v>544</v>
      </c>
      <c r="F153" s="221" t="s">
        <v>424</v>
      </c>
      <c r="G153" s="222" t="s">
        <v>170</v>
      </c>
      <c r="H153" s="223">
        <v>188.09999999999999</v>
      </c>
      <c r="I153" s="224"/>
      <c r="J153" s="225">
        <f>ROUND(I153*H153,2)</f>
        <v>0</v>
      </c>
      <c r="K153" s="221" t="s">
        <v>138</v>
      </c>
      <c r="L153" s="45"/>
      <c r="M153" s="226" t="s">
        <v>1</v>
      </c>
      <c r="N153" s="227" t="s">
        <v>38</v>
      </c>
      <c r="O153" s="92"/>
      <c r="P153" s="228">
        <f>O153*H153</f>
        <v>0</v>
      </c>
      <c r="Q153" s="228">
        <v>0</v>
      </c>
      <c r="R153" s="228">
        <f>Q153*H153</f>
        <v>0</v>
      </c>
      <c r="S153" s="228">
        <v>0</v>
      </c>
      <c r="T153" s="229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0" t="s">
        <v>139</v>
      </c>
      <c r="AT153" s="230" t="s">
        <v>134</v>
      </c>
      <c r="AU153" s="230" t="s">
        <v>83</v>
      </c>
      <c r="AY153" s="18" t="s">
        <v>132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18" t="s">
        <v>81</v>
      </c>
      <c r="BK153" s="231">
        <f>ROUND(I153*H153,2)</f>
        <v>0</v>
      </c>
      <c r="BL153" s="18" t="s">
        <v>139</v>
      </c>
      <c r="BM153" s="230" t="s">
        <v>175</v>
      </c>
    </row>
    <row r="154" s="2" customFormat="1">
      <c r="A154" s="39"/>
      <c r="B154" s="40"/>
      <c r="C154" s="41"/>
      <c r="D154" s="232" t="s">
        <v>140</v>
      </c>
      <c r="E154" s="41"/>
      <c r="F154" s="233" t="s">
        <v>545</v>
      </c>
      <c r="G154" s="41"/>
      <c r="H154" s="41"/>
      <c r="I154" s="234"/>
      <c r="J154" s="41"/>
      <c r="K154" s="41"/>
      <c r="L154" s="45"/>
      <c r="M154" s="235"/>
      <c r="N154" s="236"/>
      <c r="O154" s="92"/>
      <c r="P154" s="92"/>
      <c r="Q154" s="92"/>
      <c r="R154" s="92"/>
      <c r="S154" s="92"/>
      <c r="T154" s="93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140</v>
      </c>
      <c r="AU154" s="18" t="s">
        <v>83</v>
      </c>
    </row>
    <row r="155" s="13" customFormat="1">
      <c r="A155" s="13"/>
      <c r="B155" s="237"/>
      <c r="C155" s="238"/>
      <c r="D155" s="239" t="s">
        <v>142</v>
      </c>
      <c r="E155" s="240" t="s">
        <v>1</v>
      </c>
      <c r="F155" s="241" t="s">
        <v>546</v>
      </c>
      <c r="G155" s="238"/>
      <c r="H155" s="242">
        <v>188.09999999999999</v>
      </c>
      <c r="I155" s="243"/>
      <c r="J155" s="238"/>
      <c r="K155" s="238"/>
      <c r="L155" s="244"/>
      <c r="M155" s="245"/>
      <c r="N155" s="246"/>
      <c r="O155" s="246"/>
      <c r="P155" s="246"/>
      <c r="Q155" s="246"/>
      <c r="R155" s="246"/>
      <c r="S155" s="246"/>
      <c r="T155" s="247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8" t="s">
        <v>142</v>
      </c>
      <c r="AU155" s="248" t="s">
        <v>83</v>
      </c>
      <c r="AV155" s="13" t="s">
        <v>83</v>
      </c>
      <c r="AW155" s="13" t="s">
        <v>30</v>
      </c>
      <c r="AX155" s="13" t="s">
        <v>73</v>
      </c>
      <c r="AY155" s="248" t="s">
        <v>132</v>
      </c>
    </row>
    <row r="156" s="15" customFormat="1">
      <c r="A156" s="15"/>
      <c r="B156" s="259"/>
      <c r="C156" s="260"/>
      <c r="D156" s="239" t="s">
        <v>142</v>
      </c>
      <c r="E156" s="261" t="s">
        <v>1</v>
      </c>
      <c r="F156" s="262" t="s">
        <v>145</v>
      </c>
      <c r="G156" s="260"/>
      <c r="H156" s="263">
        <v>188.09999999999999</v>
      </c>
      <c r="I156" s="264"/>
      <c r="J156" s="260"/>
      <c r="K156" s="260"/>
      <c r="L156" s="265"/>
      <c r="M156" s="266"/>
      <c r="N156" s="267"/>
      <c r="O156" s="267"/>
      <c r="P156" s="267"/>
      <c r="Q156" s="267"/>
      <c r="R156" s="267"/>
      <c r="S156" s="267"/>
      <c r="T156" s="268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69" t="s">
        <v>142</v>
      </c>
      <c r="AU156" s="269" t="s">
        <v>83</v>
      </c>
      <c r="AV156" s="15" t="s">
        <v>139</v>
      </c>
      <c r="AW156" s="15" t="s">
        <v>30</v>
      </c>
      <c r="AX156" s="15" t="s">
        <v>81</v>
      </c>
      <c r="AY156" s="269" t="s">
        <v>132</v>
      </c>
    </row>
    <row r="157" s="2" customFormat="1" ht="24.15" customHeight="1">
      <c r="A157" s="39"/>
      <c r="B157" s="40"/>
      <c r="C157" s="219" t="s">
        <v>178</v>
      </c>
      <c r="D157" s="219" t="s">
        <v>134</v>
      </c>
      <c r="E157" s="220" t="s">
        <v>547</v>
      </c>
      <c r="F157" s="221" t="s">
        <v>548</v>
      </c>
      <c r="G157" s="222" t="s">
        <v>534</v>
      </c>
      <c r="H157" s="223">
        <v>104.5</v>
      </c>
      <c r="I157" s="224"/>
      <c r="J157" s="225">
        <f>ROUND(I157*H157,2)</f>
        <v>0</v>
      </c>
      <c r="K157" s="221" t="s">
        <v>138</v>
      </c>
      <c r="L157" s="45"/>
      <c r="M157" s="226" t="s">
        <v>1</v>
      </c>
      <c r="N157" s="227" t="s">
        <v>38</v>
      </c>
      <c r="O157" s="92"/>
      <c r="P157" s="228">
        <f>O157*H157</f>
        <v>0</v>
      </c>
      <c r="Q157" s="228">
        <v>0</v>
      </c>
      <c r="R157" s="228">
        <f>Q157*H157</f>
        <v>0</v>
      </c>
      <c r="S157" s="228">
        <v>0</v>
      </c>
      <c r="T157" s="229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0" t="s">
        <v>139</v>
      </c>
      <c r="AT157" s="230" t="s">
        <v>134</v>
      </c>
      <c r="AU157" s="230" t="s">
        <v>83</v>
      </c>
      <c r="AY157" s="18" t="s">
        <v>132</v>
      </c>
      <c r="BE157" s="231">
        <f>IF(N157="základní",J157,0)</f>
        <v>0</v>
      </c>
      <c r="BF157" s="231">
        <f>IF(N157="snížená",J157,0)</f>
        <v>0</v>
      </c>
      <c r="BG157" s="231">
        <f>IF(N157="zákl. přenesená",J157,0)</f>
        <v>0</v>
      </c>
      <c r="BH157" s="231">
        <f>IF(N157="sníž. přenesená",J157,0)</f>
        <v>0</v>
      </c>
      <c r="BI157" s="231">
        <f>IF(N157="nulová",J157,0)</f>
        <v>0</v>
      </c>
      <c r="BJ157" s="18" t="s">
        <v>81</v>
      </c>
      <c r="BK157" s="231">
        <f>ROUND(I157*H157,2)</f>
        <v>0</v>
      </c>
      <c r="BL157" s="18" t="s">
        <v>139</v>
      </c>
      <c r="BM157" s="230" t="s">
        <v>179</v>
      </c>
    </row>
    <row r="158" s="2" customFormat="1">
      <c r="A158" s="39"/>
      <c r="B158" s="40"/>
      <c r="C158" s="41"/>
      <c r="D158" s="232" t="s">
        <v>140</v>
      </c>
      <c r="E158" s="41"/>
      <c r="F158" s="233" t="s">
        <v>549</v>
      </c>
      <c r="G158" s="41"/>
      <c r="H158" s="41"/>
      <c r="I158" s="234"/>
      <c r="J158" s="41"/>
      <c r="K158" s="41"/>
      <c r="L158" s="45"/>
      <c r="M158" s="235"/>
      <c r="N158" s="236"/>
      <c r="O158" s="92"/>
      <c r="P158" s="92"/>
      <c r="Q158" s="92"/>
      <c r="R158" s="92"/>
      <c r="S158" s="92"/>
      <c r="T158" s="93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140</v>
      </c>
      <c r="AU158" s="18" t="s">
        <v>83</v>
      </c>
    </row>
    <row r="159" s="13" customFormat="1">
      <c r="A159" s="13"/>
      <c r="B159" s="237"/>
      <c r="C159" s="238"/>
      <c r="D159" s="239" t="s">
        <v>142</v>
      </c>
      <c r="E159" s="240" t="s">
        <v>1</v>
      </c>
      <c r="F159" s="241" t="s">
        <v>550</v>
      </c>
      <c r="G159" s="238"/>
      <c r="H159" s="242">
        <v>104.5</v>
      </c>
      <c r="I159" s="243"/>
      <c r="J159" s="238"/>
      <c r="K159" s="238"/>
      <c r="L159" s="244"/>
      <c r="M159" s="245"/>
      <c r="N159" s="246"/>
      <c r="O159" s="246"/>
      <c r="P159" s="246"/>
      <c r="Q159" s="246"/>
      <c r="R159" s="246"/>
      <c r="S159" s="246"/>
      <c r="T159" s="247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8" t="s">
        <v>142</v>
      </c>
      <c r="AU159" s="248" t="s">
        <v>83</v>
      </c>
      <c r="AV159" s="13" t="s">
        <v>83</v>
      </c>
      <c r="AW159" s="13" t="s">
        <v>30</v>
      </c>
      <c r="AX159" s="13" t="s">
        <v>73</v>
      </c>
      <c r="AY159" s="248" t="s">
        <v>132</v>
      </c>
    </row>
    <row r="160" s="15" customFormat="1">
      <c r="A160" s="15"/>
      <c r="B160" s="259"/>
      <c r="C160" s="260"/>
      <c r="D160" s="239" t="s">
        <v>142</v>
      </c>
      <c r="E160" s="261" t="s">
        <v>1</v>
      </c>
      <c r="F160" s="262" t="s">
        <v>145</v>
      </c>
      <c r="G160" s="260"/>
      <c r="H160" s="263">
        <v>104.5</v>
      </c>
      <c r="I160" s="264"/>
      <c r="J160" s="260"/>
      <c r="K160" s="260"/>
      <c r="L160" s="265"/>
      <c r="M160" s="266"/>
      <c r="N160" s="267"/>
      <c r="O160" s="267"/>
      <c r="P160" s="267"/>
      <c r="Q160" s="267"/>
      <c r="R160" s="267"/>
      <c r="S160" s="267"/>
      <c r="T160" s="268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69" t="s">
        <v>142</v>
      </c>
      <c r="AU160" s="269" t="s">
        <v>83</v>
      </c>
      <c r="AV160" s="15" t="s">
        <v>139</v>
      </c>
      <c r="AW160" s="15" t="s">
        <v>30</v>
      </c>
      <c r="AX160" s="15" t="s">
        <v>81</v>
      </c>
      <c r="AY160" s="269" t="s">
        <v>132</v>
      </c>
    </row>
    <row r="161" s="2" customFormat="1" ht="24.15" customHeight="1">
      <c r="A161" s="39"/>
      <c r="B161" s="40"/>
      <c r="C161" s="219" t="s">
        <v>165</v>
      </c>
      <c r="D161" s="219" t="s">
        <v>134</v>
      </c>
      <c r="E161" s="220" t="s">
        <v>551</v>
      </c>
      <c r="F161" s="221" t="s">
        <v>552</v>
      </c>
      <c r="G161" s="222" t="s">
        <v>534</v>
      </c>
      <c r="H161" s="223">
        <v>15</v>
      </c>
      <c r="I161" s="224"/>
      <c r="J161" s="225">
        <f>ROUND(I161*H161,2)</f>
        <v>0</v>
      </c>
      <c r="K161" s="221" t="s">
        <v>138</v>
      </c>
      <c r="L161" s="45"/>
      <c r="M161" s="226" t="s">
        <v>1</v>
      </c>
      <c r="N161" s="227" t="s">
        <v>38</v>
      </c>
      <c r="O161" s="92"/>
      <c r="P161" s="228">
        <f>O161*H161</f>
        <v>0</v>
      </c>
      <c r="Q161" s="228">
        <v>0</v>
      </c>
      <c r="R161" s="228">
        <f>Q161*H161</f>
        <v>0</v>
      </c>
      <c r="S161" s="228">
        <v>0</v>
      </c>
      <c r="T161" s="229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0" t="s">
        <v>139</v>
      </c>
      <c r="AT161" s="230" t="s">
        <v>134</v>
      </c>
      <c r="AU161" s="230" t="s">
        <v>83</v>
      </c>
      <c r="AY161" s="18" t="s">
        <v>132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18" t="s">
        <v>81</v>
      </c>
      <c r="BK161" s="231">
        <f>ROUND(I161*H161,2)</f>
        <v>0</v>
      </c>
      <c r="BL161" s="18" t="s">
        <v>139</v>
      </c>
      <c r="BM161" s="230" t="s">
        <v>183</v>
      </c>
    </row>
    <row r="162" s="2" customFormat="1">
      <c r="A162" s="39"/>
      <c r="B162" s="40"/>
      <c r="C162" s="41"/>
      <c r="D162" s="232" t="s">
        <v>140</v>
      </c>
      <c r="E162" s="41"/>
      <c r="F162" s="233" t="s">
        <v>553</v>
      </c>
      <c r="G162" s="41"/>
      <c r="H162" s="41"/>
      <c r="I162" s="234"/>
      <c r="J162" s="41"/>
      <c r="K162" s="41"/>
      <c r="L162" s="45"/>
      <c r="M162" s="235"/>
      <c r="N162" s="236"/>
      <c r="O162" s="92"/>
      <c r="P162" s="92"/>
      <c r="Q162" s="92"/>
      <c r="R162" s="92"/>
      <c r="S162" s="92"/>
      <c r="T162" s="93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140</v>
      </c>
      <c r="AU162" s="18" t="s">
        <v>83</v>
      </c>
    </row>
    <row r="163" s="14" customFormat="1">
      <c r="A163" s="14"/>
      <c r="B163" s="249"/>
      <c r="C163" s="250"/>
      <c r="D163" s="239" t="s">
        <v>142</v>
      </c>
      <c r="E163" s="251" t="s">
        <v>1</v>
      </c>
      <c r="F163" s="252" t="s">
        <v>554</v>
      </c>
      <c r="G163" s="250"/>
      <c r="H163" s="251" t="s">
        <v>1</v>
      </c>
      <c r="I163" s="253"/>
      <c r="J163" s="250"/>
      <c r="K163" s="250"/>
      <c r="L163" s="254"/>
      <c r="M163" s="255"/>
      <c r="N163" s="256"/>
      <c r="O163" s="256"/>
      <c r="P163" s="256"/>
      <c r="Q163" s="256"/>
      <c r="R163" s="256"/>
      <c r="S163" s="256"/>
      <c r="T163" s="257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8" t="s">
        <v>142</v>
      </c>
      <c r="AU163" s="258" t="s">
        <v>83</v>
      </c>
      <c r="AV163" s="14" t="s">
        <v>81</v>
      </c>
      <c r="AW163" s="14" t="s">
        <v>30</v>
      </c>
      <c r="AX163" s="14" t="s">
        <v>73</v>
      </c>
      <c r="AY163" s="258" t="s">
        <v>132</v>
      </c>
    </row>
    <row r="164" s="13" customFormat="1">
      <c r="A164" s="13"/>
      <c r="B164" s="237"/>
      <c r="C164" s="238"/>
      <c r="D164" s="239" t="s">
        <v>142</v>
      </c>
      <c r="E164" s="240" t="s">
        <v>1</v>
      </c>
      <c r="F164" s="241" t="s">
        <v>8</v>
      </c>
      <c r="G164" s="238"/>
      <c r="H164" s="242">
        <v>15</v>
      </c>
      <c r="I164" s="243"/>
      <c r="J164" s="238"/>
      <c r="K164" s="238"/>
      <c r="L164" s="244"/>
      <c r="M164" s="245"/>
      <c r="N164" s="246"/>
      <c r="O164" s="246"/>
      <c r="P164" s="246"/>
      <c r="Q164" s="246"/>
      <c r="R164" s="246"/>
      <c r="S164" s="246"/>
      <c r="T164" s="247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8" t="s">
        <v>142</v>
      </c>
      <c r="AU164" s="248" t="s">
        <v>83</v>
      </c>
      <c r="AV164" s="13" t="s">
        <v>83</v>
      </c>
      <c r="AW164" s="13" t="s">
        <v>30</v>
      </c>
      <c r="AX164" s="13" t="s">
        <v>73</v>
      </c>
      <c r="AY164" s="248" t="s">
        <v>132</v>
      </c>
    </row>
    <row r="165" s="15" customFormat="1">
      <c r="A165" s="15"/>
      <c r="B165" s="259"/>
      <c r="C165" s="260"/>
      <c r="D165" s="239" t="s">
        <v>142</v>
      </c>
      <c r="E165" s="261" t="s">
        <v>1</v>
      </c>
      <c r="F165" s="262" t="s">
        <v>145</v>
      </c>
      <c r="G165" s="260"/>
      <c r="H165" s="263">
        <v>15</v>
      </c>
      <c r="I165" s="264"/>
      <c r="J165" s="260"/>
      <c r="K165" s="260"/>
      <c r="L165" s="265"/>
      <c r="M165" s="266"/>
      <c r="N165" s="267"/>
      <c r="O165" s="267"/>
      <c r="P165" s="267"/>
      <c r="Q165" s="267"/>
      <c r="R165" s="267"/>
      <c r="S165" s="267"/>
      <c r="T165" s="268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69" t="s">
        <v>142</v>
      </c>
      <c r="AU165" s="269" t="s">
        <v>83</v>
      </c>
      <c r="AV165" s="15" t="s">
        <v>139</v>
      </c>
      <c r="AW165" s="15" t="s">
        <v>30</v>
      </c>
      <c r="AX165" s="15" t="s">
        <v>81</v>
      </c>
      <c r="AY165" s="269" t="s">
        <v>132</v>
      </c>
    </row>
    <row r="166" s="2" customFormat="1" ht="16.5" customHeight="1">
      <c r="A166" s="39"/>
      <c r="B166" s="40"/>
      <c r="C166" s="270" t="s">
        <v>186</v>
      </c>
      <c r="D166" s="270" t="s">
        <v>199</v>
      </c>
      <c r="E166" s="271" t="s">
        <v>555</v>
      </c>
      <c r="F166" s="272" t="s">
        <v>556</v>
      </c>
      <c r="G166" s="273" t="s">
        <v>170</v>
      </c>
      <c r="H166" s="274">
        <v>30</v>
      </c>
      <c r="I166" s="275"/>
      <c r="J166" s="276">
        <f>ROUND(I166*H166,2)</f>
        <v>0</v>
      </c>
      <c r="K166" s="272" t="s">
        <v>138</v>
      </c>
      <c r="L166" s="277"/>
      <c r="M166" s="278" t="s">
        <v>1</v>
      </c>
      <c r="N166" s="279" t="s">
        <v>38</v>
      </c>
      <c r="O166" s="92"/>
      <c r="P166" s="228">
        <f>O166*H166</f>
        <v>0</v>
      </c>
      <c r="Q166" s="228">
        <v>0</v>
      </c>
      <c r="R166" s="228">
        <f>Q166*H166</f>
        <v>0</v>
      </c>
      <c r="S166" s="228">
        <v>0</v>
      </c>
      <c r="T166" s="229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0" t="s">
        <v>165</v>
      </c>
      <c r="AT166" s="230" t="s">
        <v>199</v>
      </c>
      <c r="AU166" s="230" t="s">
        <v>83</v>
      </c>
      <c r="AY166" s="18" t="s">
        <v>132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18" t="s">
        <v>81</v>
      </c>
      <c r="BK166" s="231">
        <f>ROUND(I166*H166,2)</f>
        <v>0</v>
      </c>
      <c r="BL166" s="18" t="s">
        <v>139</v>
      </c>
      <c r="BM166" s="230" t="s">
        <v>189</v>
      </c>
    </row>
    <row r="167" s="13" customFormat="1">
      <c r="A167" s="13"/>
      <c r="B167" s="237"/>
      <c r="C167" s="238"/>
      <c r="D167" s="239" t="s">
        <v>142</v>
      </c>
      <c r="E167" s="240" t="s">
        <v>1</v>
      </c>
      <c r="F167" s="241" t="s">
        <v>557</v>
      </c>
      <c r="G167" s="238"/>
      <c r="H167" s="242">
        <v>30</v>
      </c>
      <c r="I167" s="243"/>
      <c r="J167" s="238"/>
      <c r="K167" s="238"/>
      <c r="L167" s="244"/>
      <c r="M167" s="245"/>
      <c r="N167" s="246"/>
      <c r="O167" s="246"/>
      <c r="P167" s="246"/>
      <c r="Q167" s="246"/>
      <c r="R167" s="246"/>
      <c r="S167" s="246"/>
      <c r="T167" s="247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8" t="s">
        <v>142</v>
      </c>
      <c r="AU167" s="248" t="s">
        <v>83</v>
      </c>
      <c r="AV167" s="13" t="s">
        <v>83</v>
      </c>
      <c r="AW167" s="13" t="s">
        <v>30</v>
      </c>
      <c r="AX167" s="13" t="s">
        <v>73</v>
      </c>
      <c r="AY167" s="248" t="s">
        <v>132</v>
      </c>
    </row>
    <row r="168" s="15" customFormat="1">
      <c r="A168" s="15"/>
      <c r="B168" s="259"/>
      <c r="C168" s="260"/>
      <c r="D168" s="239" t="s">
        <v>142</v>
      </c>
      <c r="E168" s="261" t="s">
        <v>1</v>
      </c>
      <c r="F168" s="262" t="s">
        <v>145</v>
      </c>
      <c r="G168" s="260"/>
      <c r="H168" s="263">
        <v>30</v>
      </c>
      <c r="I168" s="264"/>
      <c r="J168" s="260"/>
      <c r="K168" s="260"/>
      <c r="L168" s="265"/>
      <c r="M168" s="266"/>
      <c r="N168" s="267"/>
      <c r="O168" s="267"/>
      <c r="P168" s="267"/>
      <c r="Q168" s="267"/>
      <c r="R168" s="267"/>
      <c r="S168" s="267"/>
      <c r="T168" s="268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69" t="s">
        <v>142</v>
      </c>
      <c r="AU168" s="269" t="s">
        <v>83</v>
      </c>
      <c r="AV168" s="15" t="s">
        <v>139</v>
      </c>
      <c r="AW168" s="15" t="s">
        <v>30</v>
      </c>
      <c r="AX168" s="15" t="s">
        <v>81</v>
      </c>
      <c r="AY168" s="269" t="s">
        <v>132</v>
      </c>
    </row>
    <row r="169" s="2" customFormat="1" ht="16.5" customHeight="1">
      <c r="A169" s="39"/>
      <c r="B169" s="40"/>
      <c r="C169" s="219" t="s">
        <v>171</v>
      </c>
      <c r="D169" s="219" t="s">
        <v>134</v>
      </c>
      <c r="E169" s="220" t="s">
        <v>558</v>
      </c>
      <c r="F169" s="221" t="s">
        <v>559</v>
      </c>
      <c r="G169" s="222" t="s">
        <v>137</v>
      </c>
      <c r="H169" s="223">
        <v>170</v>
      </c>
      <c r="I169" s="224"/>
      <c r="J169" s="225">
        <f>ROUND(I169*H169,2)</f>
        <v>0</v>
      </c>
      <c r="K169" s="221" t="s">
        <v>138</v>
      </c>
      <c r="L169" s="45"/>
      <c r="M169" s="226" t="s">
        <v>1</v>
      </c>
      <c r="N169" s="227" t="s">
        <v>38</v>
      </c>
      <c r="O169" s="92"/>
      <c r="P169" s="228">
        <f>O169*H169</f>
        <v>0</v>
      </c>
      <c r="Q169" s="228">
        <v>0</v>
      </c>
      <c r="R169" s="228">
        <f>Q169*H169</f>
        <v>0</v>
      </c>
      <c r="S169" s="228">
        <v>0</v>
      </c>
      <c r="T169" s="229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0" t="s">
        <v>139</v>
      </c>
      <c r="AT169" s="230" t="s">
        <v>134</v>
      </c>
      <c r="AU169" s="230" t="s">
        <v>83</v>
      </c>
      <c r="AY169" s="18" t="s">
        <v>132</v>
      </c>
      <c r="BE169" s="231">
        <f>IF(N169="základní",J169,0)</f>
        <v>0</v>
      </c>
      <c r="BF169" s="231">
        <f>IF(N169="snížená",J169,0)</f>
        <v>0</v>
      </c>
      <c r="BG169" s="231">
        <f>IF(N169="zákl. přenesená",J169,0)</f>
        <v>0</v>
      </c>
      <c r="BH169" s="231">
        <f>IF(N169="sníž. přenesená",J169,0)</f>
        <v>0</v>
      </c>
      <c r="BI169" s="231">
        <f>IF(N169="nulová",J169,0)</f>
        <v>0</v>
      </c>
      <c r="BJ169" s="18" t="s">
        <v>81</v>
      </c>
      <c r="BK169" s="231">
        <f>ROUND(I169*H169,2)</f>
        <v>0</v>
      </c>
      <c r="BL169" s="18" t="s">
        <v>139</v>
      </c>
      <c r="BM169" s="230" t="s">
        <v>194</v>
      </c>
    </row>
    <row r="170" s="2" customFormat="1">
      <c r="A170" s="39"/>
      <c r="B170" s="40"/>
      <c r="C170" s="41"/>
      <c r="D170" s="232" t="s">
        <v>140</v>
      </c>
      <c r="E170" s="41"/>
      <c r="F170" s="233" t="s">
        <v>560</v>
      </c>
      <c r="G170" s="41"/>
      <c r="H170" s="41"/>
      <c r="I170" s="234"/>
      <c r="J170" s="41"/>
      <c r="K170" s="41"/>
      <c r="L170" s="45"/>
      <c r="M170" s="235"/>
      <c r="N170" s="236"/>
      <c r="O170" s="92"/>
      <c r="P170" s="92"/>
      <c r="Q170" s="92"/>
      <c r="R170" s="92"/>
      <c r="S170" s="92"/>
      <c r="T170" s="93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140</v>
      </c>
      <c r="AU170" s="18" t="s">
        <v>83</v>
      </c>
    </row>
    <row r="171" s="13" customFormat="1">
      <c r="A171" s="13"/>
      <c r="B171" s="237"/>
      <c r="C171" s="238"/>
      <c r="D171" s="239" t="s">
        <v>142</v>
      </c>
      <c r="E171" s="240" t="s">
        <v>1</v>
      </c>
      <c r="F171" s="241" t="s">
        <v>458</v>
      </c>
      <c r="G171" s="238"/>
      <c r="H171" s="242">
        <v>170</v>
      </c>
      <c r="I171" s="243"/>
      <c r="J171" s="238"/>
      <c r="K171" s="238"/>
      <c r="L171" s="244"/>
      <c r="M171" s="245"/>
      <c r="N171" s="246"/>
      <c r="O171" s="246"/>
      <c r="P171" s="246"/>
      <c r="Q171" s="246"/>
      <c r="R171" s="246"/>
      <c r="S171" s="246"/>
      <c r="T171" s="247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8" t="s">
        <v>142</v>
      </c>
      <c r="AU171" s="248" t="s">
        <v>83</v>
      </c>
      <c r="AV171" s="13" t="s">
        <v>83</v>
      </c>
      <c r="AW171" s="13" t="s">
        <v>30</v>
      </c>
      <c r="AX171" s="13" t="s">
        <v>73</v>
      </c>
      <c r="AY171" s="248" t="s">
        <v>132</v>
      </c>
    </row>
    <row r="172" s="14" customFormat="1">
      <c r="A172" s="14"/>
      <c r="B172" s="249"/>
      <c r="C172" s="250"/>
      <c r="D172" s="239" t="s">
        <v>142</v>
      </c>
      <c r="E172" s="251" t="s">
        <v>1</v>
      </c>
      <c r="F172" s="252" t="s">
        <v>144</v>
      </c>
      <c r="G172" s="250"/>
      <c r="H172" s="251" t="s">
        <v>1</v>
      </c>
      <c r="I172" s="253"/>
      <c r="J172" s="250"/>
      <c r="K172" s="250"/>
      <c r="L172" s="254"/>
      <c r="M172" s="255"/>
      <c r="N172" s="256"/>
      <c r="O172" s="256"/>
      <c r="P172" s="256"/>
      <c r="Q172" s="256"/>
      <c r="R172" s="256"/>
      <c r="S172" s="256"/>
      <c r="T172" s="257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8" t="s">
        <v>142</v>
      </c>
      <c r="AU172" s="258" t="s">
        <v>83</v>
      </c>
      <c r="AV172" s="14" t="s">
        <v>81</v>
      </c>
      <c r="AW172" s="14" t="s">
        <v>30</v>
      </c>
      <c r="AX172" s="14" t="s">
        <v>73</v>
      </c>
      <c r="AY172" s="258" t="s">
        <v>132</v>
      </c>
    </row>
    <row r="173" s="15" customFormat="1">
      <c r="A173" s="15"/>
      <c r="B173" s="259"/>
      <c r="C173" s="260"/>
      <c r="D173" s="239" t="s">
        <v>142</v>
      </c>
      <c r="E173" s="261" t="s">
        <v>1</v>
      </c>
      <c r="F173" s="262" t="s">
        <v>145</v>
      </c>
      <c r="G173" s="260"/>
      <c r="H173" s="263">
        <v>170</v>
      </c>
      <c r="I173" s="264"/>
      <c r="J173" s="260"/>
      <c r="K173" s="260"/>
      <c r="L173" s="265"/>
      <c r="M173" s="266"/>
      <c r="N173" s="267"/>
      <c r="O173" s="267"/>
      <c r="P173" s="267"/>
      <c r="Q173" s="267"/>
      <c r="R173" s="267"/>
      <c r="S173" s="267"/>
      <c r="T173" s="268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69" t="s">
        <v>142</v>
      </c>
      <c r="AU173" s="269" t="s">
        <v>83</v>
      </c>
      <c r="AV173" s="15" t="s">
        <v>139</v>
      </c>
      <c r="AW173" s="15" t="s">
        <v>30</v>
      </c>
      <c r="AX173" s="15" t="s">
        <v>81</v>
      </c>
      <c r="AY173" s="269" t="s">
        <v>132</v>
      </c>
    </row>
    <row r="174" s="12" customFormat="1" ht="22.8" customHeight="1">
      <c r="A174" s="12"/>
      <c r="B174" s="203"/>
      <c r="C174" s="204"/>
      <c r="D174" s="205" t="s">
        <v>72</v>
      </c>
      <c r="E174" s="217" t="s">
        <v>83</v>
      </c>
      <c r="F174" s="217" t="s">
        <v>561</v>
      </c>
      <c r="G174" s="204"/>
      <c r="H174" s="204"/>
      <c r="I174" s="207"/>
      <c r="J174" s="218">
        <f>BK174</f>
        <v>0</v>
      </c>
      <c r="K174" s="204"/>
      <c r="L174" s="209"/>
      <c r="M174" s="210"/>
      <c r="N174" s="211"/>
      <c r="O174" s="211"/>
      <c r="P174" s="212">
        <f>SUM(P175:P184)</f>
        <v>0</v>
      </c>
      <c r="Q174" s="211"/>
      <c r="R174" s="212">
        <f>SUM(R175:R184)</f>
        <v>0</v>
      </c>
      <c r="S174" s="211"/>
      <c r="T174" s="213">
        <f>SUM(T175:T184)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14" t="s">
        <v>81</v>
      </c>
      <c r="AT174" s="215" t="s">
        <v>72</v>
      </c>
      <c r="AU174" s="215" t="s">
        <v>81</v>
      </c>
      <c r="AY174" s="214" t="s">
        <v>132</v>
      </c>
      <c r="BK174" s="216">
        <f>SUM(BK175:BK184)</f>
        <v>0</v>
      </c>
    </row>
    <row r="175" s="2" customFormat="1" ht="21.75" customHeight="1">
      <c r="A175" s="39"/>
      <c r="B175" s="40"/>
      <c r="C175" s="219" t="s">
        <v>198</v>
      </c>
      <c r="D175" s="219" t="s">
        <v>134</v>
      </c>
      <c r="E175" s="220" t="s">
        <v>562</v>
      </c>
      <c r="F175" s="221" t="s">
        <v>563</v>
      </c>
      <c r="G175" s="222" t="s">
        <v>534</v>
      </c>
      <c r="H175" s="223">
        <v>1.6799999999999999</v>
      </c>
      <c r="I175" s="224"/>
      <c r="J175" s="225">
        <f>ROUND(I175*H175,2)</f>
        <v>0</v>
      </c>
      <c r="K175" s="221" t="s">
        <v>138</v>
      </c>
      <c r="L175" s="45"/>
      <c r="M175" s="226" t="s">
        <v>1</v>
      </c>
      <c r="N175" s="227" t="s">
        <v>38</v>
      </c>
      <c r="O175" s="92"/>
      <c r="P175" s="228">
        <f>O175*H175</f>
        <v>0</v>
      </c>
      <c r="Q175" s="228">
        <v>0</v>
      </c>
      <c r="R175" s="228">
        <f>Q175*H175</f>
        <v>0</v>
      </c>
      <c r="S175" s="228">
        <v>0</v>
      </c>
      <c r="T175" s="229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30" t="s">
        <v>139</v>
      </c>
      <c r="AT175" s="230" t="s">
        <v>134</v>
      </c>
      <c r="AU175" s="230" t="s">
        <v>83</v>
      </c>
      <c r="AY175" s="18" t="s">
        <v>132</v>
      </c>
      <c r="BE175" s="231">
        <f>IF(N175="základní",J175,0)</f>
        <v>0</v>
      </c>
      <c r="BF175" s="231">
        <f>IF(N175="snížená",J175,0)</f>
        <v>0</v>
      </c>
      <c r="BG175" s="231">
        <f>IF(N175="zákl. přenesená",J175,0)</f>
        <v>0</v>
      </c>
      <c r="BH175" s="231">
        <f>IF(N175="sníž. přenesená",J175,0)</f>
        <v>0</v>
      </c>
      <c r="BI175" s="231">
        <f>IF(N175="nulová",J175,0)</f>
        <v>0</v>
      </c>
      <c r="BJ175" s="18" t="s">
        <v>81</v>
      </c>
      <c r="BK175" s="231">
        <f>ROUND(I175*H175,2)</f>
        <v>0</v>
      </c>
      <c r="BL175" s="18" t="s">
        <v>139</v>
      </c>
      <c r="BM175" s="230" t="s">
        <v>202</v>
      </c>
    </row>
    <row r="176" s="2" customFormat="1">
      <c r="A176" s="39"/>
      <c r="B176" s="40"/>
      <c r="C176" s="41"/>
      <c r="D176" s="232" t="s">
        <v>140</v>
      </c>
      <c r="E176" s="41"/>
      <c r="F176" s="233" t="s">
        <v>564</v>
      </c>
      <c r="G176" s="41"/>
      <c r="H176" s="41"/>
      <c r="I176" s="234"/>
      <c r="J176" s="41"/>
      <c r="K176" s="41"/>
      <c r="L176" s="45"/>
      <c r="M176" s="235"/>
      <c r="N176" s="236"/>
      <c r="O176" s="92"/>
      <c r="P176" s="92"/>
      <c r="Q176" s="92"/>
      <c r="R176" s="92"/>
      <c r="S176" s="92"/>
      <c r="T176" s="93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140</v>
      </c>
      <c r="AU176" s="18" t="s">
        <v>83</v>
      </c>
    </row>
    <row r="177" s="13" customFormat="1">
      <c r="A177" s="13"/>
      <c r="B177" s="237"/>
      <c r="C177" s="238"/>
      <c r="D177" s="239" t="s">
        <v>142</v>
      </c>
      <c r="E177" s="240" t="s">
        <v>1</v>
      </c>
      <c r="F177" s="241" t="s">
        <v>565</v>
      </c>
      <c r="G177" s="238"/>
      <c r="H177" s="242">
        <v>1.6799999999999999</v>
      </c>
      <c r="I177" s="243"/>
      <c r="J177" s="238"/>
      <c r="K177" s="238"/>
      <c r="L177" s="244"/>
      <c r="M177" s="245"/>
      <c r="N177" s="246"/>
      <c r="O177" s="246"/>
      <c r="P177" s="246"/>
      <c r="Q177" s="246"/>
      <c r="R177" s="246"/>
      <c r="S177" s="246"/>
      <c r="T177" s="247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8" t="s">
        <v>142</v>
      </c>
      <c r="AU177" s="248" t="s">
        <v>83</v>
      </c>
      <c r="AV177" s="13" t="s">
        <v>83</v>
      </c>
      <c r="AW177" s="13" t="s">
        <v>30</v>
      </c>
      <c r="AX177" s="13" t="s">
        <v>73</v>
      </c>
      <c r="AY177" s="248" t="s">
        <v>132</v>
      </c>
    </row>
    <row r="178" s="14" customFormat="1">
      <c r="A178" s="14"/>
      <c r="B178" s="249"/>
      <c r="C178" s="250"/>
      <c r="D178" s="239" t="s">
        <v>142</v>
      </c>
      <c r="E178" s="251" t="s">
        <v>1</v>
      </c>
      <c r="F178" s="252" t="s">
        <v>144</v>
      </c>
      <c r="G178" s="250"/>
      <c r="H178" s="251" t="s">
        <v>1</v>
      </c>
      <c r="I178" s="253"/>
      <c r="J178" s="250"/>
      <c r="K178" s="250"/>
      <c r="L178" s="254"/>
      <c r="M178" s="255"/>
      <c r="N178" s="256"/>
      <c r="O178" s="256"/>
      <c r="P178" s="256"/>
      <c r="Q178" s="256"/>
      <c r="R178" s="256"/>
      <c r="S178" s="256"/>
      <c r="T178" s="257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8" t="s">
        <v>142</v>
      </c>
      <c r="AU178" s="258" t="s">
        <v>83</v>
      </c>
      <c r="AV178" s="14" t="s">
        <v>81</v>
      </c>
      <c r="AW178" s="14" t="s">
        <v>30</v>
      </c>
      <c r="AX178" s="14" t="s">
        <v>73</v>
      </c>
      <c r="AY178" s="258" t="s">
        <v>132</v>
      </c>
    </row>
    <row r="179" s="15" customFormat="1">
      <c r="A179" s="15"/>
      <c r="B179" s="259"/>
      <c r="C179" s="260"/>
      <c r="D179" s="239" t="s">
        <v>142</v>
      </c>
      <c r="E179" s="261" t="s">
        <v>1</v>
      </c>
      <c r="F179" s="262" t="s">
        <v>145</v>
      </c>
      <c r="G179" s="260"/>
      <c r="H179" s="263">
        <v>1.6799999999999999</v>
      </c>
      <c r="I179" s="264"/>
      <c r="J179" s="260"/>
      <c r="K179" s="260"/>
      <c r="L179" s="265"/>
      <c r="M179" s="266"/>
      <c r="N179" s="267"/>
      <c r="O179" s="267"/>
      <c r="P179" s="267"/>
      <c r="Q179" s="267"/>
      <c r="R179" s="267"/>
      <c r="S179" s="267"/>
      <c r="T179" s="268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69" t="s">
        <v>142</v>
      </c>
      <c r="AU179" s="269" t="s">
        <v>83</v>
      </c>
      <c r="AV179" s="15" t="s">
        <v>139</v>
      </c>
      <c r="AW179" s="15" t="s">
        <v>30</v>
      </c>
      <c r="AX179" s="15" t="s">
        <v>81</v>
      </c>
      <c r="AY179" s="269" t="s">
        <v>132</v>
      </c>
    </row>
    <row r="180" s="2" customFormat="1" ht="16.5" customHeight="1">
      <c r="A180" s="39"/>
      <c r="B180" s="40"/>
      <c r="C180" s="219" t="s">
        <v>175</v>
      </c>
      <c r="D180" s="219" t="s">
        <v>134</v>
      </c>
      <c r="E180" s="220" t="s">
        <v>566</v>
      </c>
      <c r="F180" s="221" t="s">
        <v>567</v>
      </c>
      <c r="G180" s="222" t="s">
        <v>170</v>
      </c>
      <c r="H180" s="223">
        <v>1.8</v>
      </c>
      <c r="I180" s="224"/>
      <c r="J180" s="225">
        <f>ROUND(I180*H180,2)</f>
        <v>0</v>
      </c>
      <c r="K180" s="221" t="s">
        <v>138</v>
      </c>
      <c r="L180" s="45"/>
      <c r="M180" s="226" t="s">
        <v>1</v>
      </c>
      <c r="N180" s="227" t="s">
        <v>38</v>
      </c>
      <c r="O180" s="92"/>
      <c r="P180" s="228">
        <f>O180*H180</f>
        <v>0</v>
      </c>
      <c r="Q180" s="228">
        <v>0</v>
      </c>
      <c r="R180" s="228">
        <f>Q180*H180</f>
        <v>0</v>
      </c>
      <c r="S180" s="228">
        <v>0</v>
      </c>
      <c r="T180" s="229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0" t="s">
        <v>139</v>
      </c>
      <c r="AT180" s="230" t="s">
        <v>134</v>
      </c>
      <c r="AU180" s="230" t="s">
        <v>83</v>
      </c>
      <c r="AY180" s="18" t="s">
        <v>132</v>
      </c>
      <c r="BE180" s="231">
        <f>IF(N180="základní",J180,0)</f>
        <v>0</v>
      </c>
      <c r="BF180" s="231">
        <f>IF(N180="snížená",J180,0)</f>
        <v>0</v>
      </c>
      <c r="BG180" s="231">
        <f>IF(N180="zákl. přenesená",J180,0)</f>
        <v>0</v>
      </c>
      <c r="BH180" s="231">
        <f>IF(N180="sníž. přenesená",J180,0)</f>
        <v>0</v>
      </c>
      <c r="BI180" s="231">
        <f>IF(N180="nulová",J180,0)</f>
        <v>0</v>
      </c>
      <c r="BJ180" s="18" t="s">
        <v>81</v>
      </c>
      <c r="BK180" s="231">
        <f>ROUND(I180*H180,2)</f>
        <v>0</v>
      </c>
      <c r="BL180" s="18" t="s">
        <v>139</v>
      </c>
      <c r="BM180" s="230" t="s">
        <v>208</v>
      </c>
    </row>
    <row r="181" s="2" customFormat="1">
      <c r="A181" s="39"/>
      <c r="B181" s="40"/>
      <c r="C181" s="41"/>
      <c r="D181" s="232" t="s">
        <v>140</v>
      </c>
      <c r="E181" s="41"/>
      <c r="F181" s="233" t="s">
        <v>568</v>
      </c>
      <c r="G181" s="41"/>
      <c r="H181" s="41"/>
      <c r="I181" s="234"/>
      <c r="J181" s="41"/>
      <c r="K181" s="41"/>
      <c r="L181" s="45"/>
      <c r="M181" s="235"/>
      <c r="N181" s="236"/>
      <c r="O181" s="92"/>
      <c r="P181" s="92"/>
      <c r="Q181" s="92"/>
      <c r="R181" s="92"/>
      <c r="S181" s="92"/>
      <c r="T181" s="93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140</v>
      </c>
      <c r="AU181" s="18" t="s">
        <v>83</v>
      </c>
    </row>
    <row r="182" s="13" customFormat="1">
      <c r="A182" s="13"/>
      <c r="B182" s="237"/>
      <c r="C182" s="238"/>
      <c r="D182" s="239" t="s">
        <v>142</v>
      </c>
      <c r="E182" s="240" t="s">
        <v>1</v>
      </c>
      <c r="F182" s="241" t="s">
        <v>569</v>
      </c>
      <c r="G182" s="238"/>
      <c r="H182" s="242">
        <v>1.8</v>
      </c>
      <c r="I182" s="243"/>
      <c r="J182" s="238"/>
      <c r="K182" s="238"/>
      <c r="L182" s="244"/>
      <c r="M182" s="245"/>
      <c r="N182" s="246"/>
      <c r="O182" s="246"/>
      <c r="P182" s="246"/>
      <c r="Q182" s="246"/>
      <c r="R182" s="246"/>
      <c r="S182" s="246"/>
      <c r="T182" s="247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8" t="s">
        <v>142</v>
      </c>
      <c r="AU182" s="248" t="s">
        <v>83</v>
      </c>
      <c r="AV182" s="13" t="s">
        <v>83</v>
      </c>
      <c r="AW182" s="13" t="s">
        <v>30</v>
      </c>
      <c r="AX182" s="13" t="s">
        <v>73</v>
      </c>
      <c r="AY182" s="248" t="s">
        <v>132</v>
      </c>
    </row>
    <row r="183" s="14" customFormat="1">
      <c r="A183" s="14"/>
      <c r="B183" s="249"/>
      <c r="C183" s="250"/>
      <c r="D183" s="239" t="s">
        <v>142</v>
      </c>
      <c r="E183" s="251" t="s">
        <v>1</v>
      </c>
      <c r="F183" s="252" t="s">
        <v>144</v>
      </c>
      <c r="G183" s="250"/>
      <c r="H183" s="251" t="s">
        <v>1</v>
      </c>
      <c r="I183" s="253"/>
      <c r="J183" s="250"/>
      <c r="K183" s="250"/>
      <c r="L183" s="254"/>
      <c r="M183" s="255"/>
      <c r="N183" s="256"/>
      <c r="O183" s="256"/>
      <c r="P183" s="256"/>
      <c r="Q183" s="256"/>
      <c r="R183" s="256"/>
      <c r="S183" s="256"/>
      <c r="T183" s="257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8" t="s">
        <v>142</v>
      </c>
      <c r="AU183" s="258" t="s">
        <v>83</v>
      </c>
      <c r="AV183" s="14" t="s">
        <v>81</v>
      </c>
      <c r="AW183" s="14" t="s">
        <v>30</v>
      </c>
      <c r="AX183" s="14" t="s">
        <v>73</v>
      </c>
      <c r="AY183" s="258" t="s">
        <v>132</v>
      </c>
    </row>
    <row r="184" s="15" customFormat="1">
      <c r="A184" s="15"/>
      <c r="B184" s="259"/>
      <c r="C184" s="260"/>
      <c r="D184" s="239" t="s">
        <v>142</v>
      </c>
      <c r="E184" s="261" t="s">
        <v>1</v>
      </c>
      <c r="F184" s="262" t="s">
        <v>145</v>
      </c>
      <c r="G184" s="260"/>
      <c r="H184" s="263">
        <v>1.8</v>
      </c>
      <c r="I184" s="264"/>
      <c r="J184" s="260"/>
      <c r="K184" s="260"/>
      <c r="L184" s="265"/>
      <c r="M184" s="266"/>
      <c r="N184" s="267"/>
      <c r="O184" s="267"/>
      <c r="P184" s="267"/>
      <c r="Q184" s="267"/>
      <c r="R184" s="267"/>
      <c r="S184" s="267"/>
      <c r="T184" s="268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69" t="s">
        <v>142</v>
      </c>
      <c r="AU184" s="269" t="s">
        <v>83</v>
      </c>
      <c r="AV184" s="15" t="s">
        <v>139</v>
      </c>
      <c r="AW184" s="15" t="s">
        <v>30</v>
      </c>
      <c r="AX184" s="15" t="s">
        <v>81</v>
      </c>
      <c r="AY184" s="269" t="s">
        <v>132</v>
      </c>
    </row>
    <row r="185" s="12" customFormat="1" ht="22.8" customHeight="1">
      <c r="A185" s="12"/>
      <c r="B185" s="203"/>
      <c r="C185" s="204"/>
      <c r="D185" s="205" t="s">
        <v>72</v>
      </c>
      <c r="E185" s="217" t="s">
        <v>139</v>
      </c>
      <c r="F185" s="217" t="s">
        <v>570</v>
      </c>
      <c r="G185" s="204"/>
      <c r="H185" s="204"/>
      <c r="I185" s="207"/>
      <c r="J185" s="218">
        <f>BK185</f>
        <v>0</v>
      </c>
      <c r="K185" s="204"/>
      <c r="L185" s="209"/>
      <c r="M185" s="210"/>
      <c r="N185" s="211"/>
      <c r="O185" s="211"/>
      <c r="P185" s="212">
        <f>SUM(P186:P190)</f>
        <v>0</v>
      </c>
      <c r="Q185" s="211"/>
      <c r="R185" s="212">
        <f>SUM(R186:R190)</f>
        <v>0</v>
      </c>
      <c r="S185" s="211"/>
      <c r="T185" s="213">
        <f>SUM(T186:T190)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14" t="s">
        <v>81</v>
      </c>
      <c r="AT185" s="215" t="s">
        <v>72</v>
      </c>
      <c r="AU185" s="215" t="s">
        <v>81</v>
      </c>
      <c r="AY185" s="214" t="s">
        <v>132</v>
      </c>
      <c r="BK185" s="216">
        <f>SUM(BK186:BK190)</f>
        <v>0</v>
      </c>
    </row>
    <row r="186" s="2" customFormat="1" ht="24.15" customHeight="1">
      <c r="A186" s="39"/>
      <c r="B186" s="40"/>
      <c r="C186" s="219" t="s">
        <v>210</v>
      </c>
      <c r="D186" s="219" t="s">
        <v>134</v>
      </c>
      <c r="E186" s="220" t="s">
        <v>571</v>
      </c>
      <c r="F186" s="221" t="s">
        <v>572</v>
      </c>
      <c r="G186" s="222" t="s">
        <v>534</v>
      </c>
      <c r="H186" s="223">
        <v>9</v>
      </c>
      <c r="I186" s="224"/>
      <c r="J186" s="225">
        <f>ROUND(I186*H186,2)</f>
        <v>0</v>
      </c>
      <c r="K186" s="221" t="s">
        <v>138</v>
      </c>
      <c r="L186" s="45"/>
      <c r="M186" s="226" t="s">
        <v>1</v>
      </c>
      <c r="N186" s="227" t="s">
        <v>38</v>
      </c>
      <c r="O186" s="92"/>
      <c r="P186" s="228">
        <f>O186*H186</f>
        <v>0</v>
      </c>
      <c r="Q186" s="228">
        <v>0</v>
      </c>
      <c r="R186" s="228">
        <f>Q186*H186</f>
        <v>0</v>
      </c>
      <c r="S186" s="228">
        <v>0</v>
      </c>
      <c r="T186" s="229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30" t="s">
        <v>139</v>
      </c>
      <c r="AT186" s="230" t="s">
        <v>134</v>
      </c>
      <c r="AU186" s="230" t="s">
        <v>83</v>
      </c>
      <c r="AY186" s="18" t="s">
        <v>132</v>
      </c>
      <c r="BE186" s="231">
        <f>IF(N186="základní",J186,0)</f>
        <v>0</v>
      </c>
      <c r="BF186" s="231">
        <f>IF(N186="snížená",J186,0)</f>
        <v>0</v>
      </c>
      <c r="BG186" s="231">
        <f>IF(N186="zákl. přenesená",J186,0)</f>
        <v>0</v>
      </c>
      <c r="BH186" s="231">
        <f>IF(N186="sníž. přenesená",J186,0)</f>
        <v>0</v>
      </c>
      <c r="BI186" s="231">
        <f>IF(N186="nulová",J186,0)</f>
        <v>0</v>
      </c>
      <c r="BJ186" s="18" t="s">
        <v>81</v>
      </c>
      <c r="BK186" s="231">
        <f>ROUND(I186*H186,2)</f>
        <v>0</v>
      </c>
      <c r="BL186" s="18" t="s">
        <v>139</v>
      </c>
      <c r="BM186" s="230" t="s">
        <v>213</v>
      </c>
    </row>
    <row r="187" s="2" customFormat="1">
      <c r="A187" s="39"/>
      <c r="B187" s="40"/>
      <c r="C187" s="41"/>
      <c r="D187" s="232" t="s">
        <v>140</v>
      </c>
      <c r="E187" s="41"/>
      <c r="F187" s="233" t="s">
        <v>573</v>
      </c>
      <c r="G187" s="41"/>
      <c r="H187" s="41"/>
      <c r="I187" s="234"/>
      <c r="J187" s="41"/>
      <c r="K187" s="41"/>
      <c r="L187" s="45"/>
      <c r="M187" s="235"/>
      <c r="N187" s="236"/>
      <c r="O187" s="92"/>
      <c r="P187" s="92"/>
      <c r="Q187" s="92"/>
      <c r="R187" s="92"/>
      <c r="S187" s="92"/>
      <c r="T187" s="93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140</v>
      </c>
      <c r="AU187" s="18" t="s">
        <v>83</v>
      </c>
    </row>
    <row r="188" s="13" customFormat="1">
      <c r="A188" s="13"/>
      <c r="B188" s="237"/>
      <c r="C188" s="238"/>
      <c r="D188" s="239" t="s">
        <v>142</v>
      </c>
      <c r="E188" s="240" t="s">
        <v>1</v>
      </c>
      <c r="F188" s="241" t="s">
        <v>574</v>
      </c>
      <c r="G188" s="238"/>
      <c r="H188" s="242">
        <v>9</v>
      </c>
      <c r="I188" s="243"/>
      <c r="J188" s="238"/>
      <c r="K188" s="238"/>
      <c r="L188" s="244"/>
      <c r="M188" s="245"/>
      <c r="N188" s="246"/>
      <c r="O188" s="246"/>
      <c r="P188" s="246"/>
      <c r="Q188" s="246"/>
      <c r="R188" s="246"/>
      <c r="S188" s="246"/>
      <c r="T188" s="247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8" t="s">
        <v>142</v>
      </c>
      <c r="AU188" s="248" t="s">
        <v>83</v>
      </c>
      <c r="AV188" s="13" t="s">
        <v>83</v>
      </c>
      <c r="AW188" s="13" t="s">
        <v>30</v>
      </c>
      <c r="AX188" s="13" t="s">
        <v>73</v>
      </c>
      <c r="AY188" s="248" t="s">
        <v>132</v>
      </c>
    </row>
    <row r="189" s="14" customFormat="1">
      <c r="A189" s="14"/>
      <c r="B189" s="249"/>
      <c r="C189" s="250"/>
      <c r="D189" s="239" t="s">
        <v>142</v>
      </c>
      <c r="E189" s="251" t="s">
        <v>1</v>
      </c>
      <c r="F189" s="252" t="s">
        <v>575</v>
      </c>
      <c r="G189" s="250"/>
      <c r="H189" s="251" t="s">
        <v>1</v>
      </c>
      <c r="I189" s="253"/>
      <c r="J189" s="250"/>
      <c r="K189" s="250"/>
      <c r="L189" s="254"/>
      <c r="M189" s="255"/>
      <c r="N189" s="256"/>
      <c r="O189" s="256"/>
      <c r="P189" s="256"/>
      <c r="Q189" s="256"/>
      <c r="R189" s="256"/>
      <c r="S189" s="256"/>
      <c r="T189" s="257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8" t="s">
        <v>142</v>
      </c>
      <c r="AU189" s="258" t="s">
        <v>83</v>
      </c>
      <c r="AV189" s="14" t="s">
        <v>81</v>
      </c>
      <c r="AW189" s="14" t="s">
        <v>30</v>
      </c>
      <c r="AX189" s="14" t="s">
        <v>73</v>
      </c>
      <c r="AY189" s="258" t="s">
        <v>132</v>
      </c>
    </row>
    <row r="190" s="15" customFormat="1">
      <c r="A190" s="15"/>
      <c r="B190" s="259"/>
      <c r="C190" s="260"/>
      <c r="D190" s="239" t="s">
        <v>142</v>
      </c>
      <c r="E190" s="261" t="s">
        <v>1</v>
      </c>
      <c r="F190" s="262" t="s">
        <v>145</v>
      </c>
      <c r="G190" s="260"/>
      <c r="H190" s="263">
        <v>9</v>
      </c>
      <c r="I190" s="264"/>
      <c r="J190" s="260"/>
      <c r="K190" s="260"/>
      <c r="L190" s="265"/>
      <c r="M190" s="266"/>
      <c r="N190" s="267"/>
      <c r="O190" s="267"/>
      <c r="P190" s="267"/>
      <c r="Q190" s="267"/>
      <c r="R190" s="267"/>
      <c r="S190" s="267"/>
      <c r="T190" s="268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69" t="s">
        <v>142</v>
      </c>
      <c r="AU190" s="269" t="s">
        <v>83</v>
      </c>
      <c r="AV190" s="15" t="s">
        <v>139</v>
      </c>
      <c r="AW190" s="15" t="s">
        <v>30</v>
      </c>
      <c r="AX190" s="15" t="s">
        <v>81</v>
      </c>
      <c r="AY190" s="269" t="s">
        <v>132</v>
      </c>
    </row>
    <row r="191" s="12" customFormat="1" ht="22.8" customHeight="1">
      <c r="A191" s="12"/>
      <c r="B191" s="203"/>
      <c r="C191" s="204"/>
      <c r="D191" s="205" t="s">
        <v>72</v>
      </c>
      <c r="E191" s="217" t="s">
        <v>161</v>
      </c>
      <c r="F191" s="217" t="s">
        <v>162</v>
      </c>
      <c r="G191" s="204"/>
      <c r="H191" s="204"/>
      <c r="I191" s="207"/>
      <c r="J191" s="218">
        <f>BK191</f>
        <v>0</v>
      </c>
      <c r="K191" s="204"/>
      <c r="L191" s="209"/>
      <c r="M191" s="210"/>
      <c r="N191" s="211"/>
      <c r="O191" s="211"/>
      <c r="P191" s="212">
        <f>SUM(P192:P266)</f>
        <v>0</v>
      </c>
      <c r="Q191" s="211"/>
      <c r="R191" s="212">
        <f>SUM(R192:R266)</f>
        <v>0</v>
      </c>
      <c r="S191" s="211"/>
      <c r="T191" s="213">
        <f>SUM(T192:T266)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14" t="s">
        <v>81</v>
      </c>
      <c r="AT191" s="215" t="s">
        <v>72</v>
      </c>
      <c r="AU191" s="215" t="s">
        <v>81</v>
      </c>
      <c r="AY191" s="214" t="s">
        <v>132</v>
      </c>
      <c r="BK191" s="216">
        <f>SUM(BK192:BK266)</f>
        <v>0</v>
      </c>
    </row>
    <row r="192" s="2" customFormat="1" ht="21.75" customHeight="1">
      <c r="A192" s="39"/>
      <c r="B192" s="40"/>
      <c r="C192" s="219" t="s">
        <v>179</v>
      </c>
      <c r="D192" s="219" t="s">
        <v>134</v>
      </c>
      <c r="E192" s="220" t="s">
        <v>576</v>
      </c>
      <c r="F192" s="221" t="s">
        <v>577</v>
      </c>
      <c r="G192" s="222" t="s">
        <v>137</v>
      </c>
      <c r="H192" s="223">
        <v>69</v>
      </c>
      <c r="I192" s="224"/>
      <c r="J192" s="225">
        <f>ROUND(I192*H192,2)</f>
        <v>0</v>
      </c>
      <c r="K192" s="221" t="s">
        <v>138</v>
      </c>
      <c r="L192" s="45"/>
      <c r="M192" s="226" t="s">
        <v>1</v>
      </c>
      <c r="N192" s="227" t="s">
        <v>38</v>
      </c>
      <c r="O192" s="92"/>
      <c r="P192" s="228">
        <f>O192*H192</f>
        <v>0</v>
      </c>
      <c r="Q192" s="228">
        <v>0</v>
      </c>
      <c r="R192" s="228">
        <f>Q192*H192</f>
        <v>0</v>
      </c>
      <c r="S192" s="228">
        <v>0</v>
      </c>
      <c r="T192" s="229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30" t="s">
        <v>139</v>
      </c>
      <c r="AT192" s="230" t="s">
        <v>134</v>
      </c>
      <c r="AU192" s="230" t="s">
        <v>83</v>
      </c>
      <c r="AY192" s="18" t="s">
        <v>132</v>
      </c>
      <c r="BE192" s="231">
        <f>IF(N192="základní",J192,0)</f>
        <v>0</v>
      </c>
      <c r="BF192" s="231">
        <f>IF(N192="snížená",J192,0)</f>
        <v>0</v>
      </c>
      <c r="BG192" s="231">
        <f>IF(N192="zákl. přenesená",J192,0)</f>
        <v>0</v>
      </c>
      <c r="BH192" s="231">
        <f>IF(N192="sníž. přenesená",J192,0)</f>
        <v>0</v>
      </c>
      <c r="BI192" s="231">
        <f>IF(N192="nulová",J192,0)</f>
        <v>0</v>
      </c>
      <c r="BJ192" s="18" t="s">
        <v>81</v>
      </c>
      <c r="BK192" s="231">
        <f>ROUND(I192*H192,2)</f>
        <v>0</v>
      </c>
      <c r="BL192" s="18" t="s">
        <v>139</v>
      </c>
      <c r="BM192" s="230" t="s">
        <v>219</v>
      </c>
    </row>
    <row r="193" s="2" customFormat="1">
      <c r="A193" s="39"/>
      <c r="B193" s="40"/>
      <c r="C193" s="41"/>
      <c r="D193" s="232" t="s">
        <v>140</v>
      </c>
      <c r="E193" s="41"/>
      <c r="F193" s="233" t="s">
        <v>578</v>
      </c>
      <c r="G193" s="41"/>
      <c r="H193" s="41"/>
      <c r="I193" s="234"/>
      <c r="J193" s="41"/>
      <c r="K193" s="41"/>
      <c r="L193" s="45"/>
      <c r="M193" s="235"/>
      <c r="N193" s="236"/>
      <c r="O193" s="92"/>
      <c r="P193" s="92"/>
      <c r="Q193" s="92"/>
      <c r="R193" s="92"/>
      <c r="S193" s="92"/>
      <c r="T193" s="93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T193" s="18" t="s">
        <v>140</v>
      </c>
      <c r="AU193" s="18" t="s">
        <v>83</v>
      </c>
    </row>
    <row r="194" s="13" customFormat="1">
      <c r="A194" s="13"/>
      <c r="B194" s="237"/>
      <c r="C194" s="238"/>
      <c r="D194" s="239" t="s">
        <v>142</v>
      </c>
      <c r="E194" s="240" t="s">
        <v>1</v>
      </c>
      <c r="F194" s="241" t="s">
        <v>579</v>
      </c>
      <c r="G194" s="238"/>
      <c r="H194" s="242">
        <v>69</v>
      </c>
      <c r="I194" s="243"/>
      <c r="J194" s="238"/>
      <c r="K194" s="238"/>
      <c r="L194" s="244"/>
      <c r="M194" s="245"/>
      <c r="N194" s="246"/>
      <c r="O194" s="246"/>
      <c r="P194" s="246"/>
      <c r="Q194" s="246"/>
      <c r="R194" s="246"/>
      <c r="S194" s="246"/>
      <c r="T194" s="247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8" t="s">
        <v>142</v>
      </c>
      <c r="AU194" s="248" t="s">
        <v>83</v>
      </c>
      <c r="AV194" s="13" t="s">
        <v>83</v>
      </c>
      <c r="AW194" s="13" t="s">
        <v>30</v>
      </c>
      <c r="AX194" s="13" t="s">
        <v>73</v>
      </c>
      <c r="AY194" s="248" t="s">
        <v>132</v>
      </c>
    </row>
    <row r="195" s="14" customFormat="1">
      <c r="A195" s="14"/>
      <c r="B195" s="249"/>
      <c r="C195" s="250"/>
      <c r="D195" s="239" t="s">
        <v>142</v>
      </c>
      <c r="E195" s="251" t="s">
        <v>1</v>
      </c>
      <c r="F195" s="252" t="s">
        <v>580</v>
      </c>
      <c r="G195" s="250"/>
      <c r="H195" s="251" t="s">
        <v>1</v>
      </c>
      <c r="I195" s="253"/>
      <c r="J195" s="250"/>
      <c r="K195" s="250"/>
      <c r="L195" s="254"/>
      <c r="M195" s="255"/>
      <c r="N195" s="256"/>
      <c r="O195" s="256"/>
      <c r="P195" s="256"/>
      <c r="Q195" s="256"/>
      <c r="R195" s="256"/>
      <c r="S195" s="256"/>
      <c r="T195" s="257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8" t="s">
        <v>142</v>
      </c>
      <c r="AU195" s="258" t="s">
        <v>83</v>
      </c>
      <c r="AV195" s="14" t="s">
        <v>81</v>
      </c>
      <c r="AW195" s="14" t="s">
        <v>30</v>
      </c>
      <c r="AX195" s="14" t="s">
        <v>73</v>
      </c>
      <c r="AY195" s="258" t="s">
        <v>132</v>
      </c>
    </row>
    <row r="196" s="15" customFormat="1">
      <c r="A196" s="15"/>
      <c r="B196" s="259"/>
      <c r="C196" s="260"/>
      <c r="D196" s="239" t="s">
        <v>142</v>
      </c>
      <c r="E196" s="261" t="s">
        <v>1</v>
      </c>
      <c r="F196" s="262" t="s">
        <v>145</v>
      </c>
      <c r="G196" s="260"/>
      <c r="H196" s="263">
        <v>69</v>
      </c>
      <c r="I196" s="264"/>
      <c r="J196" s="260"/>
      <c r="K196" s="260"/>
      <c r="L196" s="265"/>
      <c r="M196" s="266"/>
      <c r="N196" s="267"/>
      <c r="O196" s="267"/>
      <c r="P196" s="267"/>
      <c r="Q196" s="267"/>
      <c r="R196" s="267"/>
      <c r="S196" s="267"/>
      <c r="T196" s="268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69" t="s">
        <v>142</v>
      </c>
      <c r="AU196" s="269" t="s">
        <v>83</v>
      </c>
      <c r="AV196" s="15" t="s">
        <v>139</v>
      </c>
      <c r="AW196" s="15" t="s">
        <v>30</v>
      </c>
      <c r="AX196" s="15" t="s">
        <v>81</v>
      </c>
      <c r="AY196" s="269" t="s">
        <v>132</v>
      </c>
    </row>
    <row r="197" s="2" customFormat="1" ht="21.75" customHeight="1">
      <c r="A197" s="39"/>
      <c r="B197" s="40"/>
      <c r="C197" s="219" t="s">
        <v>8</v>
      </c>
      <c r="D197" s="219" t="s">
        <v>134</v>
      </c>
      <c r="E197" s="220" t="s">
        <v>581</v>
      </c>
      <c r="F197" s="221" t="s">
        <v>582</v>
      </c>
      <c r="G197" s="222" t="s">
        <v>137</v>
      </c>
      <c r="H197" s="223">
        <v>340</v>
      </c>
      <c r="I197" s="224"/>
      <c r="J197" s="225">
        <f>ROUND(I197*H197,2)</f>
        <v>0</v>
      </c>
      <c r="K197" s="221" t="s">
        <v>138</v>
      </c>
      <c r="L197" s="45"/>
      <c r="M197" s="226" t="s">
        <v>1</v>
      </c>
      <c r="N197" s="227" t="s">
        <v>38</v>
      </c>
      <c r="O197" s="92"/>
      <c r="P197" s="228">
        <f>O197*H197</f>
        <v>0</v>
      </c>
      <c r="Q197" s="228">
        <v>0</v>
      </c>
      <c r="R197" s="228">
        <f>Q197*H197</f>
        <v>0</v>
      </c>
      <c r="S197" s="228">
        <v>0</v>
      </c>
      <c r="T197" s="229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0" t="s">
        <v>139</v>
      </c>
      <c r="AT197" s="230" t="s">
        <v>134</v>
      </c>
      <c r="AU197" s="230" t="s">
        <v>83</v>
      </c>
      <c r="AY197" s="18" t="s">
        <v>132</v>
      </c>
      <c r="BE197" s="231">
        <f>IF(N197="základní",J197,0)</f>
        <v>0</v>
      </c>
      <c r="BF197" s="231">
        <f>IF(N197="snížená",J197,0)</f>
        <v>0</v>
      </c>
      <c r="BG197" s="231">
        <f>IF(N197="zákl. přenesená",J197,0)</f>
        <v>0</v>
      </c>
      <c r="BH197" s="231">
        <f>IF(N197="sníž. přenesená",J197,0)</f>
        <v>0</v>
      </c>
      <c r="BI197" s="231">
        <f>IF(N197="nulová",J197,0)</f>
        <v>0</v>
      </c>
      <c r="BJ197" s="18" t="s">
        <v>81</v>
      </c>
      <c r="BK197" s="231">
        <f>ROUND(I197*H197,2)</f>
        <v>0</v>
      </c>
      <c r="BL197" s="18" t="s">
        <v>139</v>
      </c>
      <c r="BM197" s="230" t="s">
        <v>223</v>
      </c>
    </row>
    <row r="198" s="2" customFormat="1">
      <c r="A198" s="39"/>
      <c r="B198" s="40"/>
      <c r="C198" s="41"/>
      <c r="D198" s="232" t="s">
        <v>140</v>
      </c>
      <c r="E198" s="41"/>
      <c r="F198" s="233" t="s">
        <v>583</v>
      </c>
      <c r="G198" s="41"/>
      <c r="H198" s="41"/>
      <c r="I198" s="234"/>
      <c r="J198" s="41"/>
      <c r="K198" s="41"/>
      <c r="L198" s="45"/>
      <c r="M198" s="235"/>
      <c r="N198" s="236"/>
      <c r="O198" s="92"/>
      <c r="P198" s="92"/>
      <c r="Q198" s="92"/>
      <c r="R198" s="92"/>
      <c r="S198" s="92"/>
      <c r="T198" s="93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T198" s="18" t="s">
        <v>140</v>
      </c>
      <c r="AU198" s="18" t="s">
        <v>83</v>
      </c>
    </row>
    <row r="199" s="13" customFormat="1">
      <c r="A199" s="13"/>
      <c r="B199" s="237"/>
      <c r="C199" s="238"/>
      <c r="D199" s="239" t="s">
        <v>142</v>
      </c>
      <c r="E199" s="240" t="s">
        <v>1</v>
      </c>
      <c r="F199" s="241" t="s">
        <v>584</v>
      </c>
      <c r="G199" s="238"/>
      <c r="H199" s="242">
        <v>340</v>
      </c>
      <c r="I199" s="243"/>
      <c r="J199" s="238"/>
      <c r="K199" s="238"/>
      <c r="L199" s="244"/>
      <c r="M199" s="245"/>
      <c r="N199" s="246"/>
      <c r="O199" s="246"/>
      <c r="P199" s="246"/>
      <c r="Q199" s="246"/>
      <c r="R199" s="246"/>
      <c r="S199" s="246"/>
      <c r="T199" s="247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8" t="s">
        <v>142</v>
      </c>
      <c r="AU199" s="248" t="s">
        <v>83</v>
      </c>
      <c r="AV199" s="13" t="s">
        <v>83</v>
      </c>
      <c r="AW199" s="13" t="s">
        <v>30</v>
      </c>
      <c r="AX199" s="13" t="s">
        <v>73</v>
      </c>
      <c r="AY199" s="248" t="s">
        <v>132</v>
      </c>
    </row>
    <row r="200" s="14" customFormat="1">
      <c r="A200" s="14"/>
      <c r="B200" s="249"/>
      <c r="C200" s="250"/>
      <c r="D200" s="239" t="s">
        <v>142</v>
      </c>
      <c r="E200" s="251" t="s">
        <v>1</v>
      </c>
      <c r="F200" s="252" t="s">
        <v>585</v>
      </c>
      <c r="G200" s="250"/>
      <c r="H200" s="251" t="s">
        <v>1</v>
      </c>
      <c r="I200" s="253"/>
      <c r="J200" s="250"/>
      <c r="K200" s="250"/>
      <c r="L200" s="254"/>
      <c r="M200" s="255"/>
      <c r="N200" s="256"/>
      <c r="O200" s="256"/>
      <c r="P200" s="256"/>
      <c r="Q200" s="256"/>
      <c r="R200" s="256"/>
      <c r="S200" s="256"/>
      <c r="T200" s="257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8" t="s">
        <v>142</v>
      </c>
      <c r="AU200" s="258" t="s">
        <v>83</v>
      </c>
      <c r="AV200" s="14" t="s">
        <v>81</v>
      </c>
      <c r="AW200" s="14" t="s">
        <v>30</v>
      </c>
      <c r="AX200" s="14" t="s">
        <v>73</v>
      </c>
      <c r="AY200" s="258" t="s">
        <v>132</v>
      </c>
    </row>
    <row r="201" s="15" customFormat="1">
      <c r="A201" s="15"/>
      <c r="B201" s="259"/>
      <c r="C201" s="260"/>
      <c r="D201" s="239" t="s">
        <v>142</v>
      </c>
      <c r="E201" s="261" t="s">
        <v>1</v>
      </c>
      <c r="F201" s="262" t="s">
        <v>145</v>
      </c>
      <c r="G201" s="260"/>
      <c r="H201" s="263">
        <v>340</v>
      </c>
      <c r="I201" s="264"/>
      <c r="J201" s="260"/>
      <c r="K201" s="260"/>
      <c r="L201" s="265"/>
      <c r="M201" s="266"/>
      <c r="N201" s="267"/>
      <c r="O201" s="267"/>
      <c r="P201" s="267"/>
      <c r="Q201" s="267"/>
      <c r="R201" s="267"/>
      <c r="S201" s="267"/>
      <c r="T201" s="268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T201" s="269" t="s">
        <v>142</v>
      </c>
      <c r="AU201" s="269" t="s">
        <v>83</v>
      </c>
      <c r="AV201" s="15" t="s">
        <v>139</v>
      </c>
      <c r="AW201" s="15" t="s">
        <v>30</v>
      </c>
      <c r="AX201" s="15" t="s">
        <v>81</v>
      </c>
      <c r="AY201" s="269" t="s">
        <v>132</v>
      </c>
    </row>
    <row r="202" s="2" customFormat="1" ht="21.75" customHeight="1">
      <c r="A202" s="39"/>
      <c r="B202" s="40"/>
      <c r="C202" s="219" t="s">
        <v>183</v>
      </c>
      <c r="D202" s="219" t="s">
        <v>134</v>
      </c>
      <c r="E202" s="220" t="s">
        <v>581</v>
      </c>
      <c r="F202" s="221" t="s">
        <v>582</v>
      </c>
      <c r="G202" s="222" t="s">
        <v>137</v>
      </c>
      <c r="H202" s="223">
        <v>145</v>
      </c>
      <c r="I202" s="224"/>
      <c r="J202" s="225">
        <f>ROUND(I202*H202,2)</f>
        <v>0</v>
      </c>
      <c r="K202" s="221" t="s">
        <v>138</v>
      </c>
      <c r="L202" s="45"/>
      <c r="M202" s="226" t="s">
        <v>1</v>
      </c>
      <c r="N202" s="227" t="s">
        <v>38</v>
      </c>
      <c r="O202" s="92"/>
      <c r="P202" s="228">
        <f>O202*H202</f>
        <v>0</v>
      </c>
      <c r="Q202" s="228">
        <v>0</v>
      </c>
      <c r="R202" s="228">
        <f>Q202*H202</f>
        <v>0</v>
      </c>
      <c r="S202" s="228">
        <v>0</v>
      </c>
      <c r="T202" s="229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30" t="s">
        <v>139</v>
      </c>
      <c r="AT202" s="230" t="s">
        <v>134</v>
      </c>
      <c r="AU202" s="230" t="s">
        <v>83</v>
      </c>
      <c r="AY202" s="18" t="s">
        <v>132</v>
      </c>
      <c r="BE202" s="231">
        <f>IF(N202="základní",J202,0)</f>
        <v>0</v>
      </c>
      <c r="BF202" s="231">
        <f>IF(N202="snížená",J202,0)</f>
        <v>0</v>
      </c>
      <c r="BG202" s="231">
        <f>IF(N202="zákl. přenesená",J202,0)</f>
        <v>0</v>
      </c>
      <c r="BH202" s="231">
        <f>IF(N202="sníž. přenesená",J202,0)</f>
        <v>0</v>
      </c>
      <c r="BI202" s="231">
        <f>IF(N202="nulová",J202,0)</f>
        <v>0</v>
      </c>
      <c r="BJ202" s="18" t="s">
        <v>81</v>
      </c>
      <c r="BK202" s="231">
        <f>ROUND(I202*H202,2)</f>
        <v>0</v>
      </c>
      <c r="BL202" s="18" t="s">
        <v>139</v>
      </c>
      <c r="BM202" s="230" t="s">
        <v>227</v>
      </c>
    </row>
    <row r="203" s="2" customFormat="1">
      <c r="A203" s="39"/>
      <c r="B203" s="40"/>
      <c r="C203" s="41"/>
      <c r="D203" s="232" t="s">
        <v>140</v>
      </c>
      <c r="E203" s="41"/>
      <c r="F203" s="233" t="s">
        <v>583</v>
      </c>
      <c r="G203" s="41"/>
      <c r="H203" s="41"/>
      <c r="I203" s="234"/>
      <c r="J203" s="41"/>
      <c r="K203" s="41"/>
      <c r="L203" s="45"/>
      <c r="M203" s="235"/>
      <c r="N203" s="236"/>
      <c r="O203" s="92"/>
      <c r="P203" s="92"/>
      <c r="Q203" s="92"/>
      <c r="R203" s="92"/>
      <c r="S203" s="92"/>
      <c r="T203" s="93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140</v>
      </c>
      <c r="AU203" s="18" t="s">
        <v>83</v>
      </c>
    </row>
    <row r="204" s="13" customFormat="1">
      <c r="A204" s="13"/>
      <c r="B204" s="237"/>
      <c r="C204" s="238"/>
      <c r="D204" s="239" t="s">
        <v>142</v>
      </c>
      <c r="E204" s="240" t="s">
        <v>1</v>
      </c>
      <c r="F204" s="241" t="s">
        <v>586</v>
      </c>
      <c r="G204" s="238"/>
      <c r="H204" s="242">
        <v>145</v>
      </c>
      <c r="I204" s="243"/>
      <c r="J204" s="238"/>
      <c r="K204" s="238"/>
      <c r="L204" s="244"/>
      <c r="M204" s="245"/>
      <c r="N204" s="246"/>
      <c r="O204" s="246"/>
      <c r="P204" s="246"/>
      <c r="Q204" s="246"/>
      <c r="R204" s="246"/>
      <c r="S204" s="246"/>
      <c r="T204" s="247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8" t="s">
        <v>142</v>
      </c>
      <c r="AU204" s="248" t="s">
        <v>83</v>
      </c>
      <c r="AV204" s="13" t="s">
        <v>83</v>
      </c>
      <c r="AW204" s="13" t="s">
        <v>30</v>
      </c>
      <c r="AX204" s="13" t="s">
        <v>73</v>
      </c>
      <c r="AY204" s="248" t="s">
        <v>132</v>
      </c>
    </row>
    <row r="205" s="14" customFormat="1">
      <c r="A205" s="14"/>
      <c r="B205" s="249"/>
      <c r="C205" s="250"/>
      <c r="D205" s="239" t="s">
        <v>142</v>
      </c>
      <c r="E205" s="251" t="s">
        <v>1</v>
      </c>
      <c r="F205" s="252" t="s">
        <v>587</v>
      </c>
      <c r="G205" s="250"/>
      <c r="H205" s="251" t="s">
        <v>1</v>
      </c>
      <c r="I205" s="253"/>
      <c r="J205" s="250"/>
      <c r="K205" s="250"/>
      <c r="L205" s="254"/>
      <c r="M205" s="255"/>
      <c r="N205" s="256"/>
      <c r="O205" s="256"/>
      <c r="P205" s="256"/>
      <c r="Q205" s="256"/>
      <c r="R205" s="256"/>
      <c r="S205" s="256"/>
      <c r="T205" s="257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8" t="s">
        <v>142</v>
      </c>
      <c r="AU205" s="258" t="s">
        <v>83</v>
      </c>
      <c r="AV205" s="14" t="s">
        <v>81</v>
      </c>
      <c r="AW205" s="14" t="s">
        <v>30</v>
      </c>
      <c r="AX205" s="14" t="s">
        <v>73</v>
      </c>
      <c r="AY205" s="258" t="s">
        <v>132</v>
      </c>
    </row>
    <row r="206" s="15" customFormat="1">
      <c r="A206" s="15"/>
      <c r="B206" s="259"/>
      <c r="C206" s="260"/>
      <c r="D206" s="239" t="s">
        <v>142</v>
      </c>
      <c r="E206" s="261" t="s">
        <v>1</v>
      </c>
      <c r="F206" s="262" t="s">
        <v>145</v>
      </c>
      <c r="G206" s="260"/>
      <c r="H206" s="263">
        <v>145</v>
      </c>
      <c r="I206" s="264"/>
      <c r="J206" s="260"/>
      <c r="K206" s="260"/>
      <c r="L206" s="265"/>
      <c r="M206" s="266"/>
      <c r="N206" s="267"/>
      <c r="O206" s="267"/>
      <c r="P206" s="267"/>
      <c r="Q206" s="267"/>
      <c r="R206" s="267"/>
      <c r="S206" s="267"/>
      <c r="T206" s="268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69" t="s">
        <v>142</v>
      </c>
      <c r="AU206" s="269" t="s">
        <v>83</v>
      </c>
      <c r="AV206" s="15" t="s">
        <v>139</v>
      </c>
      <c r="AW206" s="15" t="s">
        <v>30</v>
      </c>
      <c r="AX206" s="15" t="s">
        <v>81</v>
      </c>
      <c r="AY206" s="269" t="s">
        <v>132</v>
      </c>
    </row>
    <row r="207" s="2" customFormat="1" ht="24.15" customHeight="1">
      <c r="A207" s="39"/>
      <c r="B207" s="40"/>
      <c r="C207" s="219" t="s">
        <v>228</v>
      </c>
      <c r="D207" s="219" t="s">
        <v>134</v>
      </c>
      <c r="E207" s="220" t="s">
        <v>588</v>
      </c>
      <c r="F207" s="221" t="s">
        <v>589</v>
      </c>
      <c r="G207" s="222" t="s">
        <v>137</v>
      </c>
      <c r="H207" s="223">
        <v>170</v>
      </c>
      <c r="I207" s="224"/>
      <c r="J207" s="225">
        <f>ROUND(I207*H207,2)</f>
        <v>0</v>
      </c>
      <c r="K207" s="221" t="s">
        <v>138</v>
      </c>
      <c r="L207" s="45"/>
      <c r="M207" s="226" t="s">
        <v>1</v>
      </c>
      <c r="N207" s="227" t="s">
        <v>38</v>
      </c>
      <c r="O207" s="92"/>
      <c r="P207" s="228">
        <f>O207*H207</f>
        <v>0</v>
      </c>
      <c r="Q207" s="228">
        <v>0</v>
      </c>
      <c r="R207" s="228">
        <f>Q207*H207</f>
        <v>0</v>
      </c>
      <c r="S207" s="228">
        <v>0</v>
      </c>
      <c r="T207" s="229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30" t="s">
        <v>139</v>
      </c>
      <c r="AT207" s="230" t="s">
        <v>134</v>
      </c>
      <c r="AU207" s="230" t="s">
        <v>83</v>
      </c>
      <c r="AY207" s="18" t="s">
        <v>132</v>
      </c>
      <c r="BE207" s="231">
        <f>IF(N207="základní",J207,0)</f>
        <v>0</v>
      </c>
      <c r="BF207" s="231">
        <f>IF(N207="snížená",J207,0)</f>
        <v>0</v>
      </c>
      <c r="BG207" s="231">
        <f>IF(N207="zákl. přenesená",J207,0)</f>
        <v>0</v>
      </c>
      <c r="BH207" s="231">
        <f>IF(N207="sníž. přenesená",J207,0)</f>
        <v>0</v>
      </c>
      <c r="BI207" s="231">
        <f>IF(N207="nulová",J207,0)</f>
        <v>0</v>
      </c>
      <c r="BJ207" s="18" t="s">
        <v>81</v>
      </c>
      <c r="BK207" s="231">
        <f>ROUND(I207*H207,2)</f>
        <v>0</v>
      </c>
      <c r="BL207" s="18" t="s">
        <v>139</v>
      </c>
      <c r="BM207" s="230" t="s">
        <v>231</v>
      </c>
    </row>
    <row r="208" s="2" customFormat="1">
      <c r="A208" s="39"/>
      <c r="B208" s="40"/>
      <c r="C208" s="41"/>
      <c r="D208" s="232" t="s">
        <v>140</v>
      </c>
      <c r="E208" s="41"/>
      <c r="F208" s="233" t="s">
        <v>590</v>
      </c>
      <c r="G208" s="41"/>
      <c r="H208" s="41"/>
      <c r="I208" s="234"/>
      <c r="J208" s="41"/>
      <c r="K208" s="41"/>
      <c r="L208" s="45"/>
      <c r="M208" s="235"/>
      <c r="N208" s="236"/>
      <c r="O208" s="92"/>
      <c r="P208" s="92"/>
      <c r="Q208" s="92"/>
      <c r="R208" s="92"/>
      <c r="S208" s="92"/>
      <c r="T208" s="93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T208" s="18" t="s">
        <v>140</v>
      </c>
      <c r="AU208" s="18" t="s">
        <v>83</v>
      </c>
    </row>
    <row r="209" s="13" customFormat="1">
      <c r="A209" s="13"/>
      <c r="B209" s="237"/>
      <c r="C209" s="238"/>
      <c r="D209" s="239" t="s">
        <v>142</v>
      </c>
      <c r="E209" s="240" t="s">
        <v>1</v>
      </c>
      <c r="F209" s="241" t="s">
        <v>458</v>
      </c>
      <c r="G209" s="238"/>
      <c r="H209" s="242">
        <v>170</v>
      </c>
      <c r="I209" s="243"/>
      <c r="J209" s="238"/>
      <c r="K209" s="238"/>
      <c r="L209" s="244"/>
      <c r="M209" s="245"/>
      <c r="N209" s="246"/>
      <c r="O209" s="246"/>
      <c r="P209" s="246"/>
      <c r="Q209" s="246"/>
      <c r="R209" s="246"/>
      <c r="S209" s="246"/>
      <c r="T209" s="247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8" t="s">
        <v>142</v>
      </c>
      <c r="AU209" s="248" t="s">
        <v>83</v>
      </c>
      <c r="AV209" s="13" t="s">
        <v>83</v>
      </c>
      <c r="AW209" s="13" t="s">
        <v>30</v>
      </c>
      <c r="AX209" s="13" t="s">
        <v>73</v>
      </c>
      <c r="AY209" s="248" t="s">
        <v>132</v>
      </c>
    </row>
    <row r="210" s="14" customFormat="1">
      <c r="A210" s="14"/>
      <c r="B210" s="249"/>
      <c r="C210" s="250"/>
      <c r="D210" s="239" t="s">
        <v>142</v>
      </c>
      <c r="E210" s="251" t="s">
        <v>1</v>
      </c>
      <c r="F210" s="252" t="s">
        <v>591</v>
      </c>
      <c r="G210" s="250"/>
      <c r="H210" s="251" t="s">
        <v>1</v>
      </c>
      <c r="I210" s="253"/>
      <c r="J210" s="250"/>
      <c r="K210" s="250"/>
      <c r="L210" s="254"/>
      <c r="M210" s="255"/>
      <c r="N210" s="256"/>
      <c r="O210" s="256"/>
      <c r="P210" s="256"/>
      <c r="Q210" s="256"/>
      <c r="R210" s="256"/>
      <c r="S210" s="256"/>
      <c r="T210" s="257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58" t="s">
        <v>142</v>
      </c>
      <c r="AU210" s="258" t="s">
        <v>83</v>
      </c>
      <c r="AV210" s="14" t="s">
        <v>81</v>
      </c>
      <c r="AW210" s="14" t="s">
        <v>30</v>
      </c>
      <c r="AX210" s="14" t="s">
        <v>73</v>
      </c>
      <c r="AY210" s="258" t="s">
        <v>132</v>
      </c>
    </row>
    <row r="211" s="15" customFormat="1">
      <c r="A211" s="15"/>
      <c r="B211" s="259"/>
      <c r="C211" s="260"/>
      <c r="D211" s="239" t="s">
        <v>142</v>
      </c>
      <c r="E211" s="261" t="s">
        <v>1</v>
      </c>
      <c r="F211" s="262" t="s">
        <v>145</v>
      </c>
      <c r="G211" s="260"/>
      <c r="H211" s="263">
        <v>170</v>
      </c>
      <c r="I211" s="264"/>
      <c r="J211" s="260"/>
      <c r="K211" s="260"/>
      <c r="L211" s="265"/>
      <c r="M211" s="266"/>
      <c r="N211" s="267"/>
      <c r="O211" s="267"/>
      <c r="P211" s="267"/>
      <c r="Q211" s="267"/>
      <c r="R211" s="267"/>
      <c r="S211" s="267"/>
      <c r="T211" s="268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269" t="s">
        <v>142</v>
      </c>
      <c r="AU211" s="269" t="s">
        <v>83</v>
      </c>
      <c r="AV211" s="15" t="s">
        <v>139</v>
      </c>
      <c r="AW211" s="15" t="s">
        <v>30</v>
      </c>
      <c r="AX211" s="15" t="s">
        <v>81</v>
      </c>
      <c r="AY211" s="269" t="s">
        <v>132</v>
      </c>
    </row>
    <row r="212" s="2" customFormat="1" ht="24.15" customHeight="1">
      <c r="A212" s="39"/>
      <c r="B212" s="40"/>
      <c r="C212" s="219" t="s">
        <v>189</v>
      </c>
      <c r="D212" s="219" t="s">
        <v>134</v>
      </c>
      <c r="E212" s="220" t="s">
        <v>163</v>
      </c>
      <c r="F212" s="221" t="s">
        <v>164</v>
      </c>
      <c r="G212" s="222" t="s">
        <v>137</v>
      </c>
      <c r="H212" s="223">
        <v>600</v>
      </c>
      <c r="I212" s="224"/>
      <c r="J212" s="225">
        <f>ROUND(I212*H212,2)</f>
        <v>0</v>
      </c>
      <c r="K212" s="221" t="s">
        <v>138</v>
      </c>
      <c r="L212" s="45"/>
      <c r="M212" s="226" t="s">
        <v>1</v>
      </c>
      <c r="N212" s="227" t="s">
        <v>38</v>
      </c>
      <c r="O212" s="92"/>
      <c r="P212" s="228">
        <f>O212*H212</f>
        <v>0</v>
      </c>
      <c r="Q212" s="228">
        <v>0</v>
      </c>
      <c r="R212" s="228">
        <f>Q212*H212</f>
        <v>0</v>
      </c>
      <c r="S212" s="228">
        <v>0</v>
      </c>
      <c r="T212" s="229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30" t="s">
        <v>139</v>
      </c>
      <c r="AT212" s="230" t="s">
        <v>134</v>
      </c>
      <c r="AU212" s="230" t="s">
        <v>83</v>
      </c>
      <c r="AY212" s="18" t="s">
        <v>132</v>
      </c>
      <c r="BE212" s="231">
        <f>IF(N212="základní",J212,0)</f>
        <v>0</v>
      </c>
      <c r="BF212" s="231">
        <f>IF(N212="snížená",J212,0)</f>
        <v>0</v>
      </c>
      <c r="BG212" s="231">
        <f>IF(N212="zákl. přenesená",J212,0)</f>
        <v>0</v>
      </c>
      <c r="BH212" s="231">
        <f>IF(N212="sníž. přenesená",J212,0)</f>
        <v>0</v>
      </c>
      <c r="BI212" s="231">
        <f>IF(N212="nulová",J212,0)</f>
        <v>0</v>
      </c>
      <c r="BJ212" s="18" t="s">
        <v>81</v>
      </c>
      <c r="BK212" s="231">
        <f>ROUND(I212*H212,2)</f>
        <v>0</v>
      </c>
      <c r="BL212" s="18" t="s">
        <v>139</v>
      </c>
      <c r="BM212" s="230" t="s">
        <v>235</v>
      </c>
    </row>
    <row r="213" s="2" customFormat="1">
      <c r="A213" s="39"/>
      <c r="B213" s="40"/>
      <c r="C213" s="41"/>
      <c r="D213" s="232" t="s">
        <v>140</v>
      </c>
      <c r="E213" s="41"/>
      <c r="F213" s="233" t="s">
        <v>166</v>
      </c>
      <c r="G213" s="41"/>
      <c r="H213" s="41"/>
      <c r="I213" s="234"/>
      <c r="J213" s="41"/>
      <c r="K213" s="41"/>
      <c r="L213" s="45"/>
      <c r="M213" s="235"/>
      <c r="N213" s="236"/>
      <c r="O213" s="92"/>
      <c r="P213" s="92"/>
      <c r="Q213" s="92"/>
      <c r="R213" s="92"/>
      <c r="S213" s="92"/>
      <c r="T213" s="93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T213" s="18" t="s">
        <v>140</v>
      </c>
      <c r="AU213" s="18" t="s">
        <v>83</v>
      </c>
    </row>
    <row r="214" s="13" customFormat="1">
      <c r="A214" s="13"/>
      <c r="B214" s="237"/>
      <c r="C214" s="238"/>
      <c r="D214" s="239" t="s">
        <v>142</v>
      </c>
      <c r="E214" s="240" t="s">
        <v>1</v>
      </c>
      <c r="F214" s="241" t="s">
        <v>592</v>
      </c>
      <c r="G214" s="238"/>
      <c r="H214" s="242">
        <v>600</v>
      </c>
      <c r="I214" s="243"/>
      <c r="J214" s="238"/>
      <c r="K214" s="238"/>
      <c r="L214" s="244"/>
      <c r="M214" s="245"/>
      <c r="N214" s="246"/>
      <c r="O214" s="246"/>
      <c r="P214" s="246"/>
      <c r="Q214" s="246"/>
      <c r="R214" s="246"/>
      <c r="S214" s="246"/>
      <c r="T214" s="247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8" t="s">
        <v>142</v>
      </c>
      <c r="AU214" s="248" t="s">
        <v>83</v>
      </c>
      <c r="AV214" s="13" t="s">
        <v>83</v>
      </c>
      <c r="AW214" s="13" t="s">
        <v>30</v>
      </c>
      <c r="AX214" s="13" t="s">
        <v>73</v>
      </c>
      <c r="AY214" s="248" t="s">
        <v>132</v>
      </c>
    </row>
    <row r="215" s="14" customFormat="1">
      <c r="A215" s="14"/>
      <c r="B215" s="249"/>
      <c r="C215" s="250"/>
      <c r="D215" s="239" t="s">
        <v>142</v>
      </c>
      <c r="E215" s="251" t="s">
        <v>1</v>
      </c>
      <c r="F215" s="252" t="s">
        <v>144</v>
      </c>
      <c r="G215" s="250"/>
      <c r="H215" s="251" t="s">
        <v>1</v>
      </c>
      <c r="I215" s="253"/>
      <c r="J215" s="250"/>
      <c r="K215" s="250"/>
      <c r="L215" s="254"/>
      <c r="M215" s="255"/>
      <c r="N215" s="256"/>
      <c r="O215" s="256"/>
      <c r="P215" s="256"/>
      <c r="Q215" s="256"/>
      <c r="R215" s="256"/>
      <c r="S215" s="256"/>
      <c r="T215" s="257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8" t="s">
        <v>142</v>
      </c>
      <c r="AU215" s="258" t="s">
        <v>83</v>
      </c>
      <c r="AV215" s="14" t="s">
        <v>81</v>
      </c>
      <c r="AW215" s="14" t="s">
        <v>30</v>
      </c>
      <c r="AX215" s="14" t="s">
        <v>73</v>
      </c>
      <c r="AY215" s="258" t="s">
        <v>132</v>
      </c>
    </row>
    <row r="216" s="15" customFormat="1">
      <c r="A216" s="15"/>
      <c r="B216" s="259"/>
      <c r="C216" s="260"/>
      <c r="D216" s="239" t="s">
        <v>142</v>
      </c>
      <c r="E216" s="261" t="s">
        <v>1</v>
      </c>
      <c r="F216" s="262" t="s">
        <v>145</v>
      </c>
      <c r="G216" s="260"/>
      <c r="H216" s="263">
        <v>600</v>
      </c>
      <c r="I216" s="264"/>
      <c r="J216" s="260"/>
      <c r="K216" s="260"/>
      <c r="L216" s="265"/>
      <c r="M216" s="266"/>
      <c r="N216" s="267"/>
      <c r="O216" s="267"/>
      <c r="P216" s="267"/>
      <c r="Q216" s="267"/>
      <c r="R216" s="267"/>
      <c r="S216" s="267"/>
      <c r="T216" s="268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69" t="s">
        <v>142</v>
      </c>
      <c r="AU216" s="269" t="s">
        <v>83</v>
      </c>
      <c r="AV216" s="15" t="s">
        <v>139</v>
      </c>
      <c r="AW216" s="15" t="s">
        <v>30</v>
      </c>
      <c r="AX216" s="15" t="s">
        <v>81</v>
      </c>
      <c r="AY216" s="269" t="s">
        <v>132</v>
      </c>
    </row>
    <row r="217" s="2" customFormat="1" ht="16.5" customHeight="1">
      <c r="A217" s="39"/>
      <c r="B217" s="40"/>
      <c r="C217" s="219" t="s">
        <v>236</v>
      </c>
      <c r="D217" s="219" t="s">
        <v>134</v>
      </c>
      <c r="E217" s="220" t="s">
        <v>168</v>
      </c>
      <c r="F217" s="221" t="s">
        <v>451</v>
      </c>
      <c r="G217" s="222" t="s">
        <v>170</v>
      </c>
      <c r="H217" s="223">
        <v>60</v>
      </c>
      <c r="I217" s="224"/>
      <c r="J217" s="225">
        <f>ROUND(I217*H217,2)</f>
        <v>0</v>
      </c>
      <c r="K217" s="221" t="s">
        <v>1</v>
      </c>
      <c r="L217" s="45"/>
      <c r="M217" s="226" t="s">
        <v>1</v>
      </c>
      <c r="N217" s="227" t="s">
        <v>38</v>
      </c>
      <c r="O217" s="92"/>
      <c r="P217" s="228">
        <f>O217*H217</f>
        <v>0</v>
      </c>
      <c r="Q217" s="228">
        <v>0</v>
      </c>
      <c r="R217" s="228">
        <f>Q217*H217</f>
        <v>0</v>
      </c>
      <c r="S217" s="228">
        <v>0</v>
      </c>
      <c r="T217" s="229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30" t="s">
        <v>139</v>
      </c>
      <c r="AT217" s="230" t="s">
        <v>134</v>
      </c>
      <c r="AU217" s="230" t="s">
        <v>83</v>
      </c>
      <c r="AY217" s="18" t="s">
        <v>132</v>
      </c>
      <c r="BE217" s="231">
        <f>IF(N217="základní",J217,0)</f>
        <v>0</v>
      </c>
      <c r="BF217" s="231">
        <f>IF(N217="snížená",J217,0)</f>
        <v>0</v>
      </c>
      <c r="BG217" s="231">
        <f>IF(N217="zákl. přenesená",J217,0)</f>
        <v>0</v>
      </c>
      <c r="BH217" s="231">
        <f>IF(N217="sníž. přenesená",J217,0)</f>
        <v>0</v>
      </c>
      <c r="BI217" s="231">
        <f>IF(N217="nulová",J217,0)</f>
        <v>0</v>
      </c>
      <c r="BJ217" s="18" t="s">
        <v>81</v>
      </c>
      <c r="BK217" s="231">
        <f>ROUND(I217*H217,2)</f>
        <v>0</v>
      </c>
      <c r="BL217" s="18" t="s">
        <v>139</v>
      </c>
      <c r="BM217" s="230" t="s">
        <v>239</v>
      </c>
    </row>
    <row r="218" s="13" customFormat="1">
      <c r="A218" s="13"/>
      <c r="B218" s="237"/>
      <c r="C218" s="238"/>
      <c r="D218" s="239" t="s">
        <v>142</v>
      </c>
      <c r="E218" s="240" t="s">
        <v>1</v>
      </c>
      <c r="F218" s="241" t="s">
        <v>301</v>
      </c>
      <c r="G218" s="238"/>
      <c r="H218" s="242">
        <v>60</v>
      </c>
      <c r="I218" s="243"/>
      <c r="J218" s="238"/>
      <c r="K218" s="238"/>
      <c r="L218" s="244"/>
      <c r="M218" s="245"/>
      <c r="N218" s="246"/>
      <c r="O218" s="246"/>
      <c r="P218" s="246"/>
      <c r="Q218" s="246"/>
      <c r="R218" s="246"/>
      <c r="S218" s="246"/>
      <c r="T218" s="247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8" t="s">
        <v>142</v>
      </c>
      <c r="AU218" s="248" t="s">
        <v>83</v>
      </c>
      <c r="AV218" s="13" t="s">
        <v>83</v>
      </c>
      <c r="AW218" s="13" t="s">
        <v>30</v>
      </c>
      <c r="AX218" s="13" t="s">
        <v>73</v>
      </c>
      <c r="AY218" s="248" t="s">
        <v>132</v>
      </c>
    </row>
    <row r="219" s="14" customFormat="1">
      <c r="A219" s="14"/>
      <c r="B219" s="249"/>
      <c r="C219" s="250"/>
      <c r="D219" s="239" t="s">
        <v>142</v>
      </c>
      <c r="E219" s="251" t="s">
        <v>1</v>
      </c>
      <c r="F219" s="252" t="s">
        <v>144</v>
      </c>
      <c r="G219" s="250"/>
      <c r="H219" s="251" t="s">
        <v>1</v>
      </c>
      <c r="I219" s="253"/>
      <c r="J219" s="250"/>
      <c r="K219" s="250"/>
      <c r="L219" s="254"/>
      <c r="M219" s="255"/>
      <c r="N219" s="256"/>
      <c r="O219" s="256"/>
      <c r="P219" s="256"/>
      <c r="Q219" s="256"/>
      <c r="R219" s="256"/>
      <c r="S219" s="256"/>
      <c r="T219" s="257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8" t="s">
        <v>142</v>
      </c>
      <c r="AU219" s="258" t="s">
        <v>83</v>
      </c>
      <c r="AV219" s="14" t="s">
        <v>81</v>
      </c>
      <c r="AW219" s="14" t="s">
        <v>30</v>
      </c>
      <c r="AX219" s="14" t="s">
        <v>73</v>
      </c>
      <c r="AY219" s="258" t="s">
        <v>132</v>
      </c>
    </row>
    <row r="220" s="15" customFormat="1">
      <c r="A220" s="15"/>
      <c r="B220" s="259"/>
      <c r="C220" s="260"/>
      <c r="D220" s="239" t="s">
        <v>142</v>
      </c>
      <c r="E220" s="261" t="s">
        <v>1</v>
      </c>
      <c r="F220" s="262" t="s">
        <v>145</v>
      </c>
      <c r="G220" s="260"/>
      <c r="H220" s="263">
        <v>60</v>
      </c>
      <c r="I220" s="264"/>
      <c r="J220" s="260"/>
      <c r="K220" s="260"/>
      <c r="L220" s="265"/>
      <c r="M220" s="266"/>
      <c r="N220" s="267"/>
      <c r="O220" s="267"/>
      <c r="P220" s="267"/>
      <c r="Q220" s="267"/>
      <c r="R220" s="267"/>
      <c r="S220" s="267"/>
      <c r="T220" s="268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69" t="s">
        <v>142</v>
      </c>
      <c r="AU220" s="269" t="s">
        <v>83</v>
      </c>
      <c r="AV220" s="15" t="s">
        <v>139</v>
      </c>
      <c r="AW220" s="15" t="s">
        <v>30</v>
      </c>
      <c r="AX220" s="15" t="s">
        <v>81</v>
      </c>
      <c r="AY220" s="269" t="s">
        <v>132</v>
      </c>
    </row>
    <row r="221" s="2" customFormat="1" ht="16.5" customHeight="1">
      <c r="A221" s="39"/>
      <c r="B221" s="40"/>
      <c r="C221" s="219" t="s">
        <v>194</v>
      </c>
      <c r="D221" s="219" t="s">
        <v>134</v>
      </c>
      <c r="E221" s="220" t="s">
        <v>593</v>
      </c>
      <c r="F221" s="221" t="s">
        <v>453</v>
      </c>
      <c r="G221" s="222" t="s">
        <v>137</v>
      </c>
      <c r="H221" s="223">
        <v>670</v>
      </c>
      <c r="I221" s="224"/>
      <c r="J221" s="225">
        <f>ROUND(I221*H221,2)</f>
        <v>0</v>
      </c>
      <c r="K221" s="221" t="s">
        <v>138</v>
      </c>
      <c r="L221" s="45"/>
      <c r="M221" s="226" t="s">
        <v>1</v>
      </c>
      <c r="N221" s="227" t="s">
        <v>38</v>
      </c>
      <c r="O221" s="92"/>
      <c r="P221" s="228">
        <f>O221*H221</f>
        <v>0</v>
      </c>
      <c r="Q221" s="228">
        <v>0</v>
      </c>
      <c r="R221" s="228">
        <f>Q221*H221</f>
        <v>0</v>
      </c>
      <c r="S221" s="228">
        <v>0</v>
      </c>
      <c r="T221" s="229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30" t="s">
        <v>139</v>
      </c>
      <c r="AT221" s="230" t="s">
        <v>134</v>
      </c>
      <c r="AU221" s="230" t="s">
        <v>83</v>
      </c>
      <c r="AY221" s="18" t="s">
        <v>132</v>
      </c>
      <c r="BE221" s="231">
        <f>IF(N221="základní",J221,0)</f>
        <v>0</v>
      </c>
      <c r="BF221" s="231">
        <f>IF(N221="snížená",J221,0)</f>
        <v>0</v>
      </c>
      <c r="BG221" s="231">
        <f>IF(N221="zákl. přenesená",J221,0)</f>
        <v>0</v>
      </c>
      <c r="BH221" s="231">
        <f>IF(N221="sníž. přenesená",J221,0)</f>
        <v>0</v>
      </c>
      <c r="BI221" s="231">
        <f>IF(N221="nulová",J221,0)</f>
        <v>0</v>
      </c>
      <c r="BJ221" s="18" t="s">
        <v>81</v>
      </c>
      <c r="BK221" s="231">
        <f>ROUND(I221*H221,2)</f>
        <v>0</v>
      </c>
      <c r="BL221" s="18" t="s">
        <v>139</v>
      </c>
      <c r="BM221" s="230" t="s">
        <v>242</v>
      </c>
    </row>
    <row r="222" s="2" customFormat="1">
      <c r="A222" s="39"/>
      <c r="B222" s="40"/>
      <c r="C222" s="41"/>
      <c r="D222" s="232" t="s">
        <v>140</v>
      </c>
      <c r="E222" s="41"/>
      <c r="F222" s="233" t="s">
        <v>594</v>
      </c>
      <c r="G222" s="41"/>
      <c r="H222" s="41"/>
      <c r="I222" s="234"/>
      <c r="J222" s="41"/>
      <c r="K222" s="41"/>
      <c r="L222" s="45"/>
      <c r="M222" s="235"/>
      <c r="N222" s="236"/>
      <c r="O222" s="92"/>
      <c r="P222" s="92"/>
      <c r="Q222" s="92"/>
      <c r="R222" s="92"/>
      <c r="S222" s="92"/>
      <c r="T222" s="93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140</v>
      </c>
      <c r="AU222" s="18" t="s">
        <v>83</v>
      </c>
    </row>
    <row r="223" s="13" customFormat="1">
      <c r="A223" s="13"/>
      <c r="B223" s="237"/>
      <c r="C223" s="238"/>
      <c r="D223" s="239" t="s">
        <v>142</v>
      </c>
      <c r="E223" s="240" t="s">
        <v>1</v>
      </c>
      <c r="F223" s="241" t="s">
        <v>595</v>
      </c>
      <c r="G223" s="238"/>
      <c r="H223" s="242">
        <v>670</v>
      </c>
      <c r="I223" s="243"/>
      <c r="J223" s="238"/>
      <c r="K223" s="238"/>
      <c r="L223" s="244"/>
      <c r="M223" s="245"/>
      <c r="N223" s="246"/>
      <c r="O223" s="246"/>
      <c r="P223" s="246"/>
      <c r="Q223" s="246"/>
      <c r="R223" s="246"/>
      <c r="S223" s="246"/>
      <c r="T223" s="247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8" t="s">
        <v>142</v>
      </c>
      <c r="AU223" s="248" t="s">
        <v>83</v>
      </c>
      <c r="AV223" s="13" t="s">
        <v>83</v>
      </c>
      <c r="AW223" s="13" t="s">
        <v>30</v>
      </c>
      <c r="AX223" s="13" t="s">
        <v>73</v>
      </c>
      <c r="AY223" s="248" t="s">
        <v>132</v>
      </c>
    </row>
    <row r="224" s="14" customFormat="1">
      <c r="A224" s="14"/>
      <c r="B224" s="249"/>
      <c r="C224" s="250"/>
      <c r="D224" s="239" t="s">
        <v>142</v>
      </c>
      <c r="E224" s="251" t="s">
        <v>1</v>
      </c>
      <c r="F224" s="252" t="s">
        <v>596</v>
      </c>
      <c r="G224" s="250"/>
      <c r="H224" s="251" t="s">
        <v>1</v>
      </c>
      <c r="I224" s="253"/>
      <c r="J224" s="250"/>
      <c r="K224" s="250"/>
      <c r="L224" s="254"/>
      <c r="M224" s="255"/>
      <c r="N224" s="256"/>
      <c r="O224" s="256"/>
      <c r="P224" s="256"/>
      <c r="Q224" s="256"/>
      <c r="R224" s="256"/>
      <c r="S224" s="256"/>
      <c r="T224" s="257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58" t="s">
        <v>142</v>
      </c>
      <c r="AU224" s="258" t="s">
        <v>83</v>
      </c>
      <c r="AV224" s="14" t="s">
        <v>81</v>
      </c>
      <c r="AW224" s="14" t="s">
        <v>30</v>
      </c>
      <c r="AX224" s="14" t="s">
        <v>73</v>
      </c>
      <c r="AY224" s="258" t="s">
        <v>132</v>
      </c>
    </row>
    <row r="225" s="15" customFormat="1">
      <c r="A225" s="15"/>
      <c r="B225" s="259"/>
      <c r="C225" s="260"/>
      <c r="D225" s="239" t="s">
        <v>142</v>
      </c>
      <c r="E225" s="261" t="s">
        <v>1</v>
      </c>
      <c r="F225" s="262" t="s">
        <v>145</v>
      </c>
      <c r="G225" s="260"/>
      <c r="H225" s="263">
        <v>670</v>
      </c>
      <c r="I225" s="264"/>
      <c r="J225" s="260"/>
      <c r="K225" s="260"/>
      <c r="L225" s="265"/>
      <c r="M225" s="266"/>
      <c r="N225" s="267"/>
      <c r="O225" s="267"/>
      <c r="P225" s="267"/>
      <c r="Q225" s="267"/>
      <c r="R225" s="267"/>
      <c r="S225" s="267"/>
      <c r="T225" s="268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69" t="s">
        <v>142</v>
      </c>
      <c r="AU225" s="269" t="s">
        <v>83</v>
      </c>
      <c r="AV225" s="15" t="s">
        <v>139</v>
      </c>
      <c r="AW225" s="15" t="s">
        <v>30</v>
      </c>
      <c r="AX225" s="15" t="s">
        <v>81</v>
      </c>
      <c r="AY225" s="269" t="s">
        <v>132</v>
      </c>
    </row>
    <row r="226" s="2" customFormat="1" ht="16.5" customHeight="1">
      <c r="A226" s="39"/>
      <c r="B226" s="40"/>
      <c r="C226" s="219" t="s">
        <v>7</v>
      </c>
      <c r="D226" s="219" t="s">
        <v>134</v>
      </c>
      <c r="E226" s="220" t="s">
        <v>173</v>
      </c>
      <c r="F226" s="221" t="s">
        <v>174</v>
      </c>
      <c r="G226" s="222" t="s">
        <v>137</v>
      </c>
      <c r="H226" s="223">
        <v>4784.1000000000004</v>
      </c>
      <c r="I226" s="224"/>
      <c r="J226" s="225">
        <f>ROUND(I226*H226,2)</f>
        <v>0</v>
      </c>
      <c r="K226" s="221" t="s">
        <v>1</v>
      </c>
      <c r="L226" s="45"/>
      <c r="M226" s="226" t="s">
        <v>1</v>
      </c>
      <c r="N226" s="227" t="s">
        <v>38</v>
      </c>
      <c r="O226" s="92"/>
      <c r="P226" s="228">
        <f>O226*H226</f>
        <v>0</v>
      </c>
      <c r="Q226" s="228">
        <v>0</v>
      </c>
      <c r="R226" s="228">
        <f>Q226*H226</f>
        <v>0</v>
      </c>
      <c r="S226" s="228">
        <v>0</v>
      </c>
      <c r="T226" s="229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30" t="s">
        <v>139</v>
      </c>
      <c r="AT226" s="230" t="s">
        <v>134</v>
      </c>
      <c r="AU226" s="230" t="s">
        <v>83</v>
      </c>
      <c r="AY226" s="18" t="s">
        <v>132</v>
      </c>
      <c r="BE226" s="231">
        <f>IF(N226="základní",J226,0)</f>
        <v>0</v>
      </c>
      <c r="BF226" s="231">
        <f>IF(N226="snížená",J226,0)</f>
        <v>0</v>
      </c>
      <c r="BG226" s="231">
        <f>IF(N226="zákl. přenesená",J226,0)</f>
        <v>0</v>
      </c>
      <c r="BH226" s="231">
        <f>IF(N226="sníž. přenesená",J226,0)</f>
        <v>0</v>
      </c>
      <c r="BI226" s="231">
        <f>IF(N226="nulová",J226,0)</f>
        <v>0</v>
      </c>
      <c r="BJ226" s="18" t="s">
        <v>81</v>
      </c>
      <c r="BK226" s="231">
        <f>ROUND(I226*H226,2)</f>
        <v>0</v>
      </c>
      <c r="BL226" s="18" t="s">
        <v>139</v>
      </c>
      <c r="BM226" s="230" t="s">
        <v>246</v>
      </c>
    </row>
    <row r="227" s="13" customFormat="1">
      <c r="A227" s="13"/>
      <c r="B227" s="237"/>
      <c r="C227" s="238"/>
      <c r="D227" s="239" t="s">
        <v>142</v>
      </c>
      <c r="E227" s="240" t="s">
        <v>1</v>
      </c>
      <c r="F227" s="241" t="s">
        <v>525</v>
      </c>
      <c r="G227" s="238"/>
      <c r="H227" s="242">
        <v>4609.1000000000004</v>
      </c>
      <c r="I227" s="243"/>
      <c r="J227" s="238"/>
      <c r="K227" s="238"/>
      <c r="L227" s="244"/>
      <c r="M227" s="245"/>
      <c r="N227" s="246"/>
      <c r="O227" s="246"/>
      <c r="P227" s="246"/>
      <c r="Q227" s="246"/>
      <c r="R227" s="246"/>
      <c r="S227" s="246"/>
      <c r="T227" s="247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8" t="s">
        <v>142</v>
      </c>
      <c r="AU227" s="248" t="s">
        <v>83</v>
      </c>
      <c r="AV227" s="13" t="s">
        <v>83</v>
      </c>
      <c r="AW227" s="13" t="s">
        <v>30</v>
      </c>
      <c r="AX227" s="13" t="s">
        <v>73</v>
      </c>
      <c r="AY227" s="248" t="s">
        <v>132</v>
      </c>
    </row>
    <row r="228" s="14" customFormat="1">
      <c r="A228" s="14"/>
      <c r="B228" s="249"/>
      <c r="C228" s="250"/>
      <c r="D228" s="239" t="s">
        <v>142</v>
      </c>
      <c r="E228" s="251" t="s">
        <v>1</v>
      </c>
      <c r="F228" s="252" t="s">
        <v>151</v>
      </c>
      <c r="G228" s="250"/>
      <c r="H228" s="251" t="s">
        <v>1</v>
      </c>
      <c r="I228" s="253"/>
      <c r="J228" s="250"/>
      <c r="K228" s="250"/>
      <c r="L228" s="254"/>
      <c r="M228" s="255"/>
      <c r="N228" s="256"/>
      <c r="O228" s="256"/>
      <c r="P228" s="256"/>
      <c r="Q228" s="256"/>
      <c r="R228" s="256"/>
      <c r="S228" s="256"/>
      <c r="T228" s="257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58" t="s">
        <v>142</v>
      </c>
      <c r="AU228" s="258" t="s">
        <v>83</v>
      </c>
      <c r="AV228" s="14" t="s">
        <v>81</v>
      </c>
      <c r="AW228" s="14" t="s">
        <v>30</v>
      </c>
      <c r="AX228" s="14" t="s">
        <v>73</v>
      </c>
      <c r="AY228" s="258" t="s">
        <v>132</v>
      </c>
    </row>
    <row r="229" s="13" customFormat="1">
      <c r="A229" s="13"/>
      <c r="B229" s="237"/>
      <c r="C229" s="238"/>
      <c r="D229" s="239" t="s">
        <v>142</v>
      </c>
      <c r="E229" s="240" t="s">
        <v>1</v>
      </c>
      <c r="F229" s="241" t="s">
        <v>526</v>
      </c>
      <c r="G229" s="238"/>
      <c r="H229" s="242">
        <v>175</v>
      </c>
      <c r="I229" s="243"/>
      <c r="J229" s="238"/>
      <c r="K229" s="238"/>
      <c r="L229" s="244"/>
      <c r="M229" s="245"/>
      <c r="N229" s="246"/>
      <c r="O229" s="246"/>
      <c r="P229" s="246"/>
      <c r="Q229" s="246"/>
      <c r="R229" s="246"/>
      <c r="S229" s="246"/>
      <c r="T229" s="247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8" t="s">
        <v>142</v>
      </c>
      <c r="AU229" s="248" t="s">
        <v>83</v>
      </c>
      <c r="AV229" s="13" t="s">
        <v>83</v>
      </c>
      <c r="AW229" s="13" t="s">
        <v>30</v>
      </c>
      <c r="AX229" s="13" t="s">
        <v>73</v>
      </c>
      <c r="AY229" s="248" t="s">
        <v>132</v>
      </c>
    </row>
    <row r="230" s="14" customFormat="1">
      <c r="A230" s="14"/>
      <c r="B230" s="249"/>
      <c r="C230" s="250"/>
      <c r="D230" s="239" t="s">
        <v>142</v>
      </c>
      <c r="E230" s="251" t="s">
        <v>1</v>
      </c>
      <c r="F230" s="252" t="s">
        <v>176</v>
      </c>
      <c r="G230" s="250"/>
      <c r="H230" s="251" t="s">
        <v>1</v>
      </c>
      <c r="I230" s="253"/>
      <c r="J230" s="250"/>
      <c r="K230" s="250"/>
      <c r="L230" s="254"/>
      <c r="M230" s="255"/>
      <c r="N230" s="256"/>
      <c r="O230" s="256"/>
      <c r="P230" s="256"/>
      <c r="Q230" s="256"/>
      <c r="R230" s="256"/>
      <c r="S230" s="256"/>
      <c r="T230" s="257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58" t="s">
        <v>142</v>
      </c>
      <c r="AU230" s="258" t="s">
        <v>83</v>
      </c>
      <c r="AV230" s="14" t="s">
        <v>81</v>
      </c>
      <c r="AW230" s="14" t="s">
        <v>30</v>
      </c>
      <c r="AX230" s="14" t="s">
        <v>73</v>
      </c>
      <c r="AY230" s="258" t="s">
        <v>132</v>
      </c>
    </row>
    <row r="231" s="14" customFormat="1">
      <c r="A231" s="14"/>
      <c r="B231" s="249"/>
      <c r="C231" s="250"/>
      <c r="D231" s="239" t="s">
        <v>142</v>
      </c>
      <c r="E231" s="251" t="s">
        <v>1</v>
      </c>
      <c r="F231" s="252" t="s">
        <v>177</v>
      </c>
      <c r="G231" s="250"/>
      <c r="H231" s="251" t="s">
        <v>1</v>
      </c>
      <c r="I231" s="253"/>
      <c r="J231" s="250"/>
      <c r="K231" s="250"/>
      <c r="L231" s="254"/>
      <c r="M231" s="255"/>
      <c r="N231" s="256"/>
      <c r="O231" s="256"/>
      <c r="P231" s="256"/>
      <c r="Q231" s="256"/>
      <c r="R231" s="256"/>
      <c r="S231" s="256"/>
      <c r="T231" s="257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8" t="s">
        <v>142</v>
      </c>
      <c r="AU231" s="258" t="s">
        <v>83</v>
      </c>
      <c r="AV231" s="14" t="s">
        <v>81</v>
      </c>
      <c r="AW231" s="14" t="s">
        <v>30</v>
      </c>
      <c r="AX231" s="14" t="s">
        <v>73</v>
      </c>
      <c r="AY231" s="258" t="s">
        <v>132</v>
      </c>
    </row>
    <row r="232" s="15" customFormat="1">
      <c r="A232" s="15"/>
      <c r="B232" s="259"/>
      <c r="C232" s="260"/>
      <c r="D232" s="239" t="s">
        <v>142</v>
      </c>
      <c r="E232" s="261" t="s">
        <v>1</v>
      </c>
      <c r="F232" s="262" t="s">
        <v>145</v>
      </c>
      <c r="G232" s="260"/>
      <c r="H232" s="263">
        <v>4784.1000000000004</v>
      </c>
      <c r="I232" s="264"/>
      <c r="J232" s="260"/>
      <c r="K232" s="260"/>
      <c r="L232" s="265"/>
      <c r="M232" s="266"/>
      <c r="N232" s="267"/>
      <c r="O232" s="267"/>
      <c r="P232" s="267"/>
      <c r="Q232" s="267"/>
      <c r="R232" s="267"/>
      <c r="S232" s="267"/>
      <c r="T232" s="268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69" t="s">
        <v>142</v>
      </c>
      <c r="AU232" s="269" t="s">
        <v>83</v>
      </c>
      <c r="AV232" s="15" t="s">
        <v>139</v>
      </c>
      <c r="AW232" s="15" t="s">
        <v>30</v>
      </c>
      <c r="AX232" s="15" t="s">
        <v>81</v>
      </c>
      <c r="AY232" s="269" t="s">
        <v>132</v>
      </c>
    </row>
    <row r="233" s="2" customFormat="1" ht="16.5" customHeight="1">
      <c r="A233" s="39"/>
      <c r="B233" s="40"/>
      <c r="C233" s="219" t="s">
        <v>202</v>
      </c>
      <c r="D233" s="219" t="s">
        <v>134</v>
      </c>
      <c r="E233" s="220" t="s">
        <v>597</v>
      </c>
      <c r="F233" s="221" t="s">
        <v>598</v>
      </c>
      <c r="G233" s="222" t="s">
        <v>137</v>
      </c>
      <c r="H233" s="223">
        <v>250</v>
      </c>
      <c r="I233" s="224"/>
      <c r="J233" s="225">
        <f>ROUND(I233*H233,2)</f>
        <v>0</v>
      </c>
      <c r="K233" s="221" t="s">
        <v>1</v>
      </c>
      <c r="L233" s="45"/>
      <c r="M233" s="226" t="s">
        <v>1</v>
      </c>
      <c r="N233" s="227" t="s">
        <v>38</v>
      </c>
      <c r="O233" s="92"/>
      <c r="P233" s="228">
        <f>O233*H233</f>
        <v>0</v>
      </c>
      <c r="Q233" s="228">
        <v>0</v>
      </c>
      <c r="R233" s="228">
        <f>Q233*H233</f>
        <v>0</v>
      </c>
      <c r="S233" s="228">
        <v>0</v>
      </c>
      <c r="T233" s="229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30" t="s">
        <v>139</v>
      </c>
      <c r="AT233" s="230" t="s">
        <v>134</v>
      </c>
      <c r="AU233" s="230" t="s">
        <v>83</v>
      </c>
      <c r="AY233" s="18" t="s">
        <v>132</v>
      </c>
      <c r="BE233" s="231">
        <f>IF(N233="základní",J233,0)</f>
        <v>0</v>
      </c>
      <c r="BF233" s="231">
        <f>IF(N233="snížená",J233,0)</f>
        <v>0</v>
      </c>
      <c r="BG233" s="231">
        <f>IF(N233="zákl. přenesená",J233,0)</f>
        <v>0</v>
      </c>
      <c r="BH233" s="231">
        <f>IF(N233="sníž. přenesená",J233,0)</f>
        <v>0</v>
      </c>
      <c r="BI233" s="231">
        <f>IF(N233="nulová",J233,0)</f>
        <v>0</v>
      </c>
      <c r="BJ233" s="18" t="s">
        <v>81</v>
      </c>
      <c r="BK233" s="231">
        <f>ROUND(I233*H233,2)</f>
        <v>0</v>
      </c>
      <c r="BL233" s="18" t="s">
        <v>139</v>
      </c>
      <c r="BM233" s="230" t="s">
        <v>249</v>
      </c>
    </row>
    <row r="234" s="13" customFormat="1">
      <c r="A234" s="13"/>
      <c r="B234" s="237"/>
      <c r="C234" s="238"/>
      <c r="D234" s="239" t="s">
        <v>142</v>
      </c>
      <c r="E234" s="240" t="s">
        <v>1</v>
      </c>
      <c r="F234" s="241" t="s">
        <v>599</v>
      </c>
      <c r="G234" s="238"/>
      <c r="H234" s="242">
        <v>250</v>
      </c>
      <c r="I234" s="243"/>
      <c r="J234" s="238"/>
      <c r="K234" s="238"/>
      <c r="L234" s="244"/>
      <c r="M234" s="245"/>
      <c r="N234" s="246"/>
      <c r="O234" s="246"/>
      <c r="P234" s="246"/>
      <c r="Q234" s="246"/>
      <c r="R234" s="246"/>
      <c r="S234" s="246"/>
      <c r="T234" s="247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8" t="s">
        <v>142</v>
      </c>
      <c r="AU234" s="248" t="s">
        <v>83</v>
      </c>
      <c r="AV234" s="13" t="s">
        <v>83</v>
      </c>
      <c r="AW234" s="13" t="s">
        <v>30</v>
      </c>
      <c r="AX234" s="13" t="s">
        <v>73</v>
      </c>
      <c r="AY234" s="248" t="s">
        <v>132</v>
      </c>
    </row>
    <row r="235" s="14" customFormat="1">
      <c r="A235" s="14"/>
      <c r="B235" s="249"/>
      <c r="C235" s="250"/>
      <c r="D235" s="239" t="s">
        <v>142</v>
      </c>
      <c r="E235" s="251" t="s">
        <v>1</v>
      </c>
      <c r="F235" s="252" t="s">
        <v>600</v>
      </c>
      <c r="G235" s="250"/>
      <c r="H235" s="251" t="s">
        <v>1</v>
      </c>
      <c r="I235" s="253"/>
      <c r="J235" s="250"/>
      <c r="K235" s="250"/>
      <c r="L235" s="254"/>
      <c r="M235" s="255"/>
      <c r="N235" s="256"/>
      <c r="O235" s="256"/>
      <c r="P235" s="256"/>
      <c r="Q235" s="256"/>
      <c r="R235" s="256"/>
      <c r="S235" s="256"/>
      <c r="T235" s="257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58" t="s">
        <v>142</v>
      </c>
      <c r="AU235" s="258" t="s">
        <v>83</v>
      </c>
      <c r="AV235" s="14" t="s">
        <v>81</v>
      </c>
      <c r="AW235" s="14" t="s">
        <v>30</v>
      </c>
      <c r="AX235" s="14" t="s">
        <v>73</v>
      </c>
      <c r="AY235" s="258" t="s">
        <v>132</v>
      </c>
    </row>
    <row r="236" s="15" customFormat="1">
      <c r="A236" s="15"/>
      <c r="B236" s="259"/>
      <c r="C236" s="260"/>
      <c r="D236" s="239" t="s">
        <v>142</v>
      </c>
      <c r="E236" s="261" t="s">
        <v>1</v>
      </c>
      <c r="F236" s="262" t="s">
        <v>145</v>
      </c>
      <c r="G236" s="260"/>
      <c r="H236" s="263">
        <v>250</v>
      </c>
      <c r="I236" s="264"/>
      <c r="J236" s="260"/>
      <c r="K236" s="260"/>
      <c r="L236" s="265"/>
      <c r="M236" s="266"/>
      <c r="N236" s="267"/>
      <c r="O236" s="267"/>
      <c r="P236" s="267"/>
      <c r="Q236" s="267"/>
      <c r="R236" s="267"/>
      <c r="S236" s="267"/>
      <c r="T236" s="268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T236" s="269" t="s">
        <v>142</v>
      </c>
      <c r="AU236" s="269" t="s">
        <v>83</v>
      </c>
      <c r="AV236" s="15" t="s">
        <v>139</v>
      </c>
      <c r="AW236" s="15" t="s">
        <v>30</v>
      </c>
      <c r="AX236" s="15" t="s">
        <v>81</v>
      </c>
      <c r="AY236" s="269" t="s">
        <v>132</v>
      </c>
    </row>
    <row r="237" s="2" customFormat="1" ht="24.15" customHeight="1">
      <c r="A237" s="39"/>
      <c r="B237" s="40"/>
      <c r="C237" s="219" t="s">
        <v>250</v>
      </c>
      <c r="D237" s="219" t="s">
        <v>134</v>
      </c>
      <c r="E237" s="220" t="s">
        <v>601</v>
      </c>
      <c r="F237" s="221" t="s">
        <v>602</v>
      </c>
      <c r="G237" s="222" t="s">
        <v>137</v>
      </c>
      <c r="H237" s="223">
        <v>170</v>
      </c>
      <c r="I237" s="224"/>
      <c r="J237" s="225">
        <f>ROUND(I237*H237,2)</f>
        <v>0</v>
      </c>
      <c r="K237" s="221" t="s">
        <v>138</v>
      </c>
      <c r="L237" s="45"/>
      <c r="M237" s="226" t="s">
        <v>1</v>
      </c>
      <c r="N237" s="227" t="s">
        <v>38</v>
      </c>
      <c r="O237" s="92"/>
      <c r="P237" s="228">
        <f>O237*H237</f>
        <v>0</v>
      </c>
      <c r="Q237" s="228">
        <v>0</v>
      </c>
      <c r="R237" s="228">
        <f>Q237*H237</f>
        <v>0</v>
      </c>
      <c r="S237" s="228">
        <v>0</v>
      </c>
      <c r="T237" s="229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30" t="s">
        <v>139</v>
      </c>
      <c r="AT237" s="230" t="s">
        <v>134</v>
      </c>
      <c r="AU237" s="230" t="s">
        <v>83</v>
      </c>
      <c r="AY237" s="18" t="s">
        <v>132</v>
      </c>
      <c r="BE237" s="231">
        <f>IF(N237="základní",J237,0)</f>
        <v>0</v>
      </c>
      <c r="BF237" s="231">
        <f>IF(N237="snížená",J237,0)</f>
        <v>0</v>
      </c>
      <c r="BG237" s="231">
        <f>IF(N237="zákl. přenesená",J237,0)</f>
        <v>0</v>
      </c>
      <c r="BH237" s="231">
        <f>IF(N237="sníž. přenesená",J237,0)</f>
        <v>0</v>
      </c>
      <c r="BI237" s="231">
        <f>IF(N237="nulová",J237,0)</f>
        <v>0</v>
      </c>
      <c r="BJ237" s="18" t="s">
        <v>81</v>
      </c>
      <c r="BK237" s="231">
        <f>ROUND(I237*H237,2)</f>
        <v>0</v>
      </c>
      <c r="BL237" s="18" t="s">
        <v>139</v>
      </c>
      <c r="BM237" s="230" t="s">
        <v>253</v>
      </c>
    </row>
    <row r="238" s="2" customFormat="1">
      <c r="A238" s="39"/>
      <c r="B238" s="40"/>
      <c r="C238" s="41"/>
      <c r="D238" s="232" t="s">
        <v>140</v>
      </c>
      <c r="E238" s="41"/>
      <c r="F238" s="233" t="s">
        <v>603</v>
      </c>
      <c r="G238" s="41"/>
      <c r="H238" s="41"/>
      <c r="I238" s="234"/>
      <c r="J238" s="41"/>
      <c r="K238" s="41"/>
      <c r="L238" s="45"/>
      <c r="M238" s="235"/>
      <c r="N238" s="236"/>
      <c r="O238" s="92"/>
      <c r="P238" s="92"/>
      <c r="Q238" s="92"/>
      <c r="R238" s="92"/>
      <c r="S238" s="92"/>
      <c r="T238" s="93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T238" s="18" t="s">
        <v>140</v>
      </c>
      <c r="AU238" s="18" t="s">
        <v>83</v>
      </c>
    </row>
    <row r="239" s="13" customFormat="1">
      <c r="A239" s="13"/>
      <c r="B239" s="237"/>
      <c r="C239" s="238"/>
      <c r="D239" s="239" t="s">
        <v>142</v>
      </c>
      <c r="E239" s="240" t="s">
        <v>1</v>
      </c>
      <c r="F239" s="241" t="s">
        <v>458</v>
      </c>
      <c r="G239" s="238"/>
      <c r="H239" s="242">
        <v>170</v>
      </c>
      <c r="I239" s="243"/>
      <c r="J239" s="238"/>
      <c r="K239" s="238"/>
      <c r="L239" s="244"/>
      <c r="M239" s="245"/>
      <c r="N239" s="246"/>
      <c r="O239" s="246"/>
      <c r="P239" s="246"/>
      <c r="Q239" s="246"/>
      <c r="R239" s="246"/>
      <c r="S239" s="246"/>
      <c r="T239" s="247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8" t="s">
        <v>142</v>
      </c>
      <c r="AU239" s="248" t="s">
        <v>83</v>
      </c>
      <c r="AV239" s="13" t="s">
        <v>83</v>
      </c>
      <c r="AW239" s="13" t="s">
        <v>30</v>
      </c>
      <c r="AX239" s="13" t="s">
        <v>73</v>
      </c>
      <c r="AY239" s="248" t="s">
        <v>132</v>
      </c>
    </row>
    <row r="240" s="14" customFormat="1">
      <c r="A240" s="14"/>
      <c r="B240" s="249"/>
      <c r="C240" s="250"/>
      <c r="D240" s="239" t="s">
        <v>142</v>
      </c>
      <c r="E240" s="251" t="s">
        <v>1</v>
      </c>
      <c r="F240" s="252" t="s">
        <v>604</v>
      </c>
      <c r="G240" s="250"/>
      <c r="H240" s="251" t="s">
        <v>1</v>
      </c>
      <c r="I240" s="253"/>
      <c r="J240" s="250"/>
      <c r="K240" s="250"/>
      <c r="L240" s="254"/>
      <c r="M240" s="255"/>
      <c r="N240" s="256"/>
      <c r="O240" s="256"/>
      <c r="P240" s="256"/>
      <c r="Q240" s="256"/>
      <c r="R240" s="256"/>
      <c r="S240" s="256"/>
      <c r="T240" s="257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8" t="s">
        <v>142</v>
      </c>
      <c r="AU240" s="258" t="s">
        <v>83</v>
      </c>
      <c r="AV240" s="14" t="s">
        <v>81</v>
      </c>
      <c r="AW240" s="14" t="s">
        <v>30</v>
      </c>
      <c r="AX240" s="14" t="s">
        <v>73</v>
      </c>
      <c r="AY240" s="258" t="s">
        <v>132</v>
      </c>
    </row>
    <row r="241" s="15" customFormat="1">
      <c r="A241" s="15"/>
      <c r="B241" s="259"/>
      <c r="C241" s="260"/>
      <c r="D241" s="239" t="s">
        <v>142</v>
      </c>
      <c r="E241" s="261" t="s">
        <v>1</v>
      </c>
      <c r="F241" s="262" t="s">
        <v>145</v>
      </c>
      <c r="G241" s="260"/>
      <c r="H241" s="263">
        <v>170</v>
      </c>
      <c r="I241" s="264"/>
      <c r="J241" s="260"/>
      <c r="K241" s="260"/>
      <c r="L241" s="265"/>
      <c r="M241" s="266"/>
      <c r="N241" s="267"/>
      <c r="O241" s="267"/>
      <c r="P241" s="267"/>
      <c r="Q241" s="267"/>
      <c r="R241" s="267"/>
      <c r="S241" s="267"/>
      <c r="T241" s="268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T241" s="269" t="s">
        <v>142</v>
      </c>
      <c r="AU241" s="269" t="s">
        <v>83</v>
      </c>
      <c r="AV241" s="15" t="s">
        <v>139</v>
      </c>
      <c r="AW241" s="15" t="s">
        <v>30</v>
      </c>
      <c r="AX241" s="15" t="s">
        <v>81</v>
      </c>
      <c r="AY241" s="269" t="s">
        <v>132</v>
      </c>
    </row>
    <row r="242" s="2" customFormat="1" ht="24.15" customHeight="1">
      <c r="A242" s="39"/>
      <c r="B242" s="40"/>
      <c r="C242" s="219" t="s">
        <v>208</v>
      </c>
      <c r="D242" s="219" t="s">
        <v>134</v>
      </c>
      <c r="E242" s="220" t="s">
        <v>181</v>
      </c>
      <c r="F242" s="221" t="s">
        <v>182</v>
      </c>
      <c r="G242" s="222" t="s">
        <v>137</v>
      </c>
      <c r="H242" s="223">
        <v>4954.1000000000004</v>
      </c>
      <c r="I242" s="224"/>
      <c r="J242" s="225">
        <f>ROUND(I242*H242,2)</f>
        <v>0</v>
      </c>
      <c r="K242" s="221" t="s">
        <v>138</v>
      </c>
      <c r="L242" s="45"/>
      <c r="M242" s="226" t="s">
        <v>1</v>
      </c>
      <c r="N242" s="227" t="s">
        <v>38</v>
      </c>
      <c r="O242" s="92"/>
      <c r="P242" s="228">
        <f>O242*H242</f>
        <v>0</v>
      </c>
      <c r="Q242" s="228">
        <v>0</v>
      </c>
      <c r="R242" s="228">
        <f>Q242*H242</f>
        <v>0</v>
      </c>
      <c r="S242" s="228">
        <v>0</v>
      </c>
      <c r="T242" s="229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30" t="s">
        <v>139</v>
      </c>
      <c r="AT242" s="230" t="s">
        <v>134</v>
      </c>
      <c r="AU242" s="230" t="s">
        <v>83</v>
      </c>
      <c r="AY242" s="18" t="s">
        <v>132</v>
      </c>
      <c r="BE242" s="231">
        <f>IF(N242="základní",J242,0)</f>
        <v>0</v>
      </c>
      <c r="BF242" s="231">
        <f>IF(N242="snížená",J242,0)</f>
        <v>0</v>
      </c>
      <c r="BG242" s="231">
        <f>IF(N242="zákl. přenesená",J242,0)</f>
        <v>0</v>
      </c>
      <c r="BH242" s="231">
        <f>IF(N242="sníž. přenesená",J242,0)</f>
        <v>0</v>
      </c>
      <c r="BI242" s="231">
        <f>IF(N242="nulová",J242,0)</f>
        <v>0</v>
      </c>
      <c r="BJ242" s="18" t="s">
        <v>81</v>
      </c>
      <c r="BK242" s="231">
        <f>ROUND(I242*H242,2)</f>
        <v>0</v>
      </c>
      <c r="BL242" s="18" t="s">
        <v>139</v>
      </c>
      <c r="BM242" s="230" t="s">
        <v>256</v>
      </c>
    </row>
    <row r="243" s="2" customFormat="1">
      <c r="A243" s="39"/>
      <c r="B243" s="40"/>
      <c r="C243" s="41"/>
      <c r="D243" s="232" t="s">
        <v>140</v>
      </c>
      <c r="E243" s="41"/>
      <c r="F243" s="233" t="s">
        <v>184</v>
      </c>
      <c r="G243" s="41"/>
      <c r="H243" s="41"/>
      <c r="I243" s="234"/>
      <c r="J243" s="41"/>
      <c r="K243" s="41"/>
      <c r="L243" s="45"/>
      <c r="M243" s="235"/>
      <c r="N243" s="236"/>
      <c r="O243" s="92"/>
      <c r="P243" s="92"/>
      <c r="Q243" s="92"/>
      <c r="R243" s="92"/>
      <c r="S243" s="92"/>
      <c r="T243" s="93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T243" s="18" t="s">
        <v>140</v>
      </c>
      <c r="AU243" s="18" t="s">
        <v>83</v>
      </c>
    </row>
    <row r="244" s="13" customFormat="1">
      <c r="A244" s="13"/>
      <c r="B244" s="237"/>
      <c r="C244" s="238"/>
      <c r="D244" s="239" t="s">
        <v>142</v>
      </c>
      <c r="E244" s="240" t="s">
        <v>1</v>
      </c>
      <c r="F244" s="241" t="s">
        <v>525</v>
      </c>
      <c r="G244" s="238"/>
      <c r="H244" s="242">
        <v>4609.1000000000004</v>
      </c>
      <c r="I244" s="243"/>
      <c r="J244" s="238"/>
      <c r="K244" s="238"/>
      <c r="L244" s="244"/>
      <c r="M244" s="245"/>
      <c r="N244" s="246"/>
      <c r="O244" s="246"/>
      <c r="P244" s="246"/>
      <c r="Q244" s="246"/>
      <c r="R244" s="246"/>
      <c r="S244" s="246"/>
      <c r="T244" s="247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8" t="s">
        <v>142</v>
      </c>
      <c r="AU244" s="248" t="s">
        <v>83</v>
      </c>
      <c r="AV244" s="13" t="s">
        <v>83</v>
      </c>
      <c r="AW244" s="13" t="s">
        <v>30</v>
      </c>
      <c r="AX244" s="13" t="s">
        <v>73</v>
      </c>
      <c r="AY244" s="248" t="s">
        <v>132</v>
      </c>
    </row>
    <row r="245" s="14" customFormat="1">
      <c r="A245" s="14"/>
      <c r="B245" s="249"/>
      <c r="C245" s="250"/>
      <c r="D245" s="239" t="s">
        <v>142</v>
      </c>
      <c r="E245" s="251" t="s">
        <v>1</v>
      </c>
      <c r="F245" s="252" t="s">
        <v>151</v>
      </c>
      <c r="G245" s="250"/>
      <c r="H245" s="251" t="s">
        <v>1</v>
      </c>
      <c r="I245" s="253"/>
      <c r="J245" s="250"/>
      <c r="K245" s="250"/>
      <c r="L245" s="254"/>
      <c r="M245" s="255"/>
      <c r="N245" s="256"/>
      <c r="O245" s="256"/>
      <c r="P245" s="256"/>
      <c r="Q245" s="256"/>
      <c r="R245" s="256"/>
      <c r="S245" s="256"/>
      <c r="T245" s="257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58" t="s">
        <v>142</v>
      </c>
      <c r="AU245" s="258" t="s">
        <v>83</v>
      </c>
      <c r="AV245" s="14" t="s">
        <v>81</v>
      </c>
      <c r="AW245" s="14" t="s">
        <v>30</v>
      </c>
      <c r="AX245" s="14" t="s">
        <v>73</v>
      </c>
      <c r="AY245" s="258" t="s">
        <v>132</v>
      </c>
    </row>
    <row r="246" s="13" customFormat="1">
      <c r="A246" s="13"/>
      <c r="B246" s="237"/>
      <c r="C246" s="238"/>
      <c r="D246" s="239" t="s">
        <v>142</v>
      </c>
      <c r="E246" s="240" t="s">
        <v>1</v>
      </c>
      <c r="F246" s="241" t="s">
        <v>526</v>
      </c>
      <c r="G246" s="238"/>
      <c r="H246" s="242">
        <v>175</v>
      </c>
      <c r="I246" s="243"/>
      <c r="J246" s="238"/>
      <c r="K246" s="238"/>
      <c r="L246" s="244"/>
      <c r="M246" s="245"/>
      <c r="N246" s="246"/>
      <c r="O246" s="246"/>
      <c r="P246" s="246"/>
      <c r="Q246" s="246"/>
      <c r="R246" s="246"/>
      <c r="S246" s="246"/>
      <c r="T246" s="247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8" t="s">
        <v>142</v>
      </c>
      <c r="AU246" s="248" t="s">
        <v>83</v>
      </c>
      <c r="AV246" s="13" t="s">
        <v>83</v>
      </c>
      <c r="AW246" s="13" t="s">
        <v>30</v>
      </c>
      <c r="AX246" s="13" t="s">
        <v>73</v>
      </c>
      <c r="AY246" s="248" t="s">
        <v>132</v>
      </c>
    </row>
    <row r="247" s="14" customFormat="1">
      <c r="A247" s="14"/>
      <c r="B247" s="249"/>
      <c r="C247" s="250"/>
      <c r="D247" s="239" t="s">
        <v>142</v>
      </c>
      <c r="E247" s="251" t="s">
        <v>1</v>
      </c>
      <c r="F247" s="252" t="s">
        <v>185</v>
      </c>
      <c r="G247" s="250"/>
      <c r="H247" s="251" t="s">
        <v>1</v>
      </c>
      <c r="I247" s="253"/>
      <c r="J247" s="250"/>
      <c r="K247" s="250"/>
      <c r="L247" s="254"/>
      <c r="M247" s="255"/>
      <c r="N247" s="256"/>
      <c r="O247" s="256"/>
      <c r="P247" s="256"/>
      <c r="Q247" s="256"/>
      <c r="R247" s="256"/>
      <c r="S247" s="256"/>
      <c r="T247" s="257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58" t="s">
        <v>142</v>
      </c>
      <c r="AU247" s="258" t="s">
        <v>83</v>
      </c>
      <c r="AV247" s="14" t="s">
        <v>81</v>
      </c>
      <c r="AW247" s="14" t="s">
        <v>30</v>
      </c>
      <c r="AX247" s="14" t="s">
        <v>73</v>
      </c>
      <c r="AY247" s="258" t="s">
        <v>132</v>
      </c>
    </row>
    <row r="248" s="13" customFormat="1">
      <c r="A248" s="13"/>
      <c r="B248" s="237"/>
      <c r="C248" s="238"/>
      <c r="D248" s="239" t="s">
        <v>142</v>
      </c>
      <c r="E248" s="240" t="s">
        <v>1</v>
      </c>
      <c r="F248" s="241" t="s">
        <v>458</v>
      </c>
      <c r="G248" s="238"/>
      <c r="H248" s="242">
        <v>170</v>
      </c>
      <c r="I248" s="243"/>
      <c r="J248" s="238"/>
      <c r="K248" s="238"/>
      <c r="L248" s="244"/>
      <c r="M248" s="245"/>
      <c r="N248" s="246"/>
      <c r="O248" s="246"/>
      <c r="P248" s="246"/>
      <c r="Q248" s="246"/>
      <c r="R248" s="246"/>
      <c r="S248" s="246"/>
      <c r="T248" s="247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8" t="s">
        <v>142</v>
      </c>
      <c r="AU248" s="248" t="s">
        <v>83</v>
      </c>
      <c r="AV248" s="13" t="s">
        <v>83</v>
      </c>
      <c r="AW248" s="13" t="s">
        <v>30</v>
      </c>
      <c r="AX248" s="13" t="s">
        <v>73</v>
      </c>
      <c r="AY248" s="248" t="s">
        <v>132</v>
      </c>
    </row>
    <row r="249" s="14" customFormat="1">
      <c r="A249" s="14"/>
      <c r="B249" s="249"/>
      <c r="C249" s="250"/>
      <c r="D249" s="239" t="s">
        <v>142</v>
      </c>
      <c r="E249" s="251" t="s">
        <v>1</v>
      </c>
      <c r="F249" s="252" t="s">
        <v>605</v>
      </c>
      <c r="G249" s="250"/>
      <c r="H249" s="251" t="s">
        <v>1</v>
      </c>
      <c r="I249" s="253"/>
      <c r="J249" s="250"/>
      <c r="K249" s="250"/>
      <c r="L249" s="254"/>
      <c r="M249" s="255"/>
      <c r="N249" s="256"/>
      <c r="O249" s="256"/>
      <c r="P249" s="256"/>
      <c r="Q249" s="256"/>
      <c r="R249" s="256"/>
      <c r="S249" s="256"/>
      <c r="T249" s="257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8" t="s">
        <v>142</v>
      </c>
      <c r="AU249" s="258" t="s">
        <v>83</v>
      </c>
      <c r="AV249" s="14" t="s">
        <v>81</v>
      </c>
      <c r="AW249" s="14" t="s">
        <v>30</v>
      </c>
      <c r="AX249" s="14" t="s">
        <v>73</v>
      </c>
      <c r="AY249" s="258" t="s">
        <v>132</v>
      </c>
    </row>
    <row r="250" s="14" customFormat="1">
      <c r="A250" s="14"/>
      <c r="B250" s="249"/>
      <c r="C250" s="250"/>
      <c r="D250" s="239" t="s">
        <v>142</v>
      </c>
      <c r="E250" s="251" t="s">
        <v>1</v>
      </c>
      <c r="F250" s="252" t="s">
        <v>177</v>
      </c>
      <c r="G250" s="250"/>
      <c r="H250" s="251" t="s">
        <v>1</v>
      </c>
      <c r="I250" s="253"/>
      <c r="J250" s="250"/>
      <c r="K250" s="250"/>
      <c r="L250" s="254"/>
      <c r="M250" s="255"/>
      <c r="N250" s="256"/>
      <c r="O250" s="256"/>
      <c r="P250" s="256"/>
      <c r="Q250" s="256"/>
      <c r="R250" s="256"/>
      <c r="S250" s="256"/>
      <c r="T250" s="257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58" t="s">
        <v>142</v>
      </c>
      <c r="AU250" s="258" t="s">
        <v>83</v>
      </c>
      <c r="AV250" s="14" t="s">
        <v>81</v>
      </c>
      <c r="AW250" s="14" t="s">
        <v>30</v>
      </c>
      <c r="AX250" s="14" t="s">
        <v>73</v>
      </c>
      <c r="AY250" s="258" t="s">
        <v>132</v>
      </c>
    </row>
    <row r="251" s="15" customFormat="1">
      <c r="A251" s="15"/>
      <c r="B251" s="259"/>
      <c r="C251" s="260"/>
      <c r="D251" s="239" t="s">
        <v>142</v>
      </c>
      <c r="E251" s="261" t="s">
        <v>1</v>
      </c>
      <c r="F251" s="262" t="s">
        <v>145</v>
      </c>
      <c r="G251" s="260"/>
      <c r="H251" s="263">
        <v>4954.1000000000004</v>
      </c>
      <c r="I251" s="264"/>
      <c r="J251" s="260"/>
      <c r="K251" s="260"/>
      <c r="L251" s="265"/>
      <c r="M251" s="266"/>
      <c r="N251" s="267"/>
      <c r="O251" s="267"/>
      <c r="P251" s="267"/>
      <c r="Q251" s="267"/>
      <c r="R251" s="267"/>
      <c r="S251" s="267"/>
      <c r="T251" s="268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T251" s="269" t="s">
        <v>142</v>
      </c>
      <c r="AU251" s="269" t="s">
        <v>83</v>
      </c>
      <c r="AV251" s="15" t="s">
        <v>139</v>
      </c>
      <c r="AW251" s="15" t="s">
        <v>30</v>
      </c>
      <c r="AX251" s="15" t="s">
        <v>81</v>
      </c>
      <c r="AY251" s="269" t="s">
        <v>132</v>
      </c>
    </row>
    <row r="252" s="2" customFormat="1" ht="24.15" customHeight="1">
      <c r="A252" s="39"/>
      <c r="B252" s="40"/>
      <c r="C252" s="219" t="s">
        <v>257</v>
      </c>
      <c r="D252" s="219" t="s">
        <v>134</v>
      </c>
      <c r="E252" s="220" t="s">
        <v>187</v>
      </c>
      <c r="F252" s="221" t="s">
        <v>188</v>
      </c>
      <c r="G252" s="222" t="s">
        <v>137</v>
      </c>
      <c r="H252" s="223">
        <v>500</v>
      </c>
      <c r="I252" s="224"/>
      <c r="J252" s="225">
        <f>ROUND(I252*H252,2)</f>
        <v>0</v>
      </c>
      <c r="K252" s="221" t="s">
        <v>138</v>
      </c>
      <c r="L252" s="45"/>
      <c r="M252" s="226" t="s">
        <v>1</v>
      </c>
      <c r="N252" s="227" t="s">
        <v>38</v>
      </c>
      <c r="O252" s="92"/>
      <c r="P252" s="228">
        <f>O252*H252</f>
        <v>0</v>
      </c>
      <c r="Q252" s="228">
        <v>0</v>
      </c>
      <c r="R252" s="228">
        <f>Q252*H252</f>
        <v>0</v>
      </c>
      <c r="S252" s="228">
        <v>0</v>
      </c>
      <c r="T252" s="229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30" t="s">
        <v>139</v>
      </c>
      <c r="AT252" s="230" t="s">
        <v>134</v>
      </c>
      <c r="AU252" s="230" t="s">
        <v>83</v>
      </c>
      <c r="AY252" s="18" t="s">
        <v>132</v>
      </c>
      <c r="BE252" s="231">
        <f>IF(N252="základní",J252,0)</f>
        <v>0</v>
      </c>
      <c r="BF252" s="231">
        <f>IF(N252="snížená",J252,0)</f>
        <v>0</v>
      </c>
      <c r="BG252" s="231">
        <f>IF(N252="zákl. přenesená",J252,0)</f>
        <v>0</v>
      </c>
      <c r="BH252" s="231">
        <f>IF(N252="sníž. přenesená",J252,0)</f>
        <v>0</v>
      </c>
      <c r="BI252" s="231">
        <f>IF(N252="nulová",J252,0)</f>
        <v>0</v>
      </c>
      <c r="BJ252" s="18" t="s">
        <v>81</v>
      </c>
      <c r="BK252" s="231">
        <f>ROUND(I252*H252,2)</f>
        <v>0</v>
      </c>
      <c r="BL252" s="18" t="s">
        <v>139</v>
      </c>
      <c r="BM252" s="230" t="s">
        <v>260</v>
      </c>
    </row>
    <row r="253" s="2" customFormat="1">
      <c r="A253" s="39"/>
      <c r="B253" s="40"/>
      <c r="C253" s="41"/>
      <c r="D253" s="232" t="s">
        <v>140</v>
      </c>
      <c r="E253" s="41"/>
      <c r="F253" s="233" t="s">
        <v>190</v>
      </c>
      <c r="G253" s="41"/>
      <c r="H253" s="41"/>
      <c r="I253" s="234"/>
      <c r="J253" s="41"/>
      <c r="K253" s="41"/>
      <c r="L253" s="45"/>
      <c r="M253" s="235"/>
      <c r="N253" s="236"/>
      <c r="O253" s="92"/>
      <c r="P253" s="92"/>
      <c r="Q253" s="92"/>
      <c r="R253" s="92"/>
      <c r="S253" s="92"/>
      <c r="T253" s="93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T253" s="18" t="s">
        <v>140</v>
      </c>
      <c r="AU253" s="18" t="s">
        <v>83</v>
      </c>
    </row>
    <row r="254" s="13" customFormat="1">
      <c r="A254" s="13"/>
      <c r="B254" s="237"/>
      <c r="C254" s="238"/>
      <c r="D254" s="239" t="s">
        <v>142</v>
      </c>
      <c r="E254" s="240" t="s">
        <v>1</v>
      </c>
      <c r="F254" s="241" t="s">
        <v>530</v>
      </c>
      <c r="G254" s="238"/>
      <c r="H254" s="242">
        <v>500</v>
      </c>
      <c r="I254" s="243"/>
      <c r="J254" s="238"/>
      <c r="K254" s="238"/>
      <c r="L254" s="244"/>
      <c r="M254" s="245"/>
      <c r="N254" s="246"/>
      <c r="O254" s="246"/>
      <c r="P254" s="246"/>
      <c r="Q254" s="246"/>
      <c r="R254" s="246"/>
      <c r="S254" s="246"/>
      <c r="T254" s="247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8" t="s">
        <v>142</v>
      </c>
      <c r="AU254" s="248" t="s">
        <v>83</v>
      </c>
      <c r="AV254" s="13" t="s">
        <v>83</v>
      </c>
      <c r="AW254" s="13" t="s">
        <v>30</v>
      </c>
      <c r="AX254" s="13" t="s">
        <v>73</v>
      </c>
      <c r="AY254" s="248" t="s">
        <v>132</v>
      </c>
    </row>
    <row r="255" s="14" customFormat="1">
      <c r="A255" s="14"/>
      <c r="B255" s="249"/>
      <c r="C255" s="250"/>
      <c r="D255" s="239" t="s">
        <v>142</v>
      </c>
      <c r="E255" s="251" t="s">
        <v>1</v>
      </c>
      <c r="F255" s="252" t="s">
        <v>191</v>
      </c>
      <c r="G255" s="250"/>
      <c r="H255" s="251" t="s">
        <v>1</v>
      </c>
      <c r="I255" s="253"/>
      <c r="J255" s="250"/>
      <c r="K255" s="250"/>
      <c r="L255" s="254"/>
      <c r="M255" s="255"/>
      <c r="N255" s="256"/>
      <c r="O255" s="256"/>
      <c r="P255" s="256"/>
      <c r="Q255" s="256"/>
      <c r="R255" s="256"/>
      <c r="S255" s="256"/>
      <c r="T255" s="257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58" t="s">
        <v>142</v>
      </c>
      <c r="AU255" s="258" t="s">
        <v>83</v>
      </c>
      <c r="AV255" s="14" t="s">
        <v>81</v>
      </c>
      <c r="AW255" s="14" t="s">
        <v>30</v>
      </c>
      <c r="AX255" s="14" t="s">
        <v>73</v>
      </c>
      <c r="AY255" s="258" t="s">
        <v>132</v>
      </c>
    </row>
    <row r="256" s="15" customFormat="1">
      <c r="A256" s="15"/>
      <c r="B256" s="259"/>
      <c r="C256" s="260"/>
      <c r="D256" s="239" t="s">
        <v>142</v>
      </c>
      <c r="E256" s="261" t="s">
        <v>1</v>
      </c>
      <c r="F256" s="262" t="s">
        <v>145</v>
      </c>
      <c r="G256" s="260"/>
      <c r="H256" s="263">
        <v>500</v>
      </c>
      <c r="I256" s="264"/>
      <c r="J256" s="260"/>
      <c r="K256" s="260"/>
      <c r="L256" s="265"/>
      <c r="M256" s="266"/>
      <c r="N256" s="267"/>
      <c r="O256" s="267"/>
      <c r="P256" s="267"/>
      <c r="Q256" s="267"/>
      <c r="R256" s="267"/>
      <c r="S256" s="267"/>
      <c r="T256" s="268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T256" s="269" t="s">
        <v>142</v>
      </c>
      <c r="AU256" s="269" t="s">
        <v>83</v>
      </c>
      <c r="AV256" s="15" t="s">
        <v>139</v>
      </c>
      <c r="AW256" s="15" t="s">
        <v>30</v>
      </c>
      <c r="AX256" s="15" t="s">
        <v>81</v>
      </c>
      <c r="AY256" s="269" t="s">
        <v>132</v>
      </c>
    </row>
    <row r="257" s="2" customFormat="1" ht="24.15" customHeight="1">
      <c r="A257" s="39"/>
      <c r="B257" s="40"/>
      <c r="C257" s="219" t="s">
        <v>213</v>
      </c>
      <c r="D257" s="219" t="s">
        <v>134</v>
      </c>
      <c r="E257" s="220" t="s">
        <v>606</v>
      </c>
      <c r="F257" s="221" t="s">
        <v>607</v>
      </c>
      <c r="G257" s="222" t="s">
        <v>137</v>
      </c>
      <c r="H257" s="223">
        <v>90</v>
      </c>
      <c r="I257" s="224"/>
      <c r="J257" s="225">
        <f>ROUND(I257*H257,2)</f>
        <v>0</v>
      </c>
      <c r="K257" s="221" t="s">
        <v>138</v>
      </c>
      <c r="L257" s="45"/>
      <c r="M257" s="226" t="s">
        <v>1</v>
      </c>
      <c r="N257" s="227" t="s">
        <v>38</v>
      </c>
      <c r="O257" s="92"/>
      <c r="P257" s="228">
        <f>O257*H257</f>
        <v>0</v>
      </c>
      <c r="Q257" s="228">
        <v>0</v>
      </c>
      <c r="R257" s="228">
        <f>Q257*H257</f>
        <v>0</v>
      </c>
      <c r="S257" s="228">
        <v>0</v>
      </c>
      <c r="T257" s="229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30" t="s">
        <v>139</v>
      </c>
      <c r="AT257" s="230" t="s">
        <v>134</v>
      </c>
      <c r="AU257" s="230" t="s">
        <v>83</v>
      </c>
      <c r="AY257" s="18" t="s">
        <v>132</v>
      </c>
      <c r="BE257" s="231">
        <f>IF(N257="základní",J257,0)</f>
        <v>0</v>
      </c>
      <c r="BF257" s="231">
        <f>IF(N257="snížená",J257,0)</f>
        <v>0</v>
      </c>
      <c r="BG257" s="231">
        <f>IF(N257="zákl. přenesená",J257,0)</f>
        <v>0</v>
      </c>
      <c r="BH257" s="231">
        <f>IF(N257="sníž. přenesená",J257,0)</f>
        <v>0</v>
      </c>
      <c r="BI257" s="231">
        <f>IF(N257="nulová",J257,0)</f>
        <v>0</v>
      </c>
      <c r="BJ257" s="18" t="s">
        <v>81</v>
      </c>
      <c r="BK257" s="231">
        <f>ROUND(I257*H257,2)</f>
        <v>0</v>
      </c>
      <c r="BL257" s="18" t="s">
        <v>139</v>
      </c>
      <c r="BM257" s="230" t="s">
        <v>268</v>
      </c>
    </row>
    <row r="258" s="2" customFormat="1">
      <c r="A258" s="39"/>
      <c r="B258" s="40"/>
      <c r="C258" s="41"/>
      <c r="D258" s="232" t="s">
        <v>140</v>
      </c>
      <c r="E258" s="41"/>
      <c r="F258" s="233" t="s">
        <v>608</v>
      </c>
      <c r="G258" s="41"/>
      <c r="H258" s="41"/>
      <c r="I258" s="234"/>
      <c r="J258" s="41"/>
      <c r="K258" s="41"/>
      <c r="L258" s="45"/>
      <c r="M258" s="235"/>
      <c r="N258" s="236"/>
      <c r="O258" s="92"/>
      <c r="P258" s="92"/>
      <c r="Q258" s="92"/>
      <c r="R258" s="92"/>
      <c r="S258" s="92"/>
      <c r="T258" s="93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T258" s="18" t="s">
        <v>140</v>
      </c>
      <c r="AU258" s="18" t="s">
        <v>83</v>
      </c>
    </row>
    <row r="259" s="13" customFormat="1">
      <c r="A259" s="13"/>
      <c r="B259" s="237"/>
      <c r="C259" s="238"/>
      <c r="D259" s="239" t="s">
        <v>142</v>
      </c>
      <c r="E259" s="240" t="s">
        <v>1</v>
      </c>
      <c r="F259" s="241" t="s">
        <v>395</v>
      </c>
      <c r="G259" s="238"/>
      <c r="H259" s="242">
        <v>90</v>
      </c>
      <c r="I259" s="243"/>
      <c r="J259" s="238"/>
      <c r="K259" s="238"/>
      <c r="L259" s="244"/>
      <c r="M259" s="245"/>
      <c r="N259" s="246"/>
      <c r="O259" s="246"/>
      <c r="P259" s="246"/>
      <c r="Q259" s="246"/>
      <c r="R259" s="246"/>
      <c r="S259" s="246"/>
      <c r="T259" s="247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8" t="s">
        <v>142</v>
      </c>
      <c r="AU259" s="248" t="s">
        <v>83</v>
      </c>
      <c r="AV259" s="13" t="s">
        <v>83</v>
      </c>
      <c r="AW259" s="13" t="s">
        <v>30</v>
      </c>
      <c r="AX259" s="13" t="s">
        <v>73</v>
      </c>
      <c r="AY259" s="248" t="s">
        <v>132</v>
      </c>
    </row>
    <row r="260" s="14" customFormat="1">
      <c r="A260" s="14"/>
      <c r="B260" s="249"/>
      <c r="C260" s="250"/>
      <c r="D260" s="239" t="s">
        <v>142</v>
      </c>
      <c r="E260" s="251" t="s">
        <v>1</v>
      </c>
      <c r="F260" s="252" t="s">
        <v>144</v>
      </c>
      <c r="G260" s="250"/>
      <c r="H260" s="251" t="s">
        <v>1</v>
      </c>
      <c r="I260" s="253"/>
      <c r="J260" s="250"/>
      <c r="K260" s="250"/>
      <c r="L260" s="254"/>
      <c r="M260" s="255"/>
      <c r="N260" s="256"/>
      <c r="O260" s="256"/>
      <c r="P260" s="256"/>
      <c r="Q260" s="256"/>
      <c r="R260" s="256"/>
      <c r="S260" s="256"/>
      <c r="T260" s="257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58" t="s">
        <v>142</v>
      </c>
      <c r="AU260" s="258" t="s">
        <v>83</v>
      </c>
      <c r="AV260" s="14" t="s">
        <v>81</v>
      </c>
      <c r="AW260" s="14" t="s">
        <v>30</v>
      </c>
      <c r="AX260" s="14" t="s">
        <v>73</v>
      </c>
      <c r="AY260" s="258" t="s">
        <v>132</v>
      </c>
    </row>
    <row r="261" s="15" customFormat="1">
      <c r="A261" s="15"/>
      <c r="B261" s="259"/>
      <c r="C261" s="260"/>
      <c r="D261" s="239" t="s">
        <v>142</v>
      </c>
      <c r="E261" s="261" t="s">
        <v>1</v>
      </c>
      <c r="F261" s="262" t="s">
        <v>145</v>
      </c>
      <c r="G261" s="260"/>
      <c r="H261" s="263">
        <v>90</v>
      </c>
      <c r="I261" s="264"/>
      <c r="J261" s="260"/>
      <c r="K261" s="260"/>
      <c r="L261" s="265"/>
      <c r="M261" s="266"/>
      <c r="N261" s="267"/>
      <c r="O261" s="267"/>
      <c r="P261" s="267"/>
      <c r="Q261" s="267"/>
      <c r="R261" s="267"/>
      <c r="S261" s="267"/>
      <c r="T261" s="268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T261" s="269" t="s">
        <v>142</v>
      </c>
      <c r="AU261" s="269" t="s">
        <v>83</v>
      </c>
      <c r="AV261" s="15" t="s">
        <v>139</v>
      </c>
      <c r="AW261" s="15" t="s">
        <v>30</v>
      </c>
      <c r="AX261" s="15" t="s">
        <v>81</v>
      </c>
      <c r="AY261" s="269" t="s">
        <v>132</v>
      </c>
    </row>
    <row r="262" s="2" customFormat="1" ht="16.5" customHeight="1">
      <c r="A262" s="39"/>
      <c r="B262" s="40"/>
      <c r="C262" s="270" t="s">
        <v>275</v>
      </c>
      <c r="D262" s="270" t="s">
        <v>199</v>
      </c>
      <c r="E262" s="271" t="s">
        <v>609</v>
      </c>
      <c r="F262" s="272" t="s">
        <v>610</v>
      </c>
      <c r="G262" s="273" t="s">
        <v>170</v>
      </c>
      <c r="H262" s="274">
        <v>108</v>
      </c>
      <c r="I262" s="275"/>
      <c r="J262" s="276">
        <f>ROUND(I262*H262,2)</f>
        <v>0</v>
      </c>
      <c r="K262" s="272" t="s">
        <v>138</v>
      </c>
      <c r="L262" s="277"/>
      <c r="M262" s="278" t="s">
        <v>1</v>
      </c>
      <c r="N262" s="279" t="s">
        <v>38</v>
      </c>
      <c r="O262" s="92"/>
      <c r="P262" s="228">
        <f>O262*H262</f>
        <v>0</v>
      </c>
      <c r="Q262" s="228">
        <v>0</v>
      </c>
      <c r="R262" s="228">
        <f>Q262*H262</f>
        <v>0</v>
      </c>
      <c r="S262" s="228">
        <v>0</v>
      </c>
      <c r="T262" s="229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30" t="s">
        <v>165</v>
      </c>
      <c r="AT262" s="230" t="s">
        <v>199</v>
      </c>
      <c r="AU262" s="230" t="s">
        <v>83</v>
      </c>
      <c r="AY262" s="18" t="s">
        <v>132</v>
      </c>
      <c r="BE262" s="231">
        <f>IF(N262="základní",J262,0)</f>
        <v>0</v>
      </c>
      <c r="BF262" s="231">
        <f>IF(N262="snížená",J262,0)</f>
        <v>0</v>
      </c>
      <c r="BG262" s="231">
        <f>IF(N262="zákl. přenesená",J262,0)</f>
        <v>0</v>
      </c>
      <c r="BH262" s="231">
        <f>IF(N262="sníž. přenesená",J262,0)</f>
        <v>0</v>
      </c>
      <c r="BI262" s="231">
        <f>IF(N262="nulová",J262,0)</f>
        <v>0</v>
      </c>
      <c r="BJ262" s="18" t="s">
        <v>81</v>
      </c>
      <c r="BK262" s="231">
        <f>ROUND(I262*H262,2)</f>
        <v>0</v>
      </c>
      <c r="BL262" s="18" t="s">
        <v>139</v>
      </c>
      <c r="BM262" s="230" t="s">
        <v>278</v>
      </c>
    </row>
    <row r="263" s="13" customFormat="1">
      <c r="A263" s="13"/>
      <c r="B263" s="237"/>
      <c r="C263" s="238"/>
      <c r="D263" s="239" t="s">
        <v>142</v>
      </c>
      <c r="E263" s="240" t="s">
        <v>1</v>
      </c>
      <c r="F263" s="241" t="s">
        <v>611</v>
      </c>
      <c r="G263" s="238"/>
      <c r="H263" s="242">
        <v>108</v>
      </c>
      <c r="I263" s="243"/>
      <c r="J263" s="238"/>
      <c r="K263" s="238"/>
      <c r="L263" s="244"/>
      <c r="M263" s="245"/>
      <c r="N263" s="246"/>
      <c r="O263" s="246"/>
      <c r="P263" s="246"/>
      <c r="Q263" s="246"/>
      <c r="R263" s="246"/>
      <c r="S263" s="246"/>
      <c r="T263" s="247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8" t="s">
        <v>142</v>
      </c>
      <c r="AU263" s="248" t="s">
        <v>83</v>
      </c>
      <c r="AV263" s="13" t="s">
        <v>83</v>
      </c>
      <c r="AW263" s="13" t="s">
        <v>30</v>
      </c>
      <c r="AX263" s="13" t="s">
        <v>73</v>
      </c>
      <c r="AY263" s="248" t="s">
        <v>132</v>
      </c>
    </row>
    <row r="264" s="15" customFormat="1">
      <c r="A264" s="15"/>
      <c r="B264" s="259"/>
      <c r="C264" s="260"/>
      <c r="D264" s="239" t="s">
        <v>142</v>
      </c>
      <c r="E264" s="261" t="s">
        <v>1</v>
      </c>
      <c r="F264" s="262" t="s">
        <v>145</v>
      </c>
      <c r="G264" s="260"/>
      <c r="H264" s="263">
        <v>108</v>
      </c>
      <c r="I264" s="264"/>
      <c r="J264" s="260"/>
      <c r="K264" s="260"/>
      <c r="L264" s="265"/>
      <c r="M264" s="266"/>
      <c r="N264" s="267"/>
      <c r="O264" s="267"/>
      <c r="P264" s="267"/>
      <c r="Q264" s="267"/>
      <c r="R264" s="267"/>
      <c r="S264" s="267"/>
      <c r="T264" s="268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T264" s="269" t="s">
        <v>142</v>
      </c>
      <c r="AU264" s="269" t="s">
        <v>83</v>
      </c>
      <c r="AV264" s="15" t="s">
        <v>139</v>
      </c>
      <c r="AW264" s="15" t="s">
        <v>30</v>
      </c>
      <c r="AX264" s="15" t="s">
        <v>81</v>
      </c>
      <c r="AY264" s="269" t="s">
        <v>132</v>
      </c>
    </row>
    <row r="265" s="2" customFormat="1" ht="24.15" customHeight="1">
      <c r="A265" s="39"/>
      <c r="B265" s="40"/>
      <c r="C265" s="219" t="s">
        <v>219</v>
      </c>
      <c r="D265" s="219" t="s">
        <v>134</v>
      </c>
      <c r="E265" s="220" t="s">
        <v>612</v>
      </c>
      <c r="F265" s="221" t="s">
        <v>613</v>
      </c>
      <c r="G265" s="222" t="s">
        <v>137</v>
      </c>
      <c r="H265" s="223">
        <v>145</v>
      </c>
      <c r="I265" s="224"/>
      <c r="J265" s="225">
        <f>ROUND(I265*H265,2)</f>
        <v>0</v>
      </c>
      <c r="K265" s="221" t="s">
        <v>138</v>
      </c>
      <c r="L265" s="45"/>
      <c r="M265" s="226" t="s">
        <v>1</v>
      </c>
      <c r="N265" s="227" t="s">
        <v>38</v>
      </c>
      <c r="O265" s="92"/>
      <c r="P265" s="228">
        <f>O265*H265</f>
        <v>0</v>
      </c>
      <c r="Q265" s="228">
        <v>0</v>
      </c>
      <c r="R265" s="228">
        <f>Q265*H265</f>
        <v>0</v>
      </c>
      <c r="S265" s="228">
        <v>0</v>
      </c>
      <c r="T265" s="229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30" t="s">
        <v>139</v>
      </c>
      <c r="AT265" s="230" t="s">
        <v>134</v>
      </c>
      <c r="AU265" s="230" t="s">
        <v>83</v>
      </c>
      <c r="AY265" s="18" t="s">
        <v>132</v>
      </c>
      <c r="BE265" s="231">
        <f>IF(N265="základní",J265,0)</f>
        <v>0</v>
      </c>
      <c r="BF265" s="231">
        <f>IF(N265="snížená",J265,0)</f>
        <v>0</v>
      </c>
      <c r="BG265" s="231">
        <f>IF(N265="zákl. přenesená",J265,0)</f>
        <v>0</v>
      </c>
      <c r="BH265" s="231">
        <f>IF(N265="sníž. přenesená",J265,0)</f>
        <v>0</v>
      </c>
      <c r="BI265" s="231">
        <f>IF(N265="nulová",J265,0)</f>
        <v>0</v>
      </c>
      <c r="BJ265" s="18" t="s">
        <v>81</v>
      </c>
      <c r="BK265" s="231">
        <f>ROUND(I265*H265,2)</f>
        <v>0</v>
      </c>
      <c r="BL265" s="18" t="s">
        <v>139</v>
      </c>
      <c r="BM265" s="230" t="s">
        <v>284</v>
      </c>
    </row>
    <row r="266" s="2" customFormat="1">
      <c r="A266" s="39"/>
      <c r="B266" s="40"/>
      <c r="C266" s="41"/>
      <c r="D266" s="232" t="s">
        <v>140</v>
      </c>
      <c r="E266" s="41"/>
      <c r="F266" s="233" t="s">
        <v>614</v>
      </c>
      <c r="G266" s="41"/>
      <c r="H266" s="41"/>
      <c r="I266" s="234"/>
      <c r="J266" s="41"/>
      <c r="K266" s="41"/>
      <c r="L266" s="45"/>
      <c r="M266" s="235"/>
      <c r="N266" s="236"/>
      <c r="O266" s="92"/>
      <c r="P266" s="92"/>
      <c r="Q266" s="92"/>
      <c r="R266" s="92"/>
      <c r="S266" s="92"/>
      <c r="T266" s="93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T266" s="18" t="s">
        <v>140</v>
      </c>
      <c r="AU266" s="18" t="s">
        <v>83</v>
      </c>
    </row>
    <row r="267" s="12" customFormat="1" ht="22.8" customHeight="1">
      <c r="A267" s="12"/>
      <c r="B267" s="203"/>
      <c r="C267" s="204"/>
      <c r="D267" s="205" t="s">
        <v>72</v>
      </c>
      <c r="E267" s="217" t="s">
        <v>165</v>
      </c>
      <c r="F267" s="217" t="s">
        <v>204</v>
      </c>
      <c r="G267" s="204"/>
      <c r="H267" s="204"/>
      <c r="I267" s="207"/>
      <c r="J267" s="218">
        <f>BK267</f>
        <v>0</v>
      </c>
      <c r="K267" s="204"/>
      <c r="L267" s="209"/>
      <c r="M267" s="210"/>
      <c r="N267" s="211"/>
      <c r="O267" s="211"/>
      <c r="P267" s="212">
        <f>SUM(P268:P277)</f>
        <v>0</v>
      </c>
      <c r="Q267" s="211"/>
      <c r="R267" s="212">
        <f>SUM(R268:R277)</f>
        <v>0</v>
      </c>
      <c r="S267" s="211"/>
      <c r="T267" s="213">
        <f>SUM(T268:T277)</f>
        <v>0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214" t="s">
        <v>81</v>
      </c>
      <c r="AT267" s="215" t="s">
        <v>72</v>
      </c>
      <c r="AU267" s="215" t="s">
        <v>81</v>
      </c>
      <c r="AY267" s="214" t="s">
        <v>132</v>
      </c>
      <c r="BK267" s="216">
        <f>SUM(BK268:BK277)</f>
        <v>0</v>
      </c>
    </row>
    <row r="268" s="2" customFormat="1" ht="16.5" customHeight="1">
      <c r="A268" s="39"/>
      <c r="B268" s="40"/>
      <c r="C268" s="219" t="s">
        <v>290</v>
      </c>
      <c r="D268" s="219" t="s">
        <v>134</v>
      </c>
      <c r="E268" s="220" t="s">
        <v>211</v>
      </c>
      <c r="F268" s="221" t="s">
        <v>212</v>
      </c>
      <c r="G268" s="222" t="s">
        <v>207</v>
      </c>
      <c r="H268" s="223">
        <v>3</v>
      </c>
      <c r="I268" s="224"/>
      <c r="J268" s="225">
        <f>ROUND(I268*H268,2)</f>
        <v>0</v>
      </c>
      <c r="K268" s="221" t="s">
        <v>138</v>
      </c>
      <c r="L268" s="45"/>
      <c r="M268" s="226" t="s">
        <v>1</v>
      </c>
      <c r="N268" s="227" t="s">
        <v>38</v>
      </c>
      <c r="O268" s="92"/>
      <c r="P268" s="228">
        <f>O268*H268</f>
        <v>0</v>
      </c>
      <c r="Q268" s="228">
        <v>0</v>
      </c>
      <c r="R268" s="228">
        <f>Q268*H268</f>
        <v>0</v>
      </c>
      <c r="S268" s="228">
        <v>0</v>
      </c>
      <c r="T268" s="229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30" t="s">
        <v>139</v>
      </c>
      <c r="AT268" s="230" t="s">
        <v>134</v>
      </c>
      <c r="AU268" s="230" t="s">
        <v>83</v>
      </c>
      <c r="AY268" s="18" t="s">
        <v>132</v>
      </c>
      <c r="BE268" s="231">
        <f>IF(N268="základní",J268,0)</f>
        <v>0</v>
      </c>
      <c r="BF268" s="231">
        <f>IF(N268="snížená",J268,0)</f>
        <v>0</v>
      </c>
      <c r="BG268" s="231">
        <f>IF(N268="zákl. přenesená",J268,0)</f>
        <v>0</v>
      </c>
      <c r="BH268" s="231">
        <f>IF(N268="sníž. přenesená",J268,0)</f>
        <v>0</v>
      </c>
      <c r="BI268" s="231">
        <f>IF(N268="nulová",J268,0)</f>
        <v>0</v>
      </c>
      <c r="BJ268" s="18" t="s">
        <v>81</v>
      </c>
      <c r="BK268" s="231">
        <f>ROUND(I268*H268,2)</f>
        <v>0</v>
      </c>
      <c r="BL268" s="18" t="s">
        <v>139</v>
      </c>
      <c r="BM268" s="230" t="s">
        <v>293</v>
      </c>
    </row>
    <row r="269" s="2" customFormat="1">
      <c r="A269" s="39"/>
      <c r="B269" s="40"/>
      <c r="C269" s="41"/>
      <c r="D269" s="232" t="s">
        <v>140</v>
      </c>
      <c r="E269" s="41"/>
      <c r="F269" s="233" t="s">
        <v>214</v>
      </c>
      <c r="G269" s="41"/>
      <c r="H269" s="41"/>
      <c r="I269" s="234"/>
      <c r="J269" s="41"/>
      <c r="K269" s="41"/>
      <c r="L269" s="45"/>
      <c r="M269" s="235"/>
      <c r="N269" s="236"/>
      <c r="O269" s="92"/>
      <c r="P269" s="92"/>
      <c r="Q269" s="92"/>
      <c r="R269" s="92"/>
      <c r="S269" s="92"/>
      <c r="T269" s="93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T269" s="18" t="s">
        <v>140</v>
      </c>
      <c r="AU269" s="18" t="s">
        <v>83</v>
      </c>
    </row>
    <row r="270" s="13" customFormat="1">
      <c r="A270" s="13"/>
      <c r="B270" s="237"/>
      <c r="C270" s="238"/>
      <c r="D270" s="239" t="s">
        <v>142</v>
      </c>
      <c r="E270" s="240" t="s">
        <v>1</v>
      </c>
      <c r="F270" s="241" t="s">
        <v>155</v>
      </c>
      <c r="G270" s="238"/>
      <c r="H270" s="242">
        <v>3</v>
      </c>
      <c r="I270" s="243"/>
      <c r="J270" s="238"/>
      <c r="K270" s="238"/>
      <c r="L270" s="244"/>
      <c r="M270" s="245"/>
      <c r="N270" s="246"/>
      <c r="O270" s="246"/>
      <c r="P270" s="246"/>
      <c r="Q270" s="246"/>
      <c r="R270" s="246"/>
      <c r="S270" s="246"/>
      <c r="T270" s="247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8" t="s">
        <v>142</v>
      </c>
      <c r="AU270" s="248" t="s">
        <v>83</v>
      </c>
      <c r="AV270" s="13" t="s">
        <v>83</v>
      </c>
      <c r="AW270" s="13" t="s">
        <v>30</v>
      </c>
      <c r="AX270" s="13" t="s">
        <v>73</v>
      </c>
      <c r="AY270" s="248" t="s">
        <v>132</v>
      </c>
    </row>
    <row r="271" s="14" customFormat="1">
      <c r="A271" s="14"/>
      <c r="B271" s="249"/>
      <c r="C271" s="250"/>
      <c r="D271" s="239" t="s">
        <v>142</v>
      </c>
      <c r="E271" s="251" t="s">
        <v>1</v>
      </c>
      <c r="F271" s="252" t="s">
        <v>144</v>
      </c>
      <c r="G271" s="250"/>
      <c r="H271" s="251" t="s">
        <v>1</v>
      </c>
      <c r="I271" s="253"/>
      <c r="J271" s="250"/>
      <c r="K271" s="250"/>
      <c r="L271" s="254"/>
      <c r="M271" s="255"/>
      <c r="N271" s="256"/>
      <c r="O271" s="256"/>
      <c r="P271" s="256"/>
      <c r="Q271" s="256"/>
      <c r="R271" s="256"/>
      <c r="S271" s="256"/>
      <c r="T271" s="257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58" t="s">
        <v>142</v>
      </c>
      <c r="AU271" s="258" t="s">
        <v>83</v>
      </c>
      <c r="AV271" s="14" t="s">
        <v>81</v>
      </c>
      <c r="AW271" s="14" t="s">
        <v>30</v>
      </c>
      <c r="AX271" s="14" t="s">
        <v>73</v>
      </c>
      <c r="AY271" s="258" t="s">
        <v>132</v>
      </c>
    </row>
    <row r="272" s="15" customFormat="1">
      <c r="A272" s="15"/>
      <c r="B272" s="259"/>
      <c r="C272" s="260"/>
      <c r="D272" s="239" t="s">
        <v>142</v>
      </c>
      <c r="E272" s="261" t="s">
        <v>1</v>
      </c>
      <c r="F272" s="262" t="s">
        <v>145</v>
      </c>
      <c r="G272" s="260"/>
      <c r="H272" s="263">
        <v>3</v>
      </c>
      <c r="I272" s="264"/>
      <c r="J272" s="260"/>
      <c r="K272" s="260"/>
      <c r="L272" s="265"/>
      <c r="M272" s="266"/>
      <c r="N272" s="267"/>
      <c r="O272" s="267"/>
      <c r="P272" s="267"/>
      <c r="Q272" s="267"/>
      <c r="R272" s="267"/>
      <c r="S272" s="267"/>
      <c r="T272" s="268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T272" s="269" t="s">
        <v>142</v>
      </c>
      <c r="AU272" s="269" t="s">
        <v>83</v>
      </c>
      <c r="AV272" s="15" t="s">
        <v>139</v>
      </c>
      <c r="AW272" s="15" t="s">
        <v>30</v>
      </c>
      <c r="AX272" s="15" t="s">
        <v>81</v>
      </c>
      <c r="AY272" s="269" t="s">
        <v>132</v>
      </c>
    </row>
    <row r="273" s="2" customFormat="1" ht="16.5" customHeight="1">
      <c r="A273" s="39"/>
      <c r="B273" s="40"/>
      <c r="C273" s="219" t="s">
        <v>223</v>
      </c>
      <c r="D273" s="219" t="s">
        <v>134</v>
      </c>
      <c r="E273" s="220" t="s">
        <v>615</v>
      </c>
      <c r="F273" s="221" t="s">
        <v>616</v>
      </c>
      <c r="G273" s="222" t="s">
        <v>170</v>
      </c>
      <c r="H273" s="223">
        <v>2.2999999999999998</v>
      </c>
      <c r="I273" s="224"/>
      <c r="J273" s="225">
        <f>ROUND(I273*H273,2)</f>
        <v>0</v>
      </c>
      <c r="K273" s="221" t="s">
        <v>138</v>
      </c>
      <c r="L273" s="45"/>
      <c r="M273" s="226" t="s">
        <v>1</v>
      </c>
      <c r="N273" s="227" t="s">
        <v>38</v>
      </c>
      <c r="O273" s="92"/>
      <c r="P273" s="228">
        <f>O273*H273</f>
        <v>0</v>
      </c>
      <c r="Q273" s="228">
        <v>0</v>
      </c>
      <c r="R273" s="228">
        <f>Q273*H273</f>
        <v>0</v>
      </c>
      <c r="S273" s="228">
        <v>0</v>
      </c>
      <c r="T273" s="229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30" t="s">
        <v>139</v>
      </c>
      <c r="AT273" s="230" t="s">
        <v>134</v>
      </c>
      <c r="AU273" s="230" t="s">
        <v>83</v>
      </c>
      <c r="AY273" s="18" t="s">
        <v>132</v>
      </c>
      <c r="BE273" s="231">
        <f>IF(N273="základní",J273,0)</f>
        <v>0</v>
      </c>
      <c r="BF273" s="231">
        <f>IF(N273="snížená",J273,0)</f>
        <v>0</v>
      </c>
      <c r="BG273" s="231">
        <f>IF(N273="zákl. přenesená",J273,0)</f>
        <v>0</v>
      </c>
      <c r="BH273" s="231">
        <f>IF(N273="sníž. přenesená",J273,0)</f>
        <v>0</v>
      </c>
      <c r="BI273" s="231">
        <f>IF(N273="nulová",J273,0)</f>
        <v>0</v>
      </c>
      <c r="BJ273" s="18" t="s">
        <v>81</v>
      </c>
      <c r="BK273" s="231">
        <f>ROUND(I273*H273,2)</f>
        <v>0</v>
      </c>
      <c r="BL273" s="18" t="s">
        <v>139</v>
      </c>
      <c r="BM273" s="230" t="s">
        <v>301</v>
      </c>
    </row>
    <row r="274" s="2" customFormat="1">
      <c r="A274" s="39"/>
      <c r="B274" s="40"/>
      <c r="C274" s="41"/>
      <c r="D274" s="232" t="s">
        <v>140</v>
      </c>
      <c r="E274" s="41"/>
      <c r="F274" s="233" t="s">
        <v>617</v>
      </c>
      <c r="G274" s="41"/>
      <c r="H274" s="41"/>
      <c r="I274" s="234"/>
      <c r="J274" s="41"/>
      <c r="K274" s="41"/>
      <c r="L274" s="45"/>
      <c r="M274" s="235"/>
      <c r="N274" s="236"/>
      <c r="O274" s="92"/>
      <c r="P274" s="92"/>
      <c r="Q274" s="92"/>
      <c r="R274" s="92"/>
      <c r="S274" s="92"/>
      <c r="T274" s="93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T274" s="18" t="s">
        <v>140</v>
      </c>
      <c r="AU274" s="18" t="s">
        <v>83</v>
      </c>
    </row>
    <row r="275" s="13" customFormat="1">
      <c r="A275" s="13"/>
      <c r="B275" s="237"/>
      <c r="C275" s="238"/>
      <c r="D275" s="239" t="s">
        <v>142</v>
      </c>
      <c r="E275" s="240" t="s">
        <v>1</v>
      </c>
      <c r="F275" s="241" t="s">
        <v>618</v>
      </c>
      <c r="G275" s="238"/>
      <c r="H275" s="242">
        <v>2.2999999999999998</v>
      </c>
      <c r="I275" s="243"/>
      <c r="J275" s="238"/>
      <c r="K275" s="238"/>
      <c r="L275" s="244"/>
      <c r="M275" s="245"/>
      <c r="N275" s="246"/>
      <c r="O275" s="246"/>
      <c r="P275" s="246"/>
      <c r="Q275" s="246"/>
      <c r="R275" s="246"/>
      <c r="S275" s="246"/>
      <c r="T275" s="247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8" t="s">
        <v>142</v>
      </c>
      <c r="AU275" s="248" t="s">
        <v>83</v>
      </c>
      <c r="AV275" s="13" t="s">
        <v>83</v>
      </c>
      <c r="AW275" s="13" t="s">
        <v>30</v>
      </c>
      <c r="AX275" s="13" t="s">
        <v>73</v>
      </c>
      <c r="AY275" s="248" t="s">
        <v>132</v>
      </c>
    </row>
    <row r="276" s="14" customFormat="1">
      <c r="A276" s="14"/>
      <c r="B276" s="249"/>
      <c r="C276" s="250"/>
      <c r="D276" s="239" t="s">
        <v>142</v>
      </c>
      <c r="E276" s="251" t="s">
        <v>1</v>
      </c>
      <c r="F276" s="252" t="s">
        <v>144</v>
      </c>
      <c r="G276" s="250"/>
      <c r="H276" s="251" t="s">
        <v>1</v>
      </c>
      <c r="I276" s="253"/>
      <c r="J276" s="250"/>
      <c r="K276" s="250"/>
      <c r="L276" s="254"/>
      <c r="M276" s="255"/>
      <c r="N276" s="256"/>
      <c r="O276" s="256"/>
      <c r="P276" s="256"/>
      <c r="Q276" s="256"/>
      <c r="R276" s="256"/>
      <c r="S276" s="256"/>
      <c r="T276" s="257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58" t="s">
        <v>142</v>
      </c>
      <c r="AU276" s="258" t="s">
        <v>83</v>
      </c>
      <c r="AV276" s="14" t="s">
        <v>81</v>
      </c>
      <c r="AW276" s="14" t="s">
        <v>30</v>
      </c>
      <c r="AX276" s="14" t="s">
        <v>73</v>
      </c>
      <c r="AY276" s="258" t="s">
        <v>132</v>
      </c>
    </row>
    <row r="277" s="15" customFormat="1">
      <c r="A277" s="15"/>
      <c r="B277" s="259"/>
      <c r="C277" s="260"/>
      <c r="D277" s="239" t="s">
        <v>142</v>
      </c>
      <c r="E277" s="261" t="s">
        <v>1</v>
      </c>
      <c r="F277" s="262" t="s">
        <v>145</v>
      </c>
      <c r="G277" s="260"/>
      <c r="H277" s="263">
        <v>2.2999999999999998</v>
      </c>
      <c r="I277" s="264"/>
      <c r="J277" s="260"/>
      <c r="K277" s="260"/>
      <c r="L277" s="265"/>
      <c r="M277" s="266"/>
      <c r="N277" s="267"/>
      <c r="O277" s="267"/>
      <c r="P277" s="267"/>
      <c r="Q277" s="267"/>
      <c r="R277" s="267"/>
      <c r="S277" s="267"/>
      <c r="T277" s="268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T277" s="269" t="s">
        <v>142</v>
      </c>
      <c r="AU277" s="269" t="s">
        <v>83</v>
      </c>
      <c r="AV277" s="15" t="s">
        <v>139</v>
      </c>
      <c r="AW277" s="15" t="s">
        <v>30</v>
      </c>
      <c r="AX277" s="15" t="s">
        <v>81</v>
      </c>
      <c r="AY277" s="269" t="s">
        <v>132</v>
      </c>
    </row>
    <row r="278" s="12" customFormat="1" ht="22.8" customHeight="1">
      <c r="A278" s="12"/>
      <c r="B278" s="203"/>
      <c r="C278" s="204"/>
      <c r="D278" s="205" t="s">
        <v>72</v>
      </c>
      <c r="E278" s="217" t="s">
        <v>186</v>
      </c>
      <c r="F278" s="217" t="s">
        <v>215</v>
      </c>
      <c r="G278" s="204"/>
      <c r="H278" s="204"/>
      <c r="I278" s="207"/>
      <c r="J278" s="218">
        <f>BK278</f>
        <v>0</v>
      </c>
      <c r="K278" s="204"/>
      <c r="L278" s="209"/>
      <c r="M278" s="210"/>
      <c r="N278" s="211"/>
      <c r="O278" s="211"/>
      <c r="P278" s="212">
        <f>SUM(P279:P408)</f>
        <v>0</v>
      </c>
      <c r="Q278" s="211"/>
      <c r="R278" s="212">
        <f>SUM(R279:R408)</f>
        <v>0</v>
      </c>
      <c r="S278" s="211"/>
      <c r="T278" s="213">
        <f>SUM(T279:T408)</f>
        <v>0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214" t="s">
        <v>81</v>
      </c>
      <c r="AT278" s="215" t="s">
        <v>72</v>
      </c>
      <c r="AU278" s="215" t="s">
        <v>81</v>
      </c>
      <c r="AY278" s="214" t="s">
        <v>132</v>
      </c>
      <c r="BK278" s="216">
        <f>SUM(BK279:BK408)</f>
        <v>0</v>
      </c>
    </row>
    <row r="279" s="2" customFormat="1" ht="16.5" customHeight="1">
      <c r="A279" s="39"/>
      <c r="B279" s="40"/>
      <c r="C279" s="219" t="s">
        <v>307</v>
      </c>
      <c r="D279" s="219" t="s">
        <v>134</v>
      </c>
      <c r="E279" s="220" t="s">
        <v>229</v>
      </c>
      <c r="F279" s="221" t="s">
        <v>230</v>
      </c>
      <c r="G279" s="222" t="s">
        <v>207</v>
      </c>
      <c r="H279" s="223">
        <v>2</v>
      </c>
      <c r="I279" s="224"/>
      <c r="J279" s="225">
        <f>ROUND(I279*H279,2)</f>
        <v>0</v>
      </c>
      <c r="K279" s="221" t="s">
        <v>138</v>
      </c>
      <c r="L279" s="45"/>
      <c r="M279" s="226" t="s">
        <v>1</v>
      </c>
      <c r="N279" s="227" t="s">
        <v>38</v>
      </c>
      <c r="O279" s="92"/>
      <c r="P279" s="228">
        <f>O279*H279</f>
        <v>0</v>
      </c>
      <c r="Q279" s="228">
        <v>0</v>
      </c>
      <c r="R279" s="228">
        <f>Q279*H279</f>
        <v>0</v>
      </c>
      <c r="S279" s="228">
        <v>0</v>
      </c>
      <c r="T279" s="229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30" t="s">
        <v>139</v>
      </c>
      <c r="AT279" s="230" t="s">
        <v>134</v>
      </c>
      <c r="AU279" s="230" t="s">
        <v>83</v>
      </c>
      <c r="AY279" s="18" t="s">
        <v>132</v>
      </c>
      <c r="BE279" s="231">
        <f>IF(N279="základní",J279,0)</f>
        <v>0</v>
      </c>
      <c r="BF279" s="231">
        <f>IF(N279="snížená",J279,0)</f>
        <v>0</v>
      </c>
      <c r="BG279" s="231">
        <f>IF(N279="zákl. přenesená",J279,0)</f>
        <v>0</v>
      </c>
      <c r="BH279" s="231">
        <f>IF(N279="sníž. přenesená",J279,0)</f>
        <v>0</v>
      </c>
      <c r="BI279" s="231">
        <f>IF(N279="nulová",J279,0)</f>
        <v>0</v>
      </c>
      <c r="BJ279" s="18" t="s">
        <v>81</v>
      </c>
      <c r="BK279" s="231">
        <f>ROUND(I279*H279,2)</f>
        <v>0</v>
      </c>
      <c r="BL279" s="18" t="s">
        <v>139</v>
      </c>
      <c r="BM279" s="230" t="s">
        <v>310</v>
      </c>
    </row>
    <row r="280" s="2" customFormat="1">
      <c r="A280" s="39"/>
      <c r="B280" s="40"/>
      <c r="C280" s="41"/>
      <c r="D280" s="232" t="s">
        <v>140</v>
      </c>
      <c r="E280" s="41"/>
      <c r="F280" s="233" t="s">
        <v>232</v>
      </c>
      <c r="G280" s="41"/>
      <c r="H280" s="41"/>
      <c r="I280" s="234"/>
      <c r="J280" s="41"/>
      <c r="K280" s="41"/>
      <c r="L280" s="45"/>
      <c r="M280" s="235"/>
      <c r="N280" s="236"/>
      <c r="O280" s="92"/>
      <c r="P280" s="92"/>
      <c r="Q280" s="92"/>
      <c r="R280" s="92"/>
      <c r="S280" s="92"/>
      <c r="T280" s="93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T280" s="18" t="s">
        <v>140</v>
      </c>
      <c r="AU280" s="18" t="s">
        <v>83</v>
      </c>
    </row>
    <row r="281" s="13" customFormat="1">
      <c r="A281" s="13"/>
      <c r="B281" s="237"/>
      <c r="C281" s="238"/>
      <c r="D281" s="239" t="s">
        <v>142</v>
      </c>
      <c r="E281" s="240" t="s">
        <v>1</v>
      </c>
      <c r="F281" s="241" t="s">
        <v>83</v>
      </c>
      <c r="G281" s="238"/>
      <c r="H281" s="242">
        <v>2</v>
      </c>
      <c r="I281" s="243"/>
      <c r="J281" s="238"/>
      <c r="K281" s="238"/>
      <c r="L281" s="244"/>
      <c r="M281" s="245"/>
      <c r="N281" s="246"/>
      <c r="O281" s="246"/>
      <c r="P281" s="246"/>
      <c r="Q281" s="246"/>
      <c r="R281" s="246"/>
      <c r="S281" s="246"/>
      <c r="T281" s="247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8" t="s">
        <v>142</v>
      </c>
      <c r="AU281" s="248" t="s">
        <v>83</v>
      </c>
      <c r="AV281" s="13" t="s">
        <v>83</v>
      </c>
      <c r="AW281" s="13" t="s">
        <v>30</v>
      </c>
      <c r="AX281" s="13" t="s">
        <v>73</v>
      </c>
      <c r="AY281" s="248" t="s">
        <v>132</v>
      </c>
    </row>
    <row r="282" s="14" customFormat="1">
      <c r="A282" s="14"/>
      <c r="B282" s="249"/>
      <c r="C282" s="250"/>
      <c r="D282" s="239" t="s">
        <v>142</v>
      </c>
      <c r="E282" s="251" t="s">
        <v>1</v>
      </c>
      <c r="F282" s="252" t="s">
        <v>144</v>
      </c>
      <c r="G282" s="250"/>
      <c r="H282" s="251" t="s">
        <v>1</v>
      </c>
      <c r="I282" s="253"/>
      <c r="J282" s="250"/>
      <c r="K282" s="250"/>
      <c r="L282" s="254"/>
      <c r="M282" s="255"/>
      <c r="N282" s="256"/>
      <c r="O282" s="256"/>
      <c r="P282" s="256"/>
      <c r="Q282" s="256"/>
      <c r="R282" s="256"/>
      <c r="S282" s="256"/>
      <c r="T282" s="257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58" t="s">
        <v>142</v>
      </c>
      <c r="AU282" s="258" t="s">
        <v>83</v>
      </c>
      <c r="AV282" s="14" t="s">
        <v>81</v>
      </c>
      <c r="AW282" s="14" t="s">
        <v>30</v>
      </c>
      <c r="AX282" s="14" t="s">
        <v>73</v>
      </c>
      <c r="AY282" s="258" t="s">
        <v>132</v>
      </c>
    </row>
    <row r="283" s="15" customFormat="1">
      <c r="A283" s="15"/>
      <c r="B283" s="259"/>
      <c r="C283" s="260"/>
      <c r="D283" s="239" t="s">
        <v>142</v>
      </c>
      <c r="E283" s="261" t="s">
        <v>1</v>
      </c>
      <c r="F283" s="262" t="s">
        <v>145</v>
      </c>
      <c r="G283" s="260"/>
      <c r="H283" s="263">
        <v>2</v>
      </c>
      <c r="I283" s="264"/>
      <c r="J283" s="260"/>
      <c r="K283" s="260"/>
      <c r="L283" s="265"/>
      <c r="M283" s="266"/>
      <c r="N283" s="267"/>
      <c r="O283" s="267"/>
      <c r="P283" s="267"/>
      <c r="Q283" s="267"/>
      <c r="R283" s="267"/>
      <c r="S283" s="267"/>
      <c r="T283" s="268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T283" s="269" t="s">
        <v>142</v>
      </c>
      <c r="AU283" s="269" t="s">
        <v>83</v>
      </c>
      <c r="AV283" s="15" t="s">
        <v>139</v>
      </c>
      <c r="AW283" s="15" t="s">
        <v>30</v>
      </c>
      <c r="AX283" s="15" t="s">
        <v>81</v>
      </c>
      <c r="AY283" s="269" t="s">
        <v>132</v>
      </c>
    </row>
    <row r="284" s="2" customFormat="1" ht="16.5" customHeight="1">
      <c r="A284" s="39"/>
      <c r="B284" s="40"/>
      <c r="C284" s="270" t="s">
        <v>227</v>
      </c>
      <c r="D284" s="270" t="s">
        <v>199</v>
      </c>
      <c r="E284" s="271" t="s">
        <v>619</v>
      </c>
      <c r="F284" s="272" t="s">
        <v>620</v>
      </c>
      <c r="G284" s="273" t="s">
        <v>207</v>
      </c>
      <c r="H284" s="274">
        <v>1</v>
      </c>
      <c r="I284" s="275"/>
      <c r="J284" s="276">
        <f>ROUND(I284*H284,2)</f>
        <v>0</v>
      </c>
      <c r="K284" s="272" t="s">
        <v>138</v>
      </c>
      <c r="L284" s="277"/>
      <c r="M284" s="278" t="s">
        <v>1</v>
      </c>
      <c r="N284" s="279" t="s">
        <v>38</v>
      </c>
      <c r="O284" s="92"/>
      <c r="P284" s="228">
        <f>O284*H284</f>
        <v>0</v>
      </c>
      <c r="Q284" s="228">
        <v>0</v>
      </c>
      <c r="R284" s="228">
        <f>Q284*H284</f>
        <v>0</v>
      </c>
      <c r="S284" s="228">
        <v>0</v>
      </c>
      <c r="T284" s="229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30" t="s">
        <v>165</v>
      </c>
      <c r="AT284" s="230" t="s">
        <v>199</v>
      </c>
      <c r="AU284" s="230" t="s">
        <v>83</v>
      </c>
      <c r="AY284" s="18" t="s">
        <v>132</v>
      </c>
      <c r="BE284" s="231">
        <f>IF(N284="základní",J284,0)</f>
        <v>0</v>
      </c>
      <c r="BF284" s="231">
        <f>IF(N284="snížená",J284,0)</f>
        <v>0</v>
      </c>
      <c r="BG284" s="231">
        <f>IF(N284="zákl. přenesená",J284,0)</f>
        <v>0</v>
      </c>
      <c r="BH284" s="231">
        <f>IF(N284="sníž. přenesená",J284,0)</f>
        <v>0</v>
      </c>
      <c r="BI284" s="231">
        <f>IF(N284="nulová",J284,0)</f>
        <v>0</v>
      </c>
      <c r="BJ284" s="18" t="s">
        <v>81</v>
      </c>
      <c r="BK284" s="231">
        <f>ROUND(I284*H284,2)</f>
        <v>0</v>
      </c>
      <c r="BL284" s="18" t="s">
        <v>139</v>
      </c>
      <c r="BM284" s="230" t="s">
        <v>143</v>
      </c>
    </row>
    <row r="285" s="2" customFormat="1" ht="16.5" customHeight="1">
      <c r="A285" s="39"/>
      <c r="B285" s="40"/>
      <c r="C285" s="270" t="s">
        <v>318</v>
      </c>
      <c r="D285" s="270" t="s">
        <v>199</v>
      </c>
      <c r="E285" s="271" t="s">
        <v>621</v>
      </c>
      <c r="F285" s="272" t="s">
        <v>622</v>
      </c>
      <c r="G285" s="273" t="s">
        <v>207</v>
      </c>
      <c r="H285" s="274">
        <v>1</v>
      </c>
      <c r="I285" s="275"/>
      <c r="J285" s="276">
        <f>ROUND(I285*H285,2)</f>
        <v>0</v>
      </c>
      <c r="K285" s="272" t="s">
        <v>138</v>
      </c>
      <c r="L285" s="277"/>
      <c r="M285" s="278" t="s">
        <v>1</v>
      </c>
      <c r="N285" s="279" t="s">
        <v>38</v>
      </c>
      <c r="O285" s="92"/>
      <c r="P285" s="228">
        <f>O285*H285</f>
        <v>0</v>
      </c>
      <c r="Q285" s="228">
        <v>0</v>
      </c>
      <c r="R285" s="228">
        <f>Q285*H285</f>
        <v>0</v>
      </c>
      <c r="S285" s="228">
        <v>0</v>
      </c>
      <c r="T285" s="229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30" t="s">
        <v>165</v>
      </c>
      <c r="AT285" s="230" t="s">
        <v>199</v>
      </c>
      <c r="AU285" s="230" t="s">
        <v>83</v>
      </c>
      <c r="AY285" s="18" t="s">
        <v>132</v>
      </c>
      <c r="BE285" s="231">
        <f>IF(N285="základní",J285,0)</f>
        <v>0</v>
      </c>
      <c r="BF285" s="231">
        <f>IF(N285="snížená",J285,0)</f>
        <v>0</v>
      </c>
      <c r="BG285" s="231">
        <f>IF(N285="zákl. přenesená",J285,0)</f>
        <v>0</v>
      </c>
      <c r="BH285" s="231">
        <f>IF(N285="sníž. přenesená",J285,0)</f>
        <v>0</v>
      </c>
      <c r="BI285" s="231">
        <f>IF(N285="nulová",J285,0)</f>
        <v>0</v>
      </c>
      <c r="BJ285" s="18" t="s">
        <v>81</v>
      </c>
      <c r="BK285" s="231">
        <f>ROUND(I285*H285,2)</f>
        <v>0</v>
      </c>
      <c r="BL285" s="18" t="s">
        <v>139</v>
      </c>
      <c r="BM285" s="230" t="s">
        <v>321</v>
      </c>
    </row>
    <row r="286" s="2" customFormat="1" ht="16.5" customHeight="1">
      <c r="A286" s="39"/>
      <c r="B286" s="40"/>
      <c r="C286" s="219" t="s">
        <v>231</v>
      </c>
      <c r="D286" s="219" t="s">
        <v>134</v>
      </c>
      <c r="E286" s="220" t="s">
        <v>240</v>
      </c>
      <c r="F286" s="221" t="s">
        <v>241</v>
      </c>
      <c r="G286" s="222" t="s">
        <v>207</v>
      </c>
      <c r="H286" s="223">
        <v>2</v>
      </c>
      <c r="I286" s="224"/>
      <c r="J286" s="225">
        <f>ROUND(I286*H286,2)</f>
        <v>0</v>
      </c>
      <c r="K286" s="221" t="s">
        <v>138</v>
      </c>
      <c r="L286" s="45"/>
      <c r="M286" s="226" t="s">
        <v>1</v>
      </c>
      <c r="N286" s="227" t="s">
        <v>38</v>
      </c>
      <c r="O286" s="92"/>
      <c r="P286" s="228">
        <f>O286*H286</f>
        <v>0</v>
      </c>
      <c r="Q286" s="228">
        <v>0</v>
      </c>
      <c r="R286" s="228">
        <f>Q286*H286</f>
        <v>0</v>
      </c>
      <c r="S286" s="228">
        <v>0</v>
      </c>
      <c r="T286" s="229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30" t="s">
        <v>139</v>
      </c>
      <c r="AT286" s="230" t="s">
        <v>134</v>
      </c>
      <c r="AU286" s="230" t="s">
        <v>83</v>
      </c>
      <c r="AY286" s="18" t="s">
        <v>132</v>
      </c>
      <c r="BE286" s="231">
        <f>IF(N286="základní",J286,0)</f>
        <v>0</v>
      </c>
      <c r="BF286" s="231">
        <f>IF(N286="snížená",J286,0)</f>
        <v>0</v>
      </c>
      <c r="BG286" s="231">
        <f>IF(N286="zákl. přenesená",J286,0)</f>
        <v>0</v>
      </c>
      <c r="BH286" s="231">
        <f>IF(N286="sníž. přenesená",J286,0)</f>
        <v>0</v>
      </c>
      <c r="BI286" s="231">
        <f>IF(N286="nulová",J286,0)</f>
        <v>0</v>
      </c>
      <c r="BJ286" s="18" t="s">
        <v>81</v>
      </c>
      <c r="BK286" s="231">
        <f>ROUND(I286*H286,2)</f>
        <v>0</v>
      </c>
      <c r="BL286" s="18" t="s">
        <v>139</v>
      </c>
      <c r="BM286" s="230" t="s">
        <v>326</v>
      </c>
    </row>
    <row r="287" s="2" customFormat="1">
      <c r="A287" s="39"/>
      <c r="B287" s="40"/>
      <c r="C287" s="41"/>
      <c r="D287" s="232" t="s">
        <v>140</v>
      </c>
      <c r="E287" s="41"/>
      <c r="F287" s="233" t="s">
        <v>243</v>
      </c>
      <c r="G287" s="41"/>
      <c r="H287" s="41"/>
      <c r="I287" s="234"/>
      <c r="J287" s="41"/>
      <c r="K287" s="41"/>
      <c r="L287" s="45"/>
      <c r="M287" s="235"/>
      <c r="N287" s="236"/>
      <c r="O287" s="92"/>
      <c r="P287" s="92"/>
      <c r="Q287" s="92"/>
      <c r="R287" s="92"/>
      <c r="S287" s="92"/>
      <c r="T287" s="93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T287" s="18" t="s">
        <v>140</v>
      </c>
      <c r="AU287" s="18" t="s">
        <v>83</v>
      </c>
    </row>
    <row r="288" s="13" customFormat="1">
      <c r="A288" s="13"/>
      <c r="B288" s="237"/>
      <c r="C288" s="238"/>
      <c r="D288" s="239" t="s">
        <v>142</v>
      </c>
      <c r="E288" s="240" t="s">
        <v>1</v>
      </c>
      <c r="F288" s="241" t="s">
        <v>83</v>
      </c>
      <c r="G288" s="238"/>
      <c r="H288" s="242">
        <v>2</v>
      </c>
      <c r="I288" s="243"/>
      <c r="J288" s="238"/>
      <c r="K288" s="238"/>
      <c r="L288" s="244"/>
      <c r="M288" s="245"/>
      <c r="N288" s="246"/>
      <c r="O288" s="246"/>
      <c r="P288" s="246"/>
      <c r="Q288" s="246"/>
      <c r="R288" s="246"/>
      <c r="S288" s="246"/>
      <c r="T288" s="247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8" t="s">
        <v>142</v>
      </c>
      <c r="AU288" s="248" t="s">
        <v>83</v>
      </c>
      <c r="AV288" s="13" t="s">
        <v>83</v>
      </c>
      <c r="AW288" s="13" t="s">
        <v>30</v>
      </c>
      <c r="AX288" s="13" t="s">
        <v>73</v>
      </c>
      <c r="AY288" s="248" t="s">
        <v>132</v>
      </c>
    </row>
    <row r="289" s="14" customFormat="1">
      <c r="A289" s="14"/>
      <c r="B289" s="249"/>
      <c r="C289" s="250"/>
      <c r="D289" s="239" t="s">
        <v>142</v>
      </c>
      <c r="E289" s="251" t="s">
        <v>1</v>
      </c>
      <c r="F289" s="252" t="s">
        <v>144</v>
      </c>
      <c r="G289" s="250"/>
      <c r="H289" s="251" t="s">
        <v>1</v>
      </c>
      <c r="I289" s="253"/>
      <c r="J289" s="250"/>
      <c r="K289" s="250"/>
      <c r="L289" s="254"/>
      <c r="M289" s="255"/>
      <c r="N289" s="256"/>
      <c r="O289" s="256"/>
      <c r="P289" s="256"/>
      <c r="Q289" s="256"/>
      <c r="R289" s="256"/>
      <c r="S289" s="256"/>
      <c r="T289" s="257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58" t="s">
        <v>142</v>
      </c>
      <c r="AU289" s="258" t="s">
        <v>83</v>
      </c>
      <c r="AV289" s="14" t="s">
        <v>81</v>
      </c>
      <c r="AW289" s="14" t="s">
        <v>30</v>
      </c>
      <c r="AX289" s="14" t="s">
        <v>73</v>
      </c>
      <c r="AY289" s="258" t="s">
        <v>132</v>
      </c>
    </row>
    <row r="290" s="15" customFormat="1">
      <c r="A290" s="15"/>
      <c r="B290" s="259"/>
      <c r="C290" s="260"/>
      <c r="D290" s="239" t="s">
        <v>142</v>
      </c>
      <c r="E290" s="261" t="s">
        <v>1</v>
      </c>
      <c r="F290" s="262" t="s">
        <v>145</v>
      </c>
      <c r="G290" s="260"/>
      <c r="H290" s="263">
        <v>2</v>
      </c>
      <c r="I290" s="264"/>
      <c r="J290" s="260"/>
      <c r="K290" s="260"/>
      <c r="L290" s="265"/>
      <c r="M290" s="266"/>
      <c r="N290" s="267"/>
      <c r="O290" s="267"/>
      <c r="P290" s="267"/>
      <c r="Q290" s="267"/>
      <c r="R290" s="267"/>
      <c r="S290" s="267"/>
      <c r="T290" s="268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T290" s="269" t="s">
        <v>142</v>
      </c>
      <c r="AU290" s="269" t="s">
        <v>83</v>
      </c>
      <c r="AV290" s="15" t="s">
        <v>139</v>
      </c>
      <c r="AW290" s="15" t="s">
        <v>30</v>
      </c>
      <c r="AX290" s="15" t="s">
        <v>81</v>
      </c>
      <c r="AY290" s="269" t="s">
        <v>132</v>
      </c>
    </row>
    <row r="291" s="2" customFormat="1" ht="16.5" customHeight="1">
      <c r="A291" s="39"/>
      <c r="B291" s="40"/>
      <c r="C291" s="270" t="s">
        <v>334</v>
      </c>
      <c r="D291" s="270" t="s">
        <v>199</v>
      </c>
      <c r="E291" s="271" t="s">
        <v>244</v>
      </c>
      <c r="F291" s="272" t="s">
        <v>245</v>
      </c>
      <c r="G291" s="273" t="s">
        <v>207</v>
      </c>
      <c r="H291" s="274">
        <v>2</v>
      </c>
      <c r="I291" s="275"/>
      <c r="J291" s="276">
        <f>ROUND(I291*H291,2)</f>
        <v>0</v>
      </c>
      <c r="K291" s="272" t="s">
        <v>138</v>
      </c>
      <c r="L291" s="277"/>
      <c r="M291" s="278" t="s">
        <v>1</v>
      </c>
      <c r="N291" s="279" t="s">
        <v>38</v>
      </c>
      <c r="O291" s="92"/>
      <c r="P291" s="228">
        <f>O291*H291</f>
        <v>0</v>
      </c>
      <c r="Q291" s="228">
        <v>0</v>
      </c>
      <c r="R291" s="228">
        <f>Q291*H291</f>
        <v>0</v>
      </c>
      <c r="S291" s="228">
        <v>0</v>
      </c>
      <c r="T291" s="229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30" t="s">
        <v>165</v>
      </c>
      <c r="AT291" s="230" t="s">
        <v>199</v>
      </c>
      <c r="AU291" s="230" t="s">
        <v>83</v>
      </c>
      <c r="AY291" s="18" t="s">
        <v>132</v>
      </c>
      <c r="BE291" s="231">
        <f>IF(N291="základní",J291,0)</f>
        <v>0</v>
      </c>
      <c r="BF291" s="231">
        <f>IF(N291="snížená",J291,0)</f>
        <v>0</v>
      </c>
      <c r="BG291" s="231">
        <f>IF(N291="zákl. přenesená",J291,0)</f>
        <v>0</v>
      </c>
      <c r="BH291" s="231">
        <f>IF(N291="sníž. přenesená",J291,0)</f>
        <v>0</v>
      </c>
      <c r="BI291" s="231">
        <f>IF(N291="nulová",J291,0)</f>
        <v>0</v>
      </c>
      <c r="BJ291" s="18" t="s">
        <v>81</v>
      </c>
      <c r="BK291" s="231">
        <f>ROUND(I291*H291,2)</f>
        <v>0</v>
      </c>
      <c r="BL291" s="18" t="s">
        <v>139</v>
      </c>
      <c r="BM291" s="230" t="s">
        <v>337</v>
      </c>
    </row>
    <row r="292" s="2" customFormat="1" ht="16.5" customHeight="1">
      <c r="A292" s="39"/>
      <c r="B292" s="40"/>
      <c r="C292" s="270" t="s">
        <v>235</v>
      </c>
      <c r="D292" s="270" t="s">
        <v>199</v>
      </c>
      <c r="E292" s="271" t="s">
        <v>247</v>
      </c>
      <c r="F292" s="272" t="s">
        <v>248</v>
      </c>
      <c r="G292" s="273" t="s">
        <v>207</v>
      </c>
      <c r="H292" s="274">
        <v>2</v>
      </c>
      <c r="I292" s="275"/>
      <c r="J292" s="276">
        <f>ROUND(I292*H292,2)</f>
        <v>0</v>
      </c>
      <c r="K292" s="272" t="s">
        <v>138</v>
      </c>
      <c r="L292" s="277"/>
      <c r="M292" s="278" t="s">
        <v>1</v>
      </c>
      <c r="N292" s="279" t="s">
        <v>38</v>
      </c>
      <c r="O292" s="92"/>
      <c r="P292" s="228">
        <f>O292*H292</f>
        <v>0</v>
      </c>
      <c r="Q292" s="228">
        <v>0</v>
      </c>
      <c r="R292" s="228">
        <f>Q292*H292</f>
        <v>0</v>
      </c>
      <c r="S292" s="228">
        <v>0</v>
      </c>
      <c r="T292" s="229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30" t="s">
        <v>165</v>
      </c>
      <c r="AT292" s="230" t="s">
        <v>199</v>
      </c>
      <c r="AU292" s="230" t="s">
        <v>83</v>
      </c>
      <c r="AY292" s="18" t="s">
        <v>132</v>
      </c>
      <c r="BE292" s="231">
        <f>IF(N292="základní",J292,0)</f>
        <v>0</v>
      </c>
      <c r="BF292" s="231">
        <f>IF(N292="snížená",J292,0)</f>
        <v>0</v>
      </c>
      <c r="BG292" s="231">
        <f>IF(N292="zákl. přenesená",J292,0)</f>
        <v>0</v>
      </c>
      <c r="BH292" s="231">
        <f>IF(N292="sníž. přenesená",J292,0)</f>
        <v>0</v>
      </c>
      <c r="BI292" s="231">
        <f>IF(N292="nulová",J292,0)</f>
        <v>0</v>
      </c>
      <c r="BJ292" s="18" t="s">
        <v>81</v>
      </c>
      <c r="BK292" s="231">
        <f>ROUND(I292*H292,2)</f>
        <v>0</v>
      </c>
      <c r="BL292" s="18" t="s">
        <v>139</v>
      </c>
      <c r="BM292" s="230" t="s">
        <v>342</v>
      </c>
    </row>
    <row r="293" s="2" customFormat="1" ht="16.5" customHeight="1">
      <c r="A293" s="39"/>
      <c r="B293" s="40"/>
      <c r="C293" s="270" t="s">
        <v>344</v>
      </c>
      <c r="D293" s="270" t="s">
        <v>199</v>
      </c>
      <c r="E293" s="271" t="s">
        <v>251</v>
      </c>
      <c r="F293" s="272" t="s">
        <v>252</v>
      </c>
      <c r="G293" s="273" t="s">
        <v>207</v>
      </c>
      <c r="H293" s="274">
        <v>2</v>
      </c>
      <c r="I293" s="275"/>
      <c r="J293" s="276">
        <f>ROUND(I293*H293,2)</f>
        <v>0</v>
      </c>
      <c r="K293" s="272" t="s">
        <v>138</v>
      </c>
      <c r="L293" s="277"/>
      <c r="M293" s="278" t="s">
        <v>1</v>
      </c>
      <c r="N293" s="279" t="s">
        <v>38</v>
      </c>
      <c r="O293" s="92"/>
      <c r="P293" s="228">
        <f>O293*H293</f>
        <v>0</v>
      </c>
      <c r="Q293" s="228">
        <v>0</v>
      </c>
      <c r="R293" s="228">
        <f>Q293*H293</f>
        <v>0</v>
      </c>
      <c r="S293" s="228">
        <v>0</v>
      </c>
      <c r="T293" s="229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30" t="s">
        <v>165</v>
      </c>
      <c r="AT293" s="230" t="s">
        <v>199</v>
      </c>
      <c r="AU293" s="230" t="s">
        <v>83</v>
      </c>
      <c r="AY293" s="18" t="s">
        <v>132</v>
      </c>
      <c r="BE293" s="231">
        <f>IF(N293="základní",J293,0)</f>
        <v>0</v>
      </c>
      <c r="BF293" s="231">
        <f>IF(N293="snížená",J293,0)</f>
        <v>0</v>
      </c>
      <c r="BG293" s="231">
        <f>IF(N293="zákl. přenesená",J293,0)</f>
        <v>0</v>
      </c>
      <c r="BH293" s="231">
        <f>IF(N293="sníž. přenesená",J293,0)</f>
        <v>0</v>
      </c>
      <c r="BI293" s="231">
        <f>IF(N293="nulová",J293,0)</f>
        <v>0</v>
      </c>
      <c r="BJ293" s="18" t="s">
        <v>81</v>
      </c>
      <c r="BK293" s="231">
        <f>ROUND(I293*H293,2)</f>
        <v>0</v>
      </c>
      <c r="BL293" s="18" t="s">
        <v>139</v>
      </c>
      <c r="BM293" s="230" t="s">
        <v>347</v>
      </c>
    </row>
    <row r="294" s="2" customFormat="1" ht="16.5" customHeight="1">
      <c r="A294" s="39"/>
      <c r="B294" s="40"/>
      <c r="C294" s="270" t="s">
        <v>239</v>
      </c>
      <c r="D294" s="270" t="s">
        <v>199</v>
      </c>
      <c r="E294" s="271" t="s">
        <v>254</v>
      </c>
      <c r="F294" s="272" t="s">
        <v>255</v>
      </c>
      <c r="G294" s="273" t="s">
        <v>207</v>
      </c>
      <c r="H294" s="274">
        <v>2</v>
      </c>
      <c r="I294" s="275"/>
      <c r="J294" s="276">
        <f>ROUND(I294*H294,2)</f>
        <v>0</v>
      </c>
      <c r="K294" s="272" t="s">
        <v>138</v>
      </c>
      <c r="L294" s="277"/>
      <c r="M294" s="278" t="s">
        <v>1</v>
      </c>
      <c r="N294" s="279" t="s">
        <v>38</v>
      </c>
      <c r="O294" s="92"/>
      <c r="P294" s="228">
        <f>O294*H294</f>
        <v>0</v>
      </c>
      <c r="Q294" s="228">
        <v>0</v>
      </c>
      <c r="R294" s="228">
        <f>Q294*H294</f>
        <v>0</v>
      </c>
      <c r="S294" s="228">
        <v>0</v>
      </c>
      <c r="T294" s="229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30" t="s">
        <v>165</v>
      </c>
      <c r="AT294" s="230" t="s">
        <v>199</v>
      </c>
      <c r="AU294" s="230" t="s">
        <v>83</v>
      </c>
      <c r="AY294" s="18" t="s">
        <v>132</v>
      </c>
      <c r="BE294" s="231">
        <f>IF(N294="základní",J294,0)</f>
        <v>0</v>
      </c>
      <c r="BF294" s="231">
        <f>IF(N294="snížená",J294,0)</f>
        <v>0</v>
      </c>
      <c r="BG294" s="231">
        <f>IF(N294="zákl. přenesená",J294,0)</f>
        <v>0</v>
      </c>
      <c r="BH294" s="231">
        <f>IF(N294="sníž. přenesená",J294,0)</f>
        <v>0</v>
      </c>
      <c r="BI294" s="231">
        <f>IF(N294="nulová",J294,0)</f>
        <v>0</v>
      </c>
      <c r="BJ294" s="18" t="s">
        <v>81</v>
      </c>
      <c r="BK294" s="231">
        <f>ROUND(I294*H294,2)</f>
        <v>0</v>
      </c>
      <c r="BL294" s="18" t="s">
        <v>139</v>
      </c>
      <c r="BM294" s="230" t="s">
        <v>352</v>
      </c>
    </row>
    <row r="295" s="2" customFormat="1" ht="16.5" customHeight="1">
      <c r="A295" s="39"/>
      <c r="B295" s="40"/>
      <c r="C295" s="219" t="s">
        <v>354</v>
      </c>
      <c r="D295" s="219" t="s">
        <v>134</v>
      </c>
      <c r="E295" s="220" t="s">
        <v>258</v>
      </c>
      <c r="F295" s="221" t="s">
        <v>259</v>
      </c>
      <c r="G295" s="222" t="s">
        <v>218</v>
      </c>
      <c r="H295" s="223">
        <v>393.60000000000002</v>
      </c>
      <c r="I295" s="224"/>
      <c r="J295" s="225">
        <f>ROUND(I295*H295,2)</f>
        <v>0</v>
      </c>
      <c r="K295" s="221" t="s">
        <v>138</v>
      </c>
      <c r="L295" s="45"/>
      <c r="M295" s="226" t="s">
        <v>1</v>
      </c>
      <c r="N295" s="227" t="s">
        <v>38</v>
      </c>
      <c r="O295" s="92"/>
      <c r="P295" s="228">
        <f>O295*H295</f>
        <v>0</v>
      </c>
      <c r="Q295" s="228">
        <v>0</v>
      </c>
      <c r="R295" s="228">
        <f>Q295*H295</f>
        <v>0</v>
      </c>
      <c r="S295" s="228">
        <v>0</v>
      </c>
      <c r="T295" s="229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30" t="s">
        <v>139</v>
      </c>
      <c r="AT295" s="230" t="s">
        <v>134</v>
      </c>
      <c r="AU295" s="230" t="s">
        <v>83</v>
      </c>
      <c r="AY295" s="18" t="s">
        <v>132</v>
      </c>
      <c r="BE295" s="231">
        <f>IF(N295="základní",J295,0)</f>
        <v>0</v>
      </c>
      <c r="BF295" s="231">
        <f>IF(N295="snížená",J295,0)</f>
        <v>0</v>
      </c>
      <c r="BG295" s="231">
        <f>IF(N295="zákl. přenesená",J295,0)</f>
        <v>0</v>
      </c>
      <c r="BH295" s="231">
        <f>IF(N295="sníž. přenesená",J295,0)</f>
        <v>0</v>
      </c>
      <c r="BI295" s="231">
        <f>IF(N295="nulová",J295,0)</f>
        <v>0</v>
      </c>
      <c r="BJ295" s="18" t="s">
        <v>81</v>
      </c>
      <c r="BK295" s="231">
        <f>ROUND(I295*H295,2)</f>
        <v>0</v>
      </c>
      <c r="BL295" s="18" t="s">
        <v>139</v>
      </c>
      <c r="BM295" s="230" t="s">
        <v>357</v>
      </c>
    </row>
    <row r="296" s="2" customFormat="1">
      <c r="A296" s="39"/>
      <c r="B296" s="40"/>
      <c r="C296" s="41"/>
      <c r="D296" s="232" t="s">
        <v>140</v>
      </c>
      <c r="E296" s="41"/>
      <c r="F296" s="233" t="s">
        <v>261</v>
      </c>
      <c r="G296" s="41"/>
      <c r="H296" s="41"/>
      <c r="I296" s="234"/>
      <c r="J296" s="41"/>
      <c r="K296" s="41"/>
      <c r="L296" s="45"/>
      <c r="M296" s="235"/>
      <c r="N296" s="236"/>
      <c r="O296" s="92"/>
      <c r="P296" s="92"/>
      <c r="Q296" s="92"/>
      <c r="R296" s="92"/>
      <c r="S296" s="92"/>
      <c r="T296" s="93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T296" s="18" t="s">
        <v>140</v>
      </c>
      <c r="AU296" s="18" t="s">
        <v>83</v>
      </c>
    </row>
    <row r="297" s="13" customFormat="1">
      <c r="A297" s="13"/>
      <c r="B297" s="237"/>
      <c r="C297" s="238"/>
      <c r="D297" s="239" t="s">
        <v>142</v>
      </c>
      <c r="E297" s="240" t="s">
        <v>1</v>
      </c>
      <c r="F297" s="241" t="s">
        <v>623</v>
      </c>
      <c r="G297" s="238"/>
      <c r="H297" s="242">
        <v>393.60000000000002</v>
      </c>
      <c r="I297" s="243"/>
      <c r="J297" s="238"/>
      <c r="K297" s="238"/>
      <c r="L297" s="244"/>
      <c r="M297" s="245"/>
      <c r="N297" s="246"/>
      <c r="O297" s="246"/>
      <c r="P297" s="246"/>
      <c r="Q297" s="246"/>
      <c r="R297" s="246"/>
      <c r="S297" s="246"/>
      <c r="T297" s="247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48" t="s">
        <v>142</v>
      </c>
      <c r="AU297" s="248" t="s">
        <v>83</v>
      </c>
      <c r="AV297" s="13" t="s">
        <v>83</v>
      </c>
      <c r="AW297" s="13" t="s">
        <v>30</v>
      </c>
      <c r="AX297" s="13" t="s">
        <v>73</v>
      </c>
      <c r="AY297" s="248" t="s">
        <v>132</v>
      </c>
    </row>
    <row r="298" s="14" customFormat="1">
      <c r="A298" s="14"/>
      <c r="B298" s="249"/>
      <c r="C298" s="250"/>
      <c r="D298" s="239" t="s">
        <v>142</v>
      </c>
      <c r="E298" s="251" t="s">
        <v>1</v>
      </c>
      <c r="F298" s="252" t="s">
        <v>263</v>
      </c>
      <c r="G298" s="250"/>
      <c r="H298" s="251" t="s">
        <v>1</v>
      </c>
      <c r="I298" s="253"/>
      <c r="J298" s="250"/>
      <c r="K298" s="250"/>
      <c r="L298" s="254"/>
      <c r="M298" s="255"/>
      <c r="N298" s="256"/>
      <c r="O298" s="256"/>
      <c r="P298" s="256"/>
      <c r="Q298" s="256"/>
      <c r="R298" s="256"/>
      <c r="S298" s="256"/>
      <c r="T298" s="257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58" t="s">
        <v>142</v>
      </c>
      <c r="AU298" s="258" t="s">
        <v>83</v>
      </c>
      <c r="AV298" s="14" t="s">
        <v>81</v>
      </c>
      <c r="AW298" s="14" t="s">
        <v>30</v>
      </c>
      <c r="AX298" s="14" t="s">
        <v>73</v>
      </c>
      <c r="AY298" s="258" t="s">
        <v>132</v>
      </c>
    </row>
    <row r="299" s="14" customFormat="1">
      <c r="A299" s="14"/>
      <c r="B299" s="249"/>
      <c r="C299" s="250"/>
      <c r="D299" s="239" t="s">
        <v>142</v>
      </c>
      <c r="E299" s="251" t="s">
        <v>1</v>
      </c>
      <c r="F299" s="252" t="s">
        <v>144</v>
      </c>
      <c r="G299" s="250"/>
      <c r="H299" s="251" t="s">
        <v>1</v>
      </c>
      <c r="I299" s="253"/>
      <c r="J299" s="250"/>
      <c r="K299" s="250"/>
      <c r="L299" s="254"/>
      <c r="M299" s="255"/>
      <c r="N299" s="256"/>
      <c r="O299" s="256"/>
      <c r="P299" s="256"/>
      <c r="Q299" s="256"/>
      <c r="R299" s="256"/>
      <c r="S299" s="256"/>
      <c r="T299" s="257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58" t="s">
        <v>142</v>
      </c>
      <c r="AU299" s="258" t="s">
        <v>83</v>
      </c>
      <c r="AV299" s="14" t="s">
        <v>81</v>
      </c>
      <c r="AW299" s="14" t="s">
        <v>30</v>
      </c>
      <c r="AX299" s="14" t="s">
        <v>73</v>
      </c>
      <c r="AY299" s="258" t="s">
        <v>132</v>
      </c>
    </row>
    <row r="300" s="15" customFormat="1">
      <c r="A300" s="15"/>
      <c r="B300" s="259"/>
      <c r="C300" s="260"/>
      <c r="D300" s="239" t="s">
        <v>142</v>
      </c>
      <c r="E300" s="261" t="s">
        <v>1</v>
      </c>
      <c r="F300" s="262" t="s">
        <v>145</v>
      </c>
      <c r="G300" s="260"/>
      <c r="H300" s="263">
        <v>393.60000000000002</v>
      </c>
      <c r="I300" s="264"/>
      <c r="J300" s="260"/>
      <c r="K300" s="260"/>
      <c r="L300" s="265"/>
      <c r="M300" s="266"/>
      <c r="N300" s="267"/>
      <c r="O300" s="267"/>
      <c r="P300" s="267"/>
      <c r="Q300" s="267"/>
      <c r="R300" s="267"/>
      <c r="S300" s="267"/>
      <c r="T300" s="268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T300" s="269" t="s">
        <v>142</v>
      </c>
      <c r="AU300" s="269" t="s">
        <v>83</v>
      </c>
      <c r="AV300" s="15" t="s">
        <v>139</v>
      </c>
      <c r="AW300" s="15" t="s">
        <v>30</v>
      </c>
      <c r="AX300" s="15" t="s">
        <v>81</v>
      </c>
      <c r="AY300" s="269" t="s">
        <v>132</v>
      </c>
    </row>
    <row r="301" s="2" customFormat="1" ht="21.75" customHeight="1">
      <c r="A301" s="39"/>
      <c r="B301" s="40"/>
      <c r="C301" s="219" t="s">
        <v>242</v>
      </c>
      <c r="D301" s="219" t="s">
        <v>134</v>
      </c>
      <c r="E301" s="220" t="s">
        <v>266</v>
      </c>
      <c r="F301" s="221" t="s">
        <v>267</v>
      </c>
      <c r="G301" s="222" t="s">
        <v>218</v>
      </c>
      <c r="H301" s="223">
        <v>39.100000000000001</v>
      </c>
      <c r="I301" s="224"/>
      <c r="J301" s="225">
        <f>ROUND(I301*H301,2)</f>
        <v>0</v>
      </c>
      <c r="K301" s="221" t="s">
        <v>138</v>
      </c>
      <c r="L301" s="45"/>
      <c r="M301" s="226" t="s">
        <v>1</v>
      </c>
      <c r="N301" s="227" t="s">
        <v>38</v>
      </c>
      <c r="O301" s="92"/>
      <c r="P301" s="228">
        <f>O301*H301</f>
        <v>0</v>
      </c>
      <c r="Q301" s="228">
        <v>0</v>
      </c>
      <c r="R301" s="228">
        <f>Q301*H301</f>
        <v>0</v>
      </c>
      <c r="S301" s="228">
        <v>0</v>
      </c>
      <c r="T301" s="229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30" t="s">
        <v>139</v>
      </c>
      <c r="AT301" s="230" t="s">
        <v>134</v>
      </c>
      <c r="AU301" s="230" t="s">
        <v>83</v>
      </c>
      <c r="AY301" s="18" t="s">
        <v>132</v>
      </c>
      <c r="BE301" s="231">
        <f>IF(N301="základní",J301,0)</f>
        <v>0</v>
      </c>
      <c r="BF301" s="231">
        <f>IF(N301="snížená",J301,0)</f>
        <v>0</v>
      </c>
      <c r="BG301" s="231">
        <f>IF(N301="zákl. přenesená",J301,0)</f>
        <v>0</v>
      </c>
      <c r="BH301" s="231">
        <f>IF(N301="sníž. přenesená",J301,0)</f>
        <v>0</v>
      </c>
      <c r="BI301" s="231">
        <f>IF(N301="nulová",J301,0)</f>
        <v>0</v>
      </c>
      <c r="BJ301" s="18" t="s">
        <v>81</v>
      </c>
      <c r="BK301" s="231">
        <f>ROUND(I301*H301,2)</f>
        <v>0</v>
      </c>
      <c r="BL301" s="18" t="s">
        <v>139</v>
      </c>
      <c r="BM301" s="230" t="s">
        <v>361</v>
      </c>
    </row>
    <row r="302" s="2" customFormat="1">
      <c r="A302" s="39"/>
      <c r="B302" s="40"/>
      <c r="C302" s="41"/>
      <c r="D302" s="232" t="s">
        <v>140</v>
      </c>
      <c r="E302" s="41"/>
      <c r="F302" s="233" t="s">
        <v>269</v>
      </c>
      <c r="G302" s="41"/>
      <c r="H302" s="41"/>
      <c r="I302" s="234"/>
      <c r="J302" s="41"/>
      <c r="K302" s="41"/>
      <c r="L302" s="45"/>
      <c r="M302" s="235"/>
      <c r="N302" s="236"/>
      <c r="O302" s="92"/>
      <c r="P302" s="92"/>
      <c r="Q302" s="92"/>
      <c r="R302" s="92"/>
      <c r="S302" s="92"/>
      <c r="T302" s="93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T302" s="18" t="s">
        <v>140</v>
      </c>
      <c r="AU302" s="18" t="s">
        <v>83</v>
      </c>
    </row>
    <row r="303" s="13" customFormat="1">
      <c r="A303" s="13"/>
      <c r="B303" s="237"/>
      <c r="C303" s="238"/>
      <c r="D303" s="239" t="s">
        <v>142</v>
      </c>
      <c r="E303" s="240" t="s">
        <v>1</v>
      </c>
      <c r="F303" s="241" t="s">
        <v>624</v>
      </c>
      <c r="G303" s="238"/>
      <c r="H303" s="242">
        <v>39.100000000000001</v>
      </c>
      <c r="I303" s="243"/>
      <c r="J303" s="238"/>
      <c r="K303" s="238"/>
      <c r="L303" s="244"/>
      <c r="M303" s="245"/>
      <c r="N303" s="246"/>
      <c r="O303" s="246"/>
      <c r="P303" s="246"/>
      <c r="Q303" s="246"/>
      <c r="R303" s="246"/>
      <c r="S303" s="246"/>
      <c r="T303" s="247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8" t="s">
        <v>142</v>
      </c>
      <c r="AU303" s="248" t="s">
        <v>83</v>
      </c>
      <c r="AV303" s="13" t="s">
        <v>83</v>
      </c>
      <c r="AW303" s="13" t="s">
        <v>30</v>
      </c>
      <c r="AX303" s="13" t="s">
        <v>73</v>
      </c>
      <c r="AY303" s="248" t="s">
        <v>132</v>
      </c>
    </row>
    <row r="304" s="15" customFormat="1">
      <c r="A304" s="15"/>
      <c r="B304" s="259"/>
      <c r="C304" s="260"/>
      <c r="D304" s="239" t="s">
        <v>142</v>
      </c>
      <c r="E304" s="261" t="s">
        <v>1</v>
      </c>
      <c r="F304" s="262" t="s">
        <v>145</v>
      </c>
      <c r="G304" s="260"/>
      <c r="H304" s="263">
        <v>39.100000000000001</v>
      </c>
      <c r="I304" s="264"/>
      <c r="J304" s="260"/>
      <c r="K304" s="260"/>
      <c r="L304" s="265"/>
      <c r="M304" s="266"/>
      <c r="N304" s="267"/>
      <c r="O304" s="267"/>
      <c r="P304" s="267"/>
      <c r="Q304" s="267"/>
      <c r="R304" s="267"/>
      <c r="S304" s="267"/>
      <c r="T304" s="268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T304" s="269" t="s">
        <v>142</v>
      </c>
      <c r="AU304" s="269" t="s">
        <v>83</v>
      </c>
      <c r="AV304" s="15" t="s">
        <v>139</v>
      </c>
      <c r="AW304" s="15" t="s">
        <v>30</v>
      </c>
      <c r="AX304" s="15" t="s">
        <v>81</v>
      </c>
      <c r="AY304" s="269" t="s">
        <v>132</v>
      </c>
    </row>
    <row r="305" s="2" customFormat="1" ht="16.5" customHeight="1">
      <c r="A305" s="39"/>
      <c r="B305" s="40"/>
      <c r="C305" s="219" t="s">
        <v>364</v>
      </c>
      <c r="D305" s="219" t="s">
        <v>134</v>
      </c>
      <c r="E305" s="220" t="s">
        <v>276</v>
      </c>
      <c r="F305" s="221" t="s">
        <v>277</v>
      </c>
      <c r="G305" s="222" t="s">
        <v>218</v>
      </c>
      <c r="H305" s="223">
        <v>733.39999999999998</v>
      </c>
      <c r="I305" s="224"/>
      <c r="J305" s="225">
        <f>ROUND(I305*H305,2)</f>
        <v>0</v>
      </c>
      <c r="K305" s="221" t="s">
        <v>138</v>
      </c>
      <c r="L305" s="45"/>
      <c r="M305" s="226" t="s">
        <v>1</v>
      </c>
      <c r="N305" s="227" t="s">
        <v>38</v>
      </c>
      <c r="O305" s="92"/>
      <c r="P305" s="228">
        <f>O305*H305</f>
        <v>0</v>
      </c>
      <c r="Q305" s="228">
        <v>0</v>
      </c>
      <c r="R305" s="228">
        <f>Q305*H305</f>
        <v>0</v>
      </c>
      <c r="S305" s="228">
        <v>0</v>
      </c>
      <c r="T305" s="229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30" t="s">
        <v>139</v>
      </c>
      <c r="AT305" s="230" t="s">
        <v>134</v>
      </c>
      <c r="AU305" s="230" t="s">
        <v>83</v>
      </c>
      <c r="AY305" s="18" t="s">
        <v>132</v>
      </c>
      <c r="BE305" s="231">
        <f>IF(N305="základní",J305,0)</f>
        <v>0</v>
      </c>
      <c r="BF305" s="231">
        <f>IF(N305="snížená",J305,0)</f>
        <v>0</v>
      </c>
      <c r="BG305" s="231">
        <f>IF(N305="zákl. přenesená",J305,0)</f>
        <v>0</v>
      </c>
      <c r="BH305" s="231">
        <f>IF(N305="sníž. přenesená",J305,0)</f>
        <v>0</v>
      </c>
      <c r="BI305" s="231">
        <f>IF(N305="nulová",J305,0)</f>
        <v>0</v>
      </c>
      <c r="BJ305" s="18" t="s">
        <v>81</v>
      </c>
      <c r="BK305" s="231">
        <f>ROUND(I305*H305,2)</f>
        <v>0</v>
      </c>
      <c r="BL305" s="18" t="s">
        <v>139</v>
      </c>
      <c r="BM305" s="230" t="s">
        <v>367</v>
      </c>
    </row>
    <row r="306" s="2" customFormat="1">
      <c r="A306" s="39"/>
      <c r="B306" s="40"/>
      <c r="C306" s="41"/>
      <c r="D306" s="232" t="s">
        <v>140</v>
      </c>
      <c r="E306" s="41"/>
      <c r="F306" s="233" t="s">
        <v>279</v>
      </c>
      <c r="G306" s="41"/>
      <c r="H306" s="41"/>
      <c r="I306" s="234"/>
      <c r="J306" s="41"/>
      <c r="K306" s="41"/>
      <c r="L306" s="45"/>
      <c r="M306" s="235"/>
      <c r="N306" s="236"/>
      <c r="O306" s="92"/>
      <c r="P306" s="92"/>
      <c r="Q306" s="92"/>
      <c r="R306" s="92"/>
      <c r="S306" s="92"/>
      <c r="T306" s="93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T306" s="18" t="s">
        <v>140</v>
      </c>
      <c r="AU306" s="18" t="s">
        <v>83</v>
      </c>
    </row>
    <row r="307" s="13" customFormat="1">
      <c r="A307" s="13"/>
      <c r="B307" s="237"/>
      <c r="C307" s="238"/>
      <c r="D307" s="239" t="s">
        <v>142</v>
      </c>
      <c r="E307" s="240" t="s">
        <v>1</v>
      </c>
      <c r="F307" s="241" t="s">
        <v>625</v>
      </c>
      <c r="G307" s="238"/>
      <c r="H307" s="242">
        <v>733.39999999999998</v>
      </c>
      <c r="I307" s="243"/>
      <c r="J307" s="238"/>
      <c r="K307" s="238"/>
      <c r="L307" s="244"/>
      <c r="M307" s="245"/>
      <c r="N307" s="246"/>
      <c r="O307" s="246"/>
      <c r="P307" s="246"/>
      <c r="Q307" s="246"/>
      <c r="R307" s="246"/>
      <c r="S307" s="246"/>
      <c r="T307" s="247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8" t="s">
        <v>142</v>
      </c>
      <c r="AU307" s="248" t="s">
        <v>83</v>
      </c>
      <c r="AV307" s="13" t="s">
        <v>83</v>
      </c>
      <c r="AW307" s="13" t="s">
        <v>30</v>
      </c>
      <c r="AX307" s="13" t="s">
        <v>73</v>
      </c>
      <c r="AY307" s="248" t="s">
        <v>132</v>
      </c>
    </row>
    <row r="308" s="14" customFormat="1">
      <c r="A308" s="14"/>
      <c r="B308" s="249"/>
      <c r="C308" s="250"/>
      <c r="D308" s="239" t="s">
        <v>142</v>
      </c>
      <c r="E308" s="251" t="s">
        <v>1</v>
      </c>
      <c r="F308" s="252" t="s">
        <v>281</v>
      </c>
      <c r="G308" s="250"/>
      <c r="H308" s="251" t="s">
        <v>1</v>
      </c>
      <c r="I308" s="253"/>
      <c r="J308" s="250"/>
      <c r="K308" s="250"/>
      <c r="L308" s="254"/>
      <c r="M308" s="255"/>
      <c r="N308" s="256"/>
      <c r="O308" s="256"/>
      <c r="P308" s="256"/>
      <c r="Q308" s="256"/>
      <c r="R308" s="256"/>
      <c r="S308" s="256"/>
      <c r="T308" s="257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58" t="s">
        <v>142</v>
      </c>
      <c r="AU308" s="258" t="s">
        <v>83</v>
      </c>
      <c r="AV308" s="14" t="s">
        <v>81</v>
      </c>
      <c r="AW308" s="14" t="s">
        <v>30</v>
      </c>
      <c r="AX308" s="14" t="s">
        <v>73</v>
      </c>
      <c r="AY308" s="258" t="s">
        <v>132</v>
      </c>
    </row>
    <row r="309" s="15" customFormat="1">
      <c r="A309" s="15"/>
      <c r="B309" s="259"/>
      <c r="C309" s="260"/>
      <c r="D309" s="239" t="s">
        <v>142</v>
      </c>
      <c r="E309" s="261" t="s">
        <v>1</v>
      </c>
      <c r="F309" s="262" t="s">
        <v>145</v>
      </c>
      <c r="G309" s="260"/>
      <c r="H309" s="263">
        <v>733.39999999999998</v>
      </c>
      <c r="I309" s="264"/>
      <c r="J309" s="260"/>
      <c r="K309" s="260"/>
      <c r="L309" s="265"/>
      <c r="M309" s="266"/>
      <c r="N309" s="267"/>
      <c r="O309" s="267"/>
      <c r="P309" s="267"/>
      <c r="Q309" s="267"/>
      <c r="R309" s="267"/>
      <c r="S309" s="267"/>
      <c r="T309" s="268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T309" s="269" t="s">
        <v>142</v>
      </c>
      <c r="AU309" s="269" t="s">
        <v>83</v>
      </c>
      <c r="AV309" s="15" t="s">
        <v>139</v>
      </c>
      <c r="AW309" s="15" t="s">
        <v>30</v>
      </c>
      <c r="AX309" s="15" t="s">
        <v>81</v>
      </c>
      <c r="AY309" s="269" t="s">
        <v>132</v>
      </c>
    </row>
    <row r="310" s="2" customFormat="1" ht="21.75" customHeight="1">
      <c r="A310" s="39"/>
      <c r="B310" s="40"/>
      <c r="C310" s="219" t="s">
        <v>246</v>
      </c>
      <c r="D310" s="219" t="s">
        <v>134</v>
      </c>
      <c r="E310" s="220" t="s">
        <v>282</v>
      </c>
      <c r="F310" s="221" t="s">
        <v>283</v>
      </c>
      <c r="G310" s="222" t="s">
        <v>218</v>
      </c>
      <c r="H310" s="223">
        <v>172.19999999999999</v>
      </c>
      <c r="I310" s="224"/>
      <c r="J310" s="225">
        <f>ROUND(I310*H310,2)</f>
        <v>0</v>
      </c>
      <c r="K310" s="221" t="s">
        <v>138</v>
      </c>
      <c r="L310" s="45"/>
      <c r="M310" s="226" t="s">
        <v>1</v>
      </c>
      <c r="N310" s="227" t="s">
        <v>38</v>
      </c>
      <c r="O310" s="92"/>
      <c r="P310" s="228">
        <f>O310*H310</f>
        <v>0</v>
      </c>
      <c r="Q310" s="228">
        <v>0</v>
      </c>
      <c r="R310" s="228">
        <f>Q310*H310</f>
        <v>0</v>
      </c>
      <c r="S310" s="228">
        <v>0</v>
      </c>
      <c r="T310" s="229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30" t="s">
        <v>139</v>
      </c>
      <c r="AT310" s="230" t="s">
        <v>134</v>
      </c>
      <c r="AU310" s="230" t="s">
        <v>83</v>
      </c>
      <c r="AY310" s="18" t="s">
        <v>132</v>
      </c>
      <c r="BE310" s="231">
        <f>IF(N310="základní",J310,0)</f>
        <v>0</v>
      </c>
      <c r="BF310" s="231">
        <f>IF(N310="snížená",J310,0)</f>
        <v>0</v>
      </c>
      <c r="BG310" s="231">
        <f>IF(N310="zákl. přenesená",J310,0)</f>
        <v>0</v>
      </c>
      <c r="BH310" s="231">
        <f>IF(N310="sníž. přenesená",J310,0)</f>
        <v>0</v>
      </c>
      <c r="BI310" s="231">
        <f>IF(N310="nulová",J310,0)</f>
        <v>0</v>
      </c>
      <c r="BJ310" s="18" t="s">
        <v>81</v>
      </c>
      <c r="BK310" s="231">
        <f>ROUND(I310*H310,2)</f>
        <v>0</v>
      </c>
      <c r="BL310" s="18" t="s">
        <v>139</v>
      </c>
      <c r="BM310" s="230" t="s">
        <v>373</v>
      </c>
    </row>
    <row r="311" s="2" customFormat="1">
      <c r="A311" s="39"/>
      <c r="B311" s="40"/>
      <c r="C311" s="41"/>
      <c r="D311" s="232" t="s">
        <v>140</v>
      </c>
      <c r="E311" s="41"/>
      <c r="F311" s="233" t="s">
        <v>285</v>
      </c>
      <c r="G311" s="41"/>
      <c r="H311" s="41"/>
      <c r="I311" s="234"/>
      <c r="J311" s="41"/>
      <c r="K311" s="41"/>
      <c r="L311" s="45"/>
      <c r="M311" s="235"/>
      <c r="N311" s="236"/>
      <c r="O311" s="92"/>
      <c r="P311" s="92"/>
      <c r="Q311" s="92"/>
      <c r="R311" s="92"/>
      <c r="S311" s="92"/>
      <c r="T311" s="93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T311" s="18" t="s">
        <v>140</v>
      </c>
      <c r="AU311" s="18" t="s">
        <v>83</v>
      </c>
    </row>
    <row r="312" s="13" customFormat="1">
      <c r="A312" s="13"/>
      <c r="B312" s="237"/>
      <c r="C312" s="238"/>
      <c r="D312" s="239" t="s">
        <v>142</v>
      </c>
      <c r="E312" s="240" t="s">
        <v>1</v>
      </c>
      <c r="F312" s="241" t="s">
        <v>626</v>
      </c>
      <c r="G312" s="238"/>
      <c r="H312" s="242">
        <v>81.200000000000003</v>
      </c>
      <c r="I312" s="243"/>
      <c r="J312" s="238"/>
      <c r="K312" s="238"/>
      <c r="L312" s="244"/>
      <c r="M312" s="245"/>
      <c r="N312" s="246"/>
      <c r="O312" s="246"/>
      <c r="P312" s="246"/>
      <c r="Q312" s="246"/>
      <c r="R312" s="246"/>
      <c r="S312" s="246"/>
      <c r="T312" s="247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8" t="s">
        <v>142</v>
      </c>
      <c r="AU312" s="248" t="s">
        <v>83</v>
      </c>
      <c r="AV312" s="13" t="s">
        <v>83</v>
      </c>
      <c r="AW312" s="13" t="s">
        <v>30</v>
      </c>
      <c r="AX312" s="13" t="s">
        <v>73</v>
      </c>
      <c r="AY312" s="248" t="s">
        <v>132</v>
      </c>
    </row>
    <row r="313" s="14" customFormat="1">
      <c r="A313" s="14"/>
      <c r="B313" s="249"/>
      <c r="C313" s="250"/>
      <c r="D313" s="239" t="s">
        <v>142</v>
      </c>
      <c r="E313" s="251" t="s">
        <v>1</v>
      </c>
      <c r="F313" s="252" t="s">
        <v>287</v>
      </c>
      <c r="G313" s="250"/>
      <c r="H313" s="251" t="s">
        <v>1</v>
      </c>
      <c r="I313" s="253"/>
      <c r="J313" s="250"/>
      <c r="K313" s="250"/>
      <c r="L313" s="254"/>
      <c r="M313" s="255"/>
      <c r="N313" s="256"/>
      <c r="O313" s="256"/>
      <c r="P313" s="256"/>
      <c r="Q313" s="256"/>
      <c r="R313" s="256"/>
      <c r="S313" s="256"/>
      <c r="T313" s="257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58" t="s">
        <v>142</v>
      </c>
      <c r="AU313" s="258" t="s">
        <v>83</v>
      </c>
      <c r="AV313" s="14" t="s">
        <v>81</v>
      </c>
      <c r="AW313" s="14" t="s">
        <v>30</v>
      </c>
      <c r="AX313" s="14" t="s">
        <v>73</v>
      </c>
      <c r="AY313" s="258" t="s">
        <v>132</v>
      </c>
    </row>
    <row r="314" s="13" customFormat="1">
      <c r="A314" s="13"/>
      <c r="B314" s="237"/>
      <c r="C314" s="238"/>
      <c r="D314" s="239" t="s">
        <v>142</v>
      </c>
      <c r="E314" s="240" t="s">
        <v>1</v>
      </c>
      <c r="F314" s="241" t="s">
        <v>627</v>
      </c>
      <c r="G314" s="238"/>
      <c r="H314" s="242">
        <v>91</v>
      </c>
      <c r="I314" s="243"/>
      <c r="J314" s="238"/>
      <c r="K314" s="238"/>
      <c r="L314" s="244"/>
      <c r="M314" s="245"/>
      <c r="N314" s="246"/>
      <c r="O314" s="246"/>
      <c r="P314" s="246"/>
      <c r="Q314" s="246"/>
      <c r="R314" s="246"/>
      <c r="S314" s="246"/>
      <c r="T314" s="247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8" t="s">
        <v>142</v>
      </c>
      <c r="AU314" s="248" t="s">
        <v>83</v>
      </c>
      <c r="AV314" s="13" t="s">
        <v>83</v>
      </c>
      <c r="AW314" s="13" t="s">
        <v>30</v>
      </c>
      <c r="AX314" s="13" t="s">
        <v>73</v>
      </c>
      <c r="AY314" s="248" t="s">
        <v>132</v>
      </c>
    </row>
    <row r="315" s="14" customFormat="1">
      <c r="A315" s="14"/>
      <c r="B315" s="249"/>
      <c r="C315" s="250"/>
      <c r="D315" s="239" t="s">
        <v>142</v>
      </c>
      <c r="E315" s="251" t="s">
        <v>1</v>
      </c>
      <c r="F315" s="252" t="s">
        <v>289</v>
      </c>
      <c r="G315" s="250"/>
      <c r="H315" s="251" t="s">
        <v>1</v>
      </c>
      <c r="I315" s="253"/>
      <c r="J315" s="250"/>
      <c r="K315" s="250"/>
      <c r="L315" s="254"/>
      <c r="M315" s="255"/>
      <c r="N315" s="256"/>
      <c r="O315" s="256"/>
      <c r="P315" s="256"/>
      <c r="Q315" s="256"/>
      <c r="R315" s="256"/>
      <c r="S315" s="256"/>
      <c r="T315" s="257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58" t="s">
        <v>142</v>
      </c>
      <c r="AU315" s="258" t="s">
        <v>83</v>
      </c>
      <c r="AV315" s="14" t="s">
        <v>81</v>
      </c>
      <c r="AW315" s="14" t="s">
        <v>30</v>
      </c>
      <c r="AX315" s="14" t="s">
        <v>73</v>
      </c>
      <c r="AY315" s="258" t="s">
        <v>132</v>
      </c>
    </row>
    <row r="316" s="14" customFormat="1">
      <c r="A316" s="14"/>
      <c r="B316" s="249"/>
      <c r="C316" s="250"/>
      <c r="D316" s="239" t="s">
        <v>142</v>
      </c>
      <c r="E316" s="251" t="s">
        <v>1</v>
      </c>
      <c r="F316" s="252" t="s">
        <v>144</v>
      </c>
      <c r="G316" s="250"/>
      <c r="H316" s="251" t="s">
        <v>1</v>
      </c>
      <c r="I316" s="253"/>
      <c r="J316" s="250"/>
      <c r="K316" s="250"/>
      <c r="L316" s="254"/>
      <c r="M316" s="255"/>
      <c r="N316" s="256"/>
      <c r="O316" s="256"/>
      <c r="P316" s="256"/>
      <c r="Q316" s="256"/>
      <c r="R316" s="256"/>
      <c r="S316" s="256"/>
      <c r="T316" s="257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58" t="s">
        <v>142</v>
      </c>
      <c r="AU316" s="258" t="s">
        <v>83</v>
      </c>
      <c r="AV316" s="14" t="s">
        <v>81</v>
      </c>
      <c r="AW316" s="14" t="s">
        <v>30</v>
      </c>
      <c r="AX316" s="14" t="s">
        <v>73</v>
      </c>
      <c r="AY316" s="258" t="s">
        <v>132</v>
      </c>
    </row>
    <row r="317" s="15" customFormat="1">
      <c r="A317" s="15"/>
      <c r="B317" s="259"/>
      <c r="C317" s="260"/>
      <c r="D317" s="239" t="s">
        <v>142</v>
      </c>
      <c r="E317" s="261" t="s">
        <v>1</v>
      </c>
      <c r="F317" s="262" t="s">
        <v>145</v>
      </c>
      <c r="G317" s="260"/>
      <c r="H317" s="263">
        <v>172.19999999999999</v>
      </c>
      <c r="I317" s="264"/>
      <c r="J317" s="260"/>
      <c r="K317" s="260"/>
      <c r="L317" s="265"/>
      <c r="M317" s="266"/>
      <c r="N317" s="267"/>
      <c r="O317" s="267"/>
      <c r="P317" s="267"/>
      <c r="Q317" s="267"/>
      <c r="R317" s="267"/>
      <c r="S317" s="267"/>
      <c r="T317" s="268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T317" s="269" t="s">
        <v>142</v>
      </c>
      <c r="AU317" s="269" t="s">
        <v>83</v>
      </c>
      <c r="AV317" s="15" t="s">
        <v>139</v>
      </c>
      <c r="AW317" s="15" t="s">
        <v>30</v>
      </c>
      <c r="AX317" s="15" t="s">
        <v>81</v>
      </c>
      <c r="AY317" s="269" t="s">
        <v>132</v>
      </c>
    </row>
    <row r="318" s="2" customFormat="1" ht="21.75" customHeight="1">
      <c r="A318" s="39"/>
      <c r="B318" s="40"/>
      <c r="C318" s="219" t="s">
        <v>377</v>
      </c>
      <c r="D318" s="219" t="s">
        <v>134</v>
      </c>
      <c r="E318" s="220" t="s">
        <v>291</v>
      </c>
      <c r="F318" s="221" t="s">
        <v>292</v>
      </c>
      <c r="G318" s="222" t="s">
        <v>137</v>
      </c>
      <c r="H318" s="223">
        <v>18</v>
      </c>
      <c r="I318" s="224"/>
      <c r="J318" s="225">
        <f>ROUND(I318*H318,2)</f>
        <v>0</v>
      </c>
      <c r="K318" s="221" t="s">
        <v>138</v>
      </c>
      <c r="L318" s="45"/>
      <c r="M318" s="226" t="s">
        <v>1</v>
      </c>
      <c r="N318" s="227" t="s">
        <v>38</v>
      </c>
      <c r="O318" s="92"/>
      <c r="P318" s="228">
        <f>O318*H318</f>
        <v>0</v>
      </c>
      <c r="Q318" s="228">
        <v>0</v>
      </c>
      <c r="R318" s="228">
        <f>Q318*H318</f>
        <v>0</v>
      </c>
      <c r="S318" s="228">
        <v>0</v>
      </c>
      <c r="T318" s="229">
        <f>S318*H318</f>
        <v>0</v>
      </c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R318" s="230" t="s">
        <v>139</v>
      </c>
      <c r="AT318" s="230" t="s">
        <v>134</v>
      </c>
      <c r="AU318" s="230" t="s">
        <v>83</v>
      </c>
      <c r="AY318" s="18" t="s">
        <v>132</v>
      </c>
      <c r="BE318" s="231">
        <f>IF(N318="základní",J318,0)</f>
        <v>0</v>
      </c>
      <c r="BF318" s="231">
        <f>IF(N318="snížená",J318,0)</f>
        <v>0</v>
      </c>
      <c r="BG318" s="231">
        <f>IF(N318="zákl. přenesená",J318,0)</f>
        <v>0</v>
      </c>
      <c r="BH318" s="231">
        <f>IF(N318="sníž. přenesená",J318,0)</f>
        <v>0</v>
      </c>
      <c r="BI318" s="231">
        <f>IF(N318="nulová",J318,0)</f>
        <v>0</v>
      </c>
      <c r="BJ318" s="18" t="s">
        <v>81</v>
      </c>
      <c r="BK318" s="231">
        <f>ROUND(I318*H318,2)</f>
        <v>0</v>
      </c>
      <c r="BL318" s="18" t="s">
        <v>139</v>
      </c>
      <c r="BM318" s="230" t="s">
        <v>380</v>
      </c>
    </row>
    <row r="319" s="2" customFormat="1">
      <c r="A319" s="39"/>
      <c r="B319" s="40"/>
      <c r="C319" s="41"/>
      <c r="D319" s="232" t="s">
        <v>140</v>
      </c>
      <c r="E319" s="41"/>
      <c r="F319" s="233" t="s">
        <v>294</v>
      </c>
      <c r="G319" s="41"/>
      <c r="H319" s="41"/>
      <c r="I319" s="234"/>
      <c r="J319" s="41"/>
      <c r="K319" s="41"/>
      <c r="L319" s="45"/>
      <c r="M319" s="235"/>
      <c r="N319" s="236"/>
      <c r="O319" s="92"/>
      <c r="P319" s="92"/>
      <c r="Q319" s="92"/>
      <c r="R319" s="92"/>
      <c r="S319" s="92"/>
      <c r="T319" s="93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T319" s="18" t="s">
        <v>140</v>
      </c>
      <c r="AU319" s="18" t="s">
        <v>83</v>
      </c>
    </row>
    <row r="320" s="13" customFormat="1">
      <c r="A320" s="13"/>
      <c r="B320" s="237"/>
      <c r="C320" s="238"/>
      <c r="D320" s="239" t="s">
        <v>142</v>
      </c>
      <c r="E320" s="240" t="s">
        <v>1</v>
      </c>
      <c r="F320" s="241" t="s">
        <v>297</v>
      </c>
      <c r="G320" s="238"/>
      <c r="H320" s="242">
        <v>18</v>
      </c>
      <c r="I320" s="243"/>
      <c r="J320" s="238"/>
      <c r="K320" s="238"/>
      <c r="L320" s="244"/>
      <c r="M320" s="245"/>
      <c r="N320" s="246"/>
      <c r="O320" s="246"/>
      <c r="P320" s="246"/>
      <c r="Q320" s="246"/>
      <c r="R320" s="246"/>
      <c r="S320" s="246"/>
      <c r="T320" s="247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8" t="s">
        <v>142</v>
      </c>
      <c r="AU320" s="248" t="s">
        <v>83</v>
      </c>
      <c r="AV320" s="13" t="s">
        <v>83</v>
      </c>
      <c r="AW320" s="13" t="s">
        <v>30</v>
      </c>
      <c r="AX320" s="13" t="s">
        <v>73</v>
      </c>
      <c r="AY320" s="248" t="s">
        <v>132</v>
      </c>
    </row>
    <row r="321" s="14" customFormat="1">
      <c r="A321" s="14"/>
      <c r="B321" s="249"/>
      <c r="C321" s="250"/>
      <c r="D321" s="239" t="s">
        <v>142</v>
      </c>
      <c r="E321" s="251" t="s">
        <v>1</v>
      </c>
      <c r="F321" s="252" t="s">
        <v>628</v>
      </c>
      <c r="G321" s="250"/>
      <c r="H321" s="251" t="s">
        <v>1</v>
      </c>
      <c r="I321" s="253"/>
      <c r="J321" s="250"/>
      <c r="K321" s="250"/>
      <c r="L321" s="254"/>
      <c r="M321" s="255"/>
      <c r="N321" s="256"/>
      <c r="O321" s="256"/>
      <c r="P321" s="256"/>
      <c r="Q321" s="256"/>
      <c r="R321" s="256"/>
      <c r="S321" s="256"/>
      <c r="T321" s="257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58" t="s">
        <v>142</v>
      </c>
      <c r="AU321" s="258" t="s">
        <v>83</v>
      </c>
      <c r="AV321" s="14" t="s">
        <v>81</v>
      </c>
      <c r="AW321" s="14" t="s">
        <v>30</v>
      </c>
      <c r="AX321" s="14" t="s">
        <v>73</v>
      </c>
      <c r="AY321" s="258" t="s">
        <v>132</v>
      </c>
    </row>
    <row r="322" s="14" customFormat="1">
      <c r="A322" s="14"/>
      <c r="B322" s="249"/>
      <c r="C322" s="250"/>
      <c r="D322" s="239" t="s">
        <v>142</v>
      </c>
      <c r="E322" s="251" t="s">
        <v>1</v>
      </c>
      <c r="F322" s="252" t="s">
        <v>298</v>
      </c>
      <c r="G322" s="250"/>
      <c r="H322" s="251" t="s">
        <v>1</v>
      </c>
      <c r="I322" s="253"/>
      <c r="J322" s="250"/>
      <c r="K322" s="250"/>
      <c r="L322" s="254"/>
      <c r="M322" s="255"/>
      <c r="N322" s="256"/>
      <c r="O322" s="256"/>
      <c r="P322" s="256"/>
      <c r="Q322" s="256"/>
      <c r="R322" s="256"/>
      <c r="S322" s="256"/>
      <c r="T322" s="257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58" t="s">
        <v>142</v>
      </c>
      <c r="AU322" s="258" t="s">
        <v>83</v>
      </c>
      <c r="AV322" s="14" t="s">
        <v>81</v>
      </c>
      <c r="AW322" s="14" t="s">
        <v>30</v>
      </c>
      <c r="AX322" s="14" t="s">
        <v>73</v>
      </c>
      <c r="AY322" s="258" t="s">
        <v>132</v>
      </c>
    </row>
    <row r="323" s="15" customFormat="1">
      <c r="A323" s="15"/>
      <c r="B323" s="259"/>
      <c r="C323" s="260"/>
      <c r="D323" s="239" t="s">
        <v>142</v>
      </c>
      <c r="E323" s="261" t="s">
        <v>1</v>
      </c>
      <c r="F323" s="262" t="s">
        <v>145</v>
      </c>
      <c r="G323" s="260"/>
      <c r="H323" s="263">
        <v>18</v>
      </c>
      <c r="I323" s="264"/>
      <c r="J323" s="260"/>
      <c r="K323" s="260"/>
      <c r="L323" s="265"/>
      <c r="M323" s="266"/>
      <c r="N323" s="267"/>
      <c r="O323" s="267"/>
      <c r="P323" s="267"/>
      <c r="Q323" s="267"/>
      <c r="R323" s="267"/>
      <c r="S323" s="267"/>
      <c r="T323" s="268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T323" s="269" t="s">
        <v>142</v>
      </c>
      <c r="AU323" s="269" t="s">
        <v>83</v>
      </c>
      <c r="AV323" s="15" t="s">
        <v>139</v>
      </c>
      <c r="AW323" s="15" t="s">
        <v>30</v>
      </c>
      <c r="AX323" s="15" t="s">
        <v>81</v>
      </c>
      <c r="AY323" s="269" t="s">
        <v>132</v>
      </c>
    </row>
    <row r="324" s="2" customFormat="1" ht="24.15" customHeight="1">
      <c r="A324" s="39"/>
      <c r="B324" s="40"/>
      <c r="C324" s="219" t="s">
        <v>249</v>
      </c>
      <c r="D324" s="219" t="s">
        <v>134</v>
      </c>
      <c r="E324" s="220" t="s">
        <v>299</v>
      </c>
      <c r="F324" s="221" t="s">
        <v>300</v>
      </c>
      <c r="G324" s="222" t="s">
        <v>218</v>
      </c>
      <c r="H324" s="223">
        <v>1338.3</v>
      </c>
      <c r="I324" s="224"/>
      <c r="J324" s="225">
        <f>ROUND(I324*H324,2)</f>
        <v>0</v>
      </c>
      <c r="K324" s="221" t="s">
        <v>138</v>
      </c>
      <c r="L324" s="45"/>
      <c r="M324" s="226" t="s">
        <v>1</v>
      </c>
      <c r="N324" s="227" t="s">
        <v>38</v>
      </c>
      <c r="O324" s="92"/>
      <c r="P324" s="228">
        <f>O324*H324</f>
        <v>0</v>
      </c>
      <c r="Q324" s="228">
        <v>0</v>
      </c>
      <c r="R324" s="228">
        <f>Q324*H324</f>
        <v>0</v>
      </c>
      <c r="S324" s="228">
        <v>0</v>
      </c>
      <c r="T324" s="229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30" t="s">
        <v>139</v>
      </c>
      <c r="AT324" s="230" t="s">
        <v>134</v>
      </c>
      <c r="AU324" s="230" t="s">
        <v>83</v>
      </c>
      <c r="AY324" s="18" t="s">
        <v>132</v>
      </c>
      <c r="BE324" s="231">
        <f>IF(N324="základní",J324,0)</f>
        <v>0</v>
      </c>
      <c r="BF324" s="231">
        <f>IF(N324="snížená",J324,0)</f>
        <v>0</v>
      </c>
      <c r="BG324" s="231">
        <f>IF(N324="zákl. přenesená",J324,0)</f>
        <v>0</v>
      </c>
      <c r="BH324" s="231">
        <f>IF(N324="sníž. přenesená",J324,0)</f>
        <v>0</v>
      </c>
      <c r="BI324" s="231">
        <f>IF(N324="nulová",J324,0)</f>
        <v>0</v>
      </c>
      <c r="BJ324" s="18" t="s">
        <v>81</v>
      </c>
      <c r="BK324" s="231">
        <f>ROUND(I324*H324,2)</f>
        <v>0</v>
      </c>
      <c r="BL324" s="18" t="s">
        <v>139</v>
      </c>
      <c r="BM324" s="230" t="s">
        <v>389</v>
      </c>
    </row>
    <row r="325" s="2" customFormat="1">
      <c r="A325" s="39"/>
      <c r="B325" s="40"/>
      <c r="C325" s="41"/>
      <c r="D325" s="232" t="s">
        <v>140</v>
      </c>
      <c r="E325" s="41"/>
      <c r="F325" s="233" t="s">
        <v>302</v>
      </c>
      <c r="G325" s="41"/>
      <c r="H325" s="41"/>
      <c r="I325" s="234"/>
      <c r="J325" s="41"/>
      <c r="K325" s="41"/>
      <c r="L325" s="45"/>
      <c r="M325" s="235"/>
      <c r="N325" s="236"/>
      <c r="O325" s="92"/>
      <c r="P325" s="92"/>
      <c r="Q325" s="92"/>
      <c r="R325" s="92"/>
      <c r="S325" s="92"/>
      <c r="T325" s="93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T325" s="18" t="s">
        <v>140</v>
      </c>
      <c r="AU325" s="18" t="s">
        <v>83</v>
      </c>
    </row>
    <row r="326" s="13" customFormat="1">
      <c r="A326" s="13"/>
      <c r="B326" s="237"/>
      <c r="C326" s="238"/>
      <c r="D326" s="239" t="s">
        <v>142</v>
      </c>
      <c r="E326" s="240" t="s">
        <v>1</v>
      </c>
      <c r="F326" s="241" t="s">
        <v>629</v>
      </c>
      <c r="G326" s="238"/>
      <c r="H326" s="242">
        <v>393.60000000000002</v>
      </c>
      <c r="I326" s="243"/>
      <c r="J326" s="238"/>
      <c r="K326" s="238"/>
      <c r="L326" s="244"/>
      <c r="M326" s="245"/>
      <c r="N326" s="246"/>
      <c r="O326" s="246"/>
      <c r="P326" s="246"/>
      <c r="Q326" s="246"/>
      <c r="R326" s="246"/>
      <c r="S326" s="246"/>
      <c r="T326" s="247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8" t="s">
        <v>142</v>
      </c>
      <c r="AU326" s="248" t="s">
        <v>83</v>
      </c>
      <c r="AV326" s="13" t="s">
        <v>83</v>
      </c>
      <c r="AW326" s="13" t="s">
        <v>30</v>
      </c>
      <c r="AX326" s="13" t="s">
        <v>73</v>
      </c>
      <c r="AY326" s="248" t="s">
        <v>132</v>
      </c>
    </row>
    <row r="327" s="13" customFormat="1">
      <c r="A327" s="13"/>
      <c r="B327" s="237"/>
      <c r="C327" s="238"/>
      <c r="D327" s="239" t="s">
        <v>142</v>
      </c>
      <c r="E327" s="240" t="s">
        <v>1</v>
      </c>
      <c r="F327" s="241" t="s">
        <v>624</v>
      </c>
      <c r="G327" s="238"/>
      <c r="H327" s="242">
        <v>39.100000000000001</v>
      </c>
      <c r="I327" s="243"/>
      <c r="J327" s="238"/>
      <c r="K327" s="238"/>
      <c r="L327" s="244"/>
      <c r="M327" s="245"/>
      <c r="N327" s="246"/>
      <c r="O327" s="246"/>
      <c r="P327" s="246"/>
      <c r="Q327" s="246"/>
      <c r="R327" s="246"/>
      <c r="S327" s="246"/>
      <c r="T327" s="247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8" t="s">
        <v>142</v>
      </c>
      <c r="AU327" s="248" t="s">
        <v>83</v>
      </c>
      <c r="AV327" s="13" t="s">
        <v>83</v>
      </c>
      <c r="AW327" s="13" t="s">
        <v>30</v>
      </c>
      <c r="AX327" s="13" t="s">
        <v>73</v>
      </c>
      <c r="AY327" s="248" t="s">
        <v>132</v>
      </c>
    </row>
    <row r="328" s="13" customFormat="1">
      <c r="A328" s="13"/>
      <c r="B328" s="237"/>
      <c r="C328" s="238"/>
      <c r="D328" s="239" t="s">
        <v>142</v>
      </c>
      <c r="E328" s="240" t="s">
        <v>1</v>
      </c>
      <c r="F328" s="241" t="s">
        <v>630</v>
      </c>
      <c r="G328" s="238"/>
      <c r="H328" s="242">
        <v>905.60000000000002</v>
      </c>
      <c r="I328" s="243"/>
      <c r="J328" s="238"/>
      <c r="K328" s="238"/>
      <c r="L328" s="244"/>
      <c r="M328" s="245"/>
      <c r="N328" s="246"/>
      <c r="O328" s="246"/>
      <c r="P328" s="246"/>
      <c r="Q328" s="246"/>
      <c r="R328" s="246"/>
      <c r="S328" s="246"/>
      <c r="T328" s="247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48" t="s">
        <v>142</v>
      </c>
      <c r="AU328" s="248" t="s">
        <v>83</v>
      </c>
      <c r="AV328" s="13" t="s">
        <v>83</v>
      </c>
      <c r="AW328" s="13" t="s">
        <v>30</v>
      </c>
      <c r="AX328" s="13" t="s">
        <v>73</v>
      </c>
      <c r="AY328" s="248" t="s">
        <v>132</v>
      </c>
    </row>
    <row r="329" s="14" customFormat="1">
      <c r="A329" s="14"/>
      <c r="B329" s="249"/>
      <c r="C329" s="250"/>
      <c r="D329" s="239" t="s">
        <v>142</v>
      </c>
      <c r="E329" s="251" t="s">
        <v>1</v>
      </c>
      <c r="F329" s="252" t="s">
        <v>631</v>
      </c>
      <c r="G329" s="250"/>
      <c r="H329" s="251" t="s">
        <v>1</v>
      </c>
      <c r="I329" s="253"/>
      <c r="J329" s="250"/>
      <c r="K329" s="250"/>
      <c r="L329" s="254"/>
      <c r="M329" s="255"/>
      <c r="N329" s="256"/>
      <c r="O329" s="256"/>
      <c r="P329" s="256"/>
      <c r="Q329" s="256"/>
      <c r="R329" s="256"/>
      <c r="S329" s="256"/>
      <c r="T329" s="257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58" t="s">
        <v>142</v>
      </c>
      <c r="AU329" s="258" t="s">
        <v>83</v>
      </c>
      <c r="AV329" s="14" t="s">
        <v>81</v>
      </c>
      <c r="AW329" s="14" t="s">
        <v>30</v>
      </c>
      <c r="AX329" s="14" t="s">
        <v>73</v>
      </c>
      <c r="AY329" s="258" t="s">
        <v>132</v>
      </c>
    </row>
    <row r="330" s="15" customFormat="1">
      <c r="A330" s="15"/>
      <c r="B330" s="259"/>
      <c r="C330" s="260"/>
      <c r="D330" s="239" t="s">
        <v>142</v>
      </c>
      <c r="E330" s="261" t="s">
        <v>1</v>
      </c>
      <c r="F330" s="262" t="s">
        <v>145</v>
      </c>
      <c r="G330" s="260"/>
      <c r="H330" s="263">
        <v>1338.3000000000002</v>
      </c>
      <c r="I330" s="264"/>
      <c r="J330" s="260"/>
      <c r="K330" s="260"/>
      <c r="L330" s="265"/>
      <c r="M330" s="266"/>
      <c r="N330" s="267"/>
      <c r="O330" s="267"/>
      <c r="P330" s="267"/>
      <c r="Q330" s="267"/>
      <c r="R330" s="267"/>
      <c r="S330" s="267"/>
      <c r="T330" s="268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T330" s="269" t="s">
        <v>142</v>
      </c>
      <c r="AU330" s="269" t="s">
        <v>83</v>
      </c>
      <c r="AV330" s="15" t="s">
        <v>139</v>
      </c>
      <c r="AW330" s="15" t="s">
        <v>30</v>
      </c>
      <c r="AX330" s="15" t="s">
        <v>81</v>
      </c>
      <c r="AY330" s="269" t="s">
        <v>132</v>
      </c>
    </row>
    <row r="331" s="2" customFormat="1" ht="24.15" customHeight="1">
      <c r="A331" s="39"/>
      <c r="B331" s="40"/>
      <c r="C331" s="219" t="s">
        <v>392</v>
      </c>
      <c r="D331" s="219" t="s">
        <v>134</v>
      </c>
      <c r="E331" s="220" t="s">
        <v>308</v>
      </c>
      <c r="F331" s="221" t="s">
        <v>309</v>
      </c>
      <c r="G331" s="222" t="s">
        <v>137</v>
      </c>
      <c r="H331" s="223">
        <v>18</v>
      </c>
      <c r="I331" s="224"/>
      <c r="J331" s="225">
        <f>ROUND(I331*H331,2)</f>
        <v>0</v>
      </c>
      <c r="K331" s="221" t="s">
        <v>138</v>
      </c>
      <c r="L331" s="45"/>
      <c r="M331" s="226" t="s">
        <v>1</v>
      </c>
      <c r="N331" s="227" t="s">
        <v>38</v>
      </c>
      <c r="O331" s="92"/>
      <c r="P331" s="228">
        <f>O331*H331</f>
        <v>0</v>
      </c>
      <c r="Q331" s="228">
        <v>0</v>
      </c>
      <c r="R331" s="228">
        <f>Q331*H331</f>
        <v>0</v>
      </c>
      <c r="S331" s="228">
        <v>0</v>
      </c>
      <c r="T331" s="229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30" t="s">
        <v>139</v>
      </c>
      <c r="AT331" s="230" t="s">
        <v>134</v>
      </c>
      <c r="AU331" s="230" t="s">
        <v>83</v>
      </c>
      <c r="AY331" s="18" t="s">
        <v>132</v>
      </c>
      <c r="BE331" s="231">
        <f>IF(N331="základní",J331,0)</f>
        <v>0</v>
      </c>
      <c r="BF331" s="231">
        <f>IF(N331="snížená",J331,0)</f>
        <v>0</v>
      </c>
      <c r="BG331" s="231">
        <f>IF(N331="zákl. přenesená",J331,0)</f>
        <v>0</v>
      </c>
      <c r="BH331" s="231">
        <f>IF(N331="sníž. přenesená",J331,0)</f>
        <v>0</v>
      </c>
      <c r="BI331" s="231">
        <f>IF(N331="nulová",J331,0)</f>
        <v>0</v>
      </c>
      <c r="BJ331" s="18" t="s">
        <v>81</v>
      </c>
      <c r="BK331" s="231">
        <f>ROUND(I331*H331,2)</f>
        <v>0</v>
      </c>
      <c r="BL331" s="18" t="s">
        <v>139</v>
      </c>
      <c r="BM331" s="230" t="s">
        <v>395</v>
      </c>
    </row>
    <row r="332" s="2" customFormat="1">
      <c r="A332" s="39"/>
      <c r="B332" s="40"/>
      <c r="C332" s="41"/>
      <c r="D332" s="232" t="s">
        <v>140</v>
      </c>
      <c r="E332" s="41"/>
      <c r="F332" s="233" t="s">
        <v>311</v>
      </c>
      <c r="G332" s="41"/>
      <c r="H332" s="41"/>
      <c r="I332" s="234"/>
      <c r="J332" s="41"/>
      <c r="K332" s="41"/>
      <c r="L332" s="45"/>
      <c r="M332" s="235"/>
      <c r="N332" s="236"/>
      <c r="O332" s="92"/>
      <c r="P332" s="92"/>
      <c r="Q332" s="92"/>
      <c r="R332" s="92"/>
      <c r="S332" s="92"/>
      <c r="T332" s="93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T332" s="18" t="s">
        <v>140</v>
      </c>
      <c r="AU332" s="18" t="s">
        <v>83</v>
      </c>
    </row>
    <row r="333" s="13" customFormat="1">
      <c r="A333" s="13"/>
      <c r="B333" s="237"/>
      <c r="C333" s="238"/>
      <c r="D333" s="239" t="s">
        <v>142</v>
      </c>
      <c r="E333" s="240" t="s">
        <v>1</v>
      </c>
      <c r="F333" s="241" t="s">
        <v>189</v>
      </c>
      <c r="G333" s="238"/>
      <c r="H333" s="242">
        <v>18</v>
      </c>
      <c r="I333" s="243"/>
      <c r="J333" s="238"/>
      <c r="K333" s="238"/>
      <c r="L333" s="244"/>
      <c r="M333" s="245"/>
      <c r="N333" s="246"/>
      <c r="O333" s="246"/>
      <c r="P333" s="246"/>
      <c r="Q333" s="246"/>
      <c r="R333" s="246"/>
      <c r="S333" s="246"/>
      <c r="T333" s="247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48" t="s">
        <v>142</v>
      </c>
      <c r="AU333" s="248" t="s">
        <v>83</v>
      </c>
      <c r="AV333" s="13" t="s">
        <v>83</v>
      </c>
      <c r="AW333" s="13" t="s">
        <v>30</v>
      </c>
      <c r="AX333" s="13" t="s">
        <v>73</v>
      </c>
      <c r="AY333" s="248" t="s">
        <v>132</v>
      </c>
    </row>
    <row r="334" s="14" customFormat="1">
      <c r="A334" s="14"/>
      <c r="B334" s="249"/>
      <c r="C334" s="250"/>
      <c r="D334" s="239" t="s">
        <v>142</v>
      </c>
      <c r="E334" s="251" t="s">
        <v>1</v>
      </c>
      <c r="F334" s="252" t="s">
        <v>632</v>
      </c>
      <c r="G334" s="250"/>
      <c r="H334" s="251" t="s">
        <v>1</v>
      </c>
      <c r="I334" s="253"/>
      <c r="J334" s="250"/>
      <c r="K334" s="250"/>
      <c r="L334" s="254"/>
      <c r="M334" s="255"/>
      <c r="N334" s="256"/>
      <c r="O334" s="256"/>
      <c r="P334" s="256"/>
      <c r="Q334" s="256"/>
      <c r="R334" s="256"/>
      <c r="S334" s="256"/>
      <c r="T334" s="257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58" t="s">
        <v>142</v>
      </c>
      <c r="AU334" s="258" t="s">
        <v>83</v>
      </c>
      <c r="AV334" s="14" t="s">
        <v>81</v>
      </c>
      <c r="AW334" s="14" t="s">
        <v>30</v>
      </c>
      <c r="AX334" s="14" t="s">
        <v>73</v>
      </c>
      <c r="AY334" s="258" t="s">
        <v>132</v>
      </c>
    </row>
    <row r="335" s="15" customFormat="1">
      <c r="A335" s="15"/>
      <c r="B335" s="259"/>
      <c r="C335" s="260"/>
      <c r="D335" s="239" t="s">
        <v>142</v>
      </c>
      <c r="E335" s="261" t="s">
        <v>1</v>
      </c>
      <c r="F335" s="262" t="s">
        <v>145</v>
      </c>
      <c r="G335" s="260"/>
      <c r="H335" s="263">
        <v>18</v>
      </c>
      <c r="I335" s="264"/>
      <c r="J335" s="260"/>
      <c r="K335" s="260"/>
      <c r="L335" s="265"/>
      <c r="M335" s="266"/>
      <c r="N335" s="267"/>
      <c r="O335" s="267"/>
      <c r="P335" s="267"/>
      <c r="Q335" s="267"/>
      <c r="R335" s="267"/>
      <c r="S335" s="267"/>
      <c r="T335" s="268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T335" s="269" t="s">
        <v>142</v>
      </c>
      <c r="AU335" s="269" t="s">
        <v>83</v>
      </c>
      <c r="AV335" s="15" t="s">
        <v>139</v>
      </c>
      <c r="AW335" s="15" t="s">
        <v>30</v>
      </c>
      <c r="AX335" s="15" t="s">
        <v>81</v>
      </c>
      <c r="AY335" s="269" t="s">
        <v>132</v>
      </c>
    </row>
    <row r="336" s="2" customFormat="1" ht="21.75" customHeight="1">
      <c r="A336" s="39"/>
      <c r="B336" s="40"/>
      <c r="C336" s="219" t="s">
        <v>253</v>
      </c>
      <c r="D336" s="219" t="s">
        <v>134</v>
      </c>
      <c r="E336" s="220" t="s">
        <v>633</v>
      </c>
      <c r="F336" s="221" t="s">
        <v>634</v>
      </c>
      <c r="G336" s="222" t="s">
        <v>207</v>
      </c>
      <c r="H336" s="223">
        <v>6</v>
      </c>
      <c r="I336" s="224"/>
      <c r="J336" s="225">
        <f>ROUND(I336*H336,2)</f>
        <v>0</v>
      </c>
      <c r="K336" s="221" t="s">
        <v>138</v>
      </c>
      <c r="L336" s="45"/>
      <c r="M336" s="226" t="s">
        <v>1</v>
      </c>
      <c r="N336" s="227" t="s">
        <v>38</v>
      </c>
      <c r="O336" s="92"/>
      <c r="P336" s="228">
        <f>O336*H336</f>
        <v>0</v>
      </c>
      <c r="Q336" s="228">
        <v>0</v>
      </c>
      <c r="R336" s="228">
        <f>Q336*H336</f>
        <v>0</v>
      </c>
      <c r="S336" s="228">
        <v>0</v>
      </c>
      <c r="T336" s="229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230" t="s">
        <v>139</v>
      </c>
      <c r="AT336" s="230" t="s">
        <v>134</v>
      </c>
      <c r="AU336" s="230" t="s">
        <v>83</v>
      </c>
      <c r="AY336" s="18" t="s">
        <v>132</v>
      </c>
      <c r="BE336" s="231">
        <f>IF(N336="základní",J336,0)</f>
        <v>0</v>
      </c>
      <c r="BF336" s="231">
        <f>IF(N336="snížená",J336,0)</f>
        <v>0</v>
      </c>
      <c r="BG336" s="231">
        <f>IF(N336="zákl. přenesená",J336,0)</f>
        <v>0</v>
      </c>
      <c r="BH336" s="231">
        <f>IF(N336="sníž. přenesená",J336,0)</f>
        <v>0</v>
      </c>
      <c r="BI336" s="231">
        <f>IF(N336="nulová",J336,0)</f>
        <v>0</v>
      </c>
      <c r="BJ336" s="18" t="s">
        <v>81</v>
      </c>
      <c r="BK336" s="231">
        <f>ROUND(I336*H336,2)</f>
        <v>0</v>
      </c>
      <c r="BL336" s="18" t="s">
        <v>139</v>
      </c>
      <c r="BM336" s="230" t="s">
        <v>404</v>
      </c>
    </row>
    <row r="337" s="2" customFormat="1">
      <c r="A337" s="39"/>
      <c r="B337" s="40"/>
      <c r="C337" s="41"/>
      <c r="D337" s="232" t="s">
        <v>140</v>
      </c>
      <c r="E337" s="41"/>
      <c r="F337" s="233" t="s">
        <v>635</v>
      </c>
      <c r="G337" s="41"/>
      <c r="H337" s="41"/>
      <c r="I337" s="234"/>
      <c r="J337" s="41"/>
      <c r="K337" s="41"/>
      <c r="L337" s="45"/>
      <c r="M337" s="235"/>
      <c r="N337" s="236"/>
      <c r="O337" s="92"/>
      <c r="P337" s="92"/>
      <c r="Q337" s="92"/>
      <c r="R337" s="92"/>
      <c r="S337" s="92"/>
      <c r="T337" s="93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T337" s="18" t="s">
        <v>140</v>
      </c>
      <c r="AU337" s="18" t="s">
        <v>83</v>
      </c>
    </row>
    <row r="338" s="13" customFormat="1">
      <c r="A338" s="13"/>
      <c r="B338" s="237"/>
      <c r="C338" s="238"/>
      <c r="D338" s="239" t="s">
        <v>142</v>
      </c>
      <c r="E338" s="240" t="s">
        <v>1</v>
      </c>
      <c r="F338" s="241" t="s">
        <v>158</v>
      </c>
      <c r="G338" s="238"/>
      <c r="H338" s="242">
        <v>6</v>
      </c>
      <c r="I338" s="243"/>
      <c r="J338" s="238"/>
      <c r="K338" s="238"/>
      <c r="L338" s="244"/>
      <c r="M338" s="245"/>
      <c r="N338" s="246"/>
      <c r="O338" s="246"/>
      <c r="P338" s="246"/>
      <c r="Q338" s="246"/>
      <c r="R338" s="246"/>
      <c r="S338" s="246"/>
      <c r="T338" s="247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48" t="s">
        <v>142</v>
      </c>
      <c r="AU338" s="248" t="s">
        <v>83</v>
      </c>
      <c r="AV338" s="13" t="s">
        <v>83</v>
      </c>
      <c r="AW338" s="13" t="s">
        <v>30</v>
      </c>
      <c r="AX338" s="13" t="s">
        <v>73</v>
      </c>
      <c r="AY338" s="248" t="s">
        <v>132</v>
      </c>
    </row>
    <row r="339" s="15" customFormat="1">
      <c r="A339" s="15"/>
      <c r="B339" s="259"/>
      <c r="C339" s="260"/>
      <c r="D339" s="239" t="s">
        <v>142</v>
      </c>
      <c r="E339" s="261" t="s">
        <v>1</v>
      </c>
      <c r="F339" s="262" t="s">
        <v>145</v>
      </c>
      <c r="G339" s="260"/>
      <c r="H339" s="263">
        <v>6</v>
      </c>
      <c r="I339" s="264"/>
      <c r="J339" s="260"/>
      <c r="K339" s="260"/>
      <c r="L339" s="265"/>
      <c r="M339" s="266"/>
      <c r="N339" s="267"/>
      <c r="O339" s="267"/>
      <c r="P339" s="267"/>
      <c r="Q339" s="267"/>
      <c r="R339" s="267"/>
      <c r="S339" s="267"/>
      <c r="T339" s="268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T339" s="269" t="s">
        <v>142</v>
      </c>
      <c r="AU339" s="269" t="s">
        <v>83</v>
      </c>
      <c r="AV339" s="15" t="s">
        <v>139</v>
      </c>
      <c r="AW339" s="15" t="s">
        <v>30</v>
      </c>
      <c r="AX339" s="15" t="s">
        <v>81</v>
      </c>
      <c r="AY339" s="269" t="s">
        <v>132</v>
      </c>
    </row>
    <row r="340" s="2" customFormat="1" ht="16.5" customHeight="1">
      <c r="A340" s="39"/>
      <c r="B340" s="40"/>
      <c r="C340" s="219" t="s">
        <v>339</v>
      </c>
      <c r="D340" s="219" t="s">
        <v>134</v>
      </c>
      <c r="E340" s="220" t="s">
        <v>636</v>
      </c>
      <c r="F340" s="221" t="s">
        <v>637</v>
      </c>
      <c r="G340" s="222" t="s">
        <v>218</v>
      </c>
      <c r="H340" s="223">
        <v>45</v>
      </c>
      <c r="I340" s="224"/>
      <c r="J340" s="225">
        <f>ROUND(I340*H340,2)</f>
        <v>0</v>
      </c>
      <c r="K340" s="221" t="s">
        <v>138</v>
      </c>
      <c r="L340" s="45"/>
      <c r="M340" s="226" t="s">
        <v>1</v>
      </c>
      <c r="N340" s="227" t="s">
        <v>38</v>
      </c>
      <c r="O340" s="92"/>
      <c r="P340" s="228">
        <f>O340*H340</f>
        <v>0</v>
      </c>
      <c r="Q340" s="228">
        <v>0</v>
      </c>
      <c r="R340" s="228">
        <f>Q340*H340</f>
        <v>0</v>
      </c>
      <c r="S340" s="228">
        <v>0</v>
      </c>
      <c r="T340" s="229">
        <f>S340*H340</f>
        <v>0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R340" s="230" t="s">
        <v>139</v>
      </c>
      <c r="AT340" s="230" t="s">
        <v>134</v>
      </c>
      <c r="AU340" s="230" t="s">
        <v>83</v>
      </c>
      <c r="AY340" s="18" t="s">
        <v>132</v>
      </c>
      <c r="BE340" s="231">
        <f>IF(N340="základní",J340,0)</f>
        <v>0</v>
      </c>
      <c r="BF340" s="231">
        <f>IF(N340="snížená",J340,0)</f>
        <v>0</v>
      </c>
      <c r="BG340" s="231">
        <f>IF(N340="zákl. přenesená",J340,0)</f>
        <v>0</v>
      </c>
      <c r="BH340" s="231">
        <f>IF(N340="sníž. přenesená",J340,0)</f>
        <v>0</v>
      </c>
      <c r="BI340" s="231">
        <f>IF(N340="nulová",J340,0)</f>
        <v>0</v>
      </c>
      <c r="BJ340" s="18" t="s">
        <v>81</v>
      </c>
      <c r="BK340" s="231">
        <f>ROUND(I340*H340,2)</f>
        <v>0</v>
      </c>
      <c r="BL340" s="18" t="s">
        <v>139</v>
      </c>
      <c r="BM340" s="230" t="s">
        <v>409</v>
      </c>
    </row>
    <row r="341" s="2" customFormat="1">
      <c r="A341" s="39"/>
      <c r="B341" s="40"/>
      <c r="C341" s="41"/>
      <c r="D341" s="232" t="s">
        <v>140</v>
      </c>
      <c r="E341" s="41"/>
      <c r="F341" s="233" t="s">
        <v>638</v>
      </c>
      <c r="G341" s="41"/>
      <c r="H341" s="41"/>
      <c r="I341" s="234"/>
      <c r="J341" s="41"/>
      <c r="K341" s="41"/>
      <c r="L341" s="45"/>
      <c r="M341" s="235"/>
      <c r="N341" s="236"/>
      <c r="O341" s="92"/>
      <c r="P341" s="92"/>
      <c r="Q341" s="92"/>
      <c r="R341" s="92"/>
      <c r="S341" s="92"/>
      <c r="T341" s="93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T341" s="18" t="s">
        <v>140</v>
      </c>
      <c r="AU341" s="18" t="s">
        <v>83</v>
      </c>
    </row>
    <row r="342" s="13" customFormat="1">
      <c r="A342" s="13"/>
      <c r="B342" s="237"/>
      <c r="C342" s="238"/>
      <c r="D342" s="239" t="s">
        <v>142</v>
      </c>
      <c r="E342" s="240" t="s">
        <v>1</v>
      </c>
      <c r="F342" s="241" t="s">
        <v>639</v>
      </c>
      <c r="G342" s="238"/>
      <c r="H342" s="242">
        <v>45</v>
      </c>
      <c r="I342" s="243"/>
      <c r="J342" s="238"/>
      <c r="K342" s="238"/>
      <c r="L342" s="244"/>
      <c r="M342" s="245"/>
      <c r="N342" s="246"/>
      <c r="O342" s="246"/>
      <c r="P342" s="246"/>
      <c r="Q342" s="246"/>
      <c r="R342" s="246"/>
      <c r="S342" s="246"/>
      <c r="T342" s="247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8" t="s">
        <v>142</v>
      </c>
      <c r="AU342" s="248" t="s">
        <v>83</v>
      </c>
      <c r="AV342" s="13" t="s">
        <v>83</v>
      </c>
      <c r="AW342" s="13" t="s">
        <v>30</v>
      </c>
      <c r="AX342" s="13" t="s">
        <v>73</v>
      </c>
      <c r="AY342" s="248" t="s">
        <v>132</v>
      </c>
    </row>
    <row r="343" s="14" customFormat="1">
      <c r="A343" s="14"/>
      <c r="B343" s="249"/>
      <c r="C343" s="250"/>
      <c r="D343" s="239" t="s">
        <v>142</v>
      </c>
      <c r="E343" s="251" t="s">
        <v>1</v>
      </c>
      <c r="F343" s="252" t="s">
        <v>144</v>
      </c>
      <c r="G343" s="250"/>
      <c r="H343" s="251" t="s">
        <v>1</v>
      </c>
      <c r="I343" s="253"/>
      <c r="J343" s="250"/>
      <c r="K343" s="250"/>
      <c r="L343" s="254"/>
      <c r="M343" s="255"/>
      <c r="N343" s="256"/>
      <c r="O343" s="256"/>
      <c r="P343" s="256"/>
      <c r="Q343" s="256"/>
      <c r="R343" s="256"/>
      <c r="S343" s="256"/>
      <c r="T343" s="257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58" t="s">
        <v>142</v>
      </c>
      <c r="AU343" s="258" t="s">
        <v>83</v>
      </c>
      <c r="AV343" s="14" t="s">
        <v>81</v>
      </c>
      <c r="AW343" s="14" t="s">
        <v>30</v>
      </c>
      <c r="AX343" s="14" t="s">
        <v>73</v>
      </c>
      <c r="AY343" s="258" t="s">
        <v>132</v>
      </c>
    </row>
    <row r="344" s="15" customFormat="1">
      <c r="A344" s="15"/>
      <c r="B344" s="259"/>
      <c r="C344" s="260"/>
      <c r="D344" s="239" t="s">
        <v>142</v>
      </c>
      <c r="E344" s="261" t="s">
        <v>1</v>
      </c>
      <c r="F344" s="262" t="s">
        <v>145</v>
      </c>
      <c r="G344" s="260"/>
      <c r="H344" s="263">
        <v>45</v>
      </c>
      <c r="I344" s="264"/>
      <c r="J344" s="260"/>
      <c r="K344" s="260"/>
      <c r="L344" s="265"/>
      <c r="M344" s="266"/>
      <c r="N344" s="267"/>
      <c r="O344" s="267"/>
      <c r="P344" s="267"/>
      <c r="Q344" s="267"/>
      <c r="R344" s="267"/>
      <c r="S344" s="267"/>
      <c r="T344" s="268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T344" s="269" t="s">
        <v>142</v>
      </c>
      <c r="AU344" s="269" t="s">
        <v>83</v>
      </c>
      <c r="AV344" s="15" t="s">
        <v>139</v>
      </c>
      <c r="AW344" s="15" t="s">
        <v>30</v>
      </c>
      <c r="AX344" s="15" t="s">
        <v>81</v>
      </c>
      <c r="AY344" s="269" t="s">
        <v>132</v>
      </c>
    </row>
    <row r="345" s="2" customFormat="1" ht="16.5" customHeight="1">
      <c r="A345" s="39"/>
      <c r="B345" s="40"/>
      <c r="C345" s="270" t="s">
        <v>256</v>
      </c>
      <c r="D345" s="270" t="s">
        <v>199</v>
      </c>
      <c r="E345" s="271" t="s">
        <v>640</v>
      </c>
      <c r="F345" s="272" t="s">
        <v>641</v>
      </c>
      <c r="G345" s="273" t="s">
        <v>218</v>
      </c>
      <c r="H345" s="274">
        <v>6.0599999999999996</v>
      </c>
      <c r="I345" s="275"/>
      <c r="J345" s="276">
        <f>ROUND(I345*H345,2)</f>
        <v>0</v>
      </c>
      <c r="K345" s="272" t="s">
        <v>138</v>
      </c>
      <c r="L345" s="277"/>
      <c r="M345" s="278" t="s">
        <v>1</v>
      </c>
      <c r="N345" s="279" t="s">
        <v>38</v>
      </c>
      <c r="O345" s="92"/>
      <c r="P345" s="228">
        <f>O345*H345</f>
        <v>0</v>
      </c>
      <c r="Q345" s="228">
        <v>0</v>
      </c>
      <c r="R345" s="228">
        <f>Q345*H345</f>
        <v>0</v>
      </c>
      <c r="S345" s="228">
        <v>0</v>
      </c>
      <c r="T345" s="229">
        <f>S345*H345</f>
        <v>0</v>
      </c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R345" s="230" t="s">
        <v>165</v>
      </c>
      <c r="AT345" s="230" t="s">
        <v>199</v>
      </c>
      <c r="AU345" s="230" t="s">
        <v>83</v>
      </c>
      <c r="AY345" s="18" t="s">
        <v>132</v>
      </c>
      <c r="BE345" s="231">
        <f>IF(N345="základní",J345,0)</f>
        <v>0</v>
      </c>
      <c r="BF345" s="231">
        <f>IF(N345="snížená",J345,0)</f>
        <v>0</v>
      </c>
      <c r="BG345" s="231">
        <f>IF(N345="zákl. přenesená",J345,0)</f>
        <v>0</v>
      </c>
      <c r="BH345" s="231">
        <f>IF(N345="sníž. přenesená",J345,0)</f>
        <v>0</v>
      </c>
      <c r="BI345" s="231">
        <f>IF(N345="nulová",J345,0)</f>
        <v>0</v>
      </c>
      <c r="BJ345" s="18" t="s">
        <v>81</v>
      </c>
      <c r="BK345" s="231">
        <f>ROUND(I345*H345,2)</f>
        <v>0</v>
      </c>
      <c r="BL345" s="18" t="s">
        <v>139</v>
      </c>
      <c r="BM345" s="230" t="s">
        <v>414</v>
      </c>
    </row>
    <row r="346" s="13" customFormat="1">
      <c r="A346" s="13"/>
      <c r="B346" s="237"/>
      <c r="C346" s="238"/>
      <c r="D346" s="239" t="s">
        <v>142</v>
      </c>
      <c r="E346" s="240" t="s">
        <v>1</v>
      </c>
      <c r="F346" s="241" t="s">
        <v>642</v>
      </c>
      <c r="G346" s="238"/>
      <c r="H346" s="242">
        <v>6.0599999999999996</v>
      </c>
      <c r="I346" s="243"/>
      <c r="J346" s="238"/>
      <c r="K346" s="238"/>
      <c r="L346" s="244"/>
      <c r="M346" s="245"/>
      <c r="N346" s="246"/>
      <c r="O346" s="246"/>
      <c r="P346" s="246"/>
      <c r="Q346" s="246"/>
      <c r="R346" s="246"/>
      <c r="S346" s="246"/>
      <c r="T346" s="247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48" t="s">
        <v>142</v>
      </c>
      <c r="AU346" s="248" t="s">
        <v>83</v>
      </c>
      <c r="AV346" s="13" t="s">
        <v>83</v>
      </c>
      <c r="AW346" s="13" t="s">
        <v>30</v>
      </c>
      <c r="AX346" s="13" t="s">
        <v>73</v>
      </c>
      <c r="AY346" s="248" t="s">
        <v>132</v>
      </c>
    </row>
    <row r="347" s="15" customFormat="1">
      <c r="A347" s="15"/>
      <c r="B347" s="259"/>
      <c r="C347" s="260"/>
      <c r="D347" s="239" t="s">
        <v>142</v>
      </c>
      <c r="E347" s="261" t="s">
        <v>1</v>
      </c>
      <c r="F347" s="262" t="s">
        <v>145</v>
      </c>
      <c r="G347" s="260"/>
      <c r="H347" s="263">
        <v>6.0599999999999996</v>
      </c>
      <c r="I347" s="264"/>
      <c r="J347" s="260"/>
      <c r="K347" s="260"/>
      <c r="L347" s="265"/>
      <c r="M347" s="266"/>
      <c r="N347" s="267"/>
      <c r="O347" s="267"/>
      <c r="P347" s="267"/>
      <c r="Q347" s="267"/>
      <c r="R347" s="267"/>
      <c r="S347" s="267"/>
      <c r="T347" s="268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T347" s="269" t="s">
        <v>142</v>
      </c>
      <c r="AU347" s="269" t="s">
        <v>83</v>
      </c>
      <c r="AV347" s="15" t="s">
        <v>139</v>
      </c>
      <c r="AW347" s="15" t="s">
        <v>30</v>
      </c>
      <c r="AX347" s="15" t="s">
        <v>81</v>
      </c>
      <c r="AY347" s="269" t="s">
        <v>132</v>
      </c>
    </row>
    <row r="348" s="2" customFormat="1" ht="16.5" customHeight="1">
      <c r="A348" s="39"/>
      <c r="B348" s="40"/>
      <c r="C348" s="270" t="s">
        <v>417</v>
      </c>
      <c r="D348" s="270" t="s">
        <v>199</v>
      </c>
      <c r="E348" s="271" t="s">
        <v>643</v>
      </c>
      <c r="F348" s="272" t="s">
        <v>644</v>
      </c>
      <c r="G348" s="273" t="s">
        <v>218</v>
      </c>
      <c r="H348" s="274">
        <v>39</v>
      </c>
      <c r="I348" s="275"/>
      <c r="J348" s="276">
        <f>ROUND(I348*H348,2)</f>
        <v>0</v>
      </c>
      <c r="K348" s="272" t="s">
        <v>138</v>
      </c>
      <c r="L348" s="277"/>
      <c r="M348" s="278" t="s">
        <v>1</v>
      </c>
      <c r="N348" s="279" t="s">
        <v>38</v>
      </c>
      <c r="O348" s="92"/>
      <c r="P348" s="228">
        <f>O348*H348</f>
        <v>0</v>
      </c>
      <c r="Q348" s="228">
        <v>0</v>
      </c>
      <c r="R348" s="228">
        <f>Q348*H348</f>
        <v>0</v>
      </c>
      <c r="S348" s="228">
        <v>0</v>
      </c>
      <c r="T348" s="229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30" t="s">
        <v>165</v>
      </c>
      <c r="AT348" s="230" t="s">
        <v>199</v>
      </c>
      <c r="AU348" s="230" t="s">
        <v>83</v>
      </c>
      <c r="AY348" s="18" t="s">
        <v>132</v>
      </c>
      <c r="BE348" s="231">
        <f>IF(N348="základní",J348,0)</f>
        <v>0</v>
      </c>
      <c r="BF348" s="231">
        <f>IF(N348="snížená",J348,0)</f>
        <v>0</v>
      </c>
      <c r="BG348" s="231">
        <f>IF(N348="zákl. přenesená",J348,0)</f>
        <v>0</v>
      </c>
      <c r="BH348" s="231">
        <f>IF(N348="sníž. přenesená",J348,0)</f>
        <v>0</v>
      </c>
      <c r="BI348" s="231">
        <f>IF(N348="nulová",J348,0)</f>
        <v>0</v>
      </c>
      <c r="BJ348" s="18" t="s">
        <v>81</v>
      </c>
      <c r="BK348" s="231">
        <f>ROUND(I348*H348,2)</f>
        <v>0</v>
      </c>
      <c r="BL348" s="18" t="s">
        <v>139</v>
      </c>
      <c r="BM348" s="230" t="s">
        <v>420</v>
      </c>
    </row>
    <row r="349" s="13" customFormat="1">
      <c r="A349" s="13"/>
      <c r="B349" s="237"/>
      <c r="C349" s="238"/>
      <c r="D349" s="239" t="s">
        <v>142</v>
      </c>
      <c r="E349" s="240" t="s">
        <v>1</v>
      </c>
      <c r="F349" s="241" t="s">
        <v>645</v>
      </c>
      <c r="G349" s="238"/>
      <c r="H349" s="242">
        <v>39</v>
      </c>
      <c r="I349" s="243"/>
      <c r="J349" s="238"/>
      <c r="K349" s="238"/>
      <c r="L349" s="244"/>
      <c r="M349" s="245"/>
      <c r="N349" s="246"/>
      <c r="O349" s="246"/>
      <c r="P349" s="246"/>
      <c r="Q349" s="246"/>
      <c r="R349" s="246"/>
      <c r="S349" s="246"/>
      <c r="T349" s="247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48" t="s">
        <v>142</v>
      </c>
      <c r="AU349" s="248" t="s">
        <v>83</v>
      </c>
      <c r="AV349" s="13" t="s">
        <v>83</v>
      </c>
      <c r="AW349" s="13" t="s">
        <v>30</v>
      </c>
      <c r="AX349" s="13" t="s">
        <v>73</v>
      </c>
      <c r="AY349" s="248" t="s">
        <v>132</v>
      </c>
    </row>
    <row r="350" s="15" customFormat="1">
      <c r="A350" s="15"/>
      <c r="B350" s="259"/>
      <c r="C350" s="260"/>
      <c r="D350" s="239" t="s">
        <v>142</v>
      </c>
      <c r="E350" s="261" t="s">
        <v>1</v>
      </c>
      <c r="F350" s="262" t="s">
        <v>145</v>
      </c>
      <c r="G350" s="260"/>
      <c r="H350" s="263">
        <v>39</v>
      </c>
      <c r="I350" s="264"/>
      <c r="J350" s="260"/>
      <c r="K350" s="260"/>
      <c r="L350" s="265"/>
      <c r="M350" s="266"/>
      <c r="N350" s="267"/>
      <c r="O350" s="267"/>
      <c r="P350" s="267"/>
      <c r="Q350" s="267"/>
      <c r="R350" s="267"/>
      <c r="S350" s="267"/>
      <c r="T350" s="268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T350" s="269" t="s">
        <v>142</v>
      </c>
      <c r="AU350" s="269" t="s">
        <v>83</v>
      </c>
      <c r="AV350" s="15" t="s">
        <v>139</v>
      </c>
      <c r="AW350" s="15" t="s">
        <v>30</v>
      </c>
      <c r="AX350" s="15" t="s">
        <v>81</v>
      </c>
      <c r="AY350" s="269" t="s">
        <v>132</v>
      </c>
    </row>
    <row r="351" s="2" customFormat="1" ht="21.75" customHeight="1">
      <c r="A351" s="39"/>
      <c r="B351" s="40"/>
      <c r="C351" s="219" t="s">
        <v>260</v>
      </c>
      <c r="D351" s="219" t="s">
        <v>134</v>
      </c>
      <c r="E351" s="220" t="s">
        <v>646</v>
      </c>
      <c r="F351" s="221" t="s">
        <v>647</v>
      </c>
      <c r="G351" s="222" t="s">
        <v>534</v>
      </c>
      <c r="H351" s="223">
        <v>13.5</v>
      </c>
      <c r="I351" s="224"/>
      <c r="J351" s="225">
        <f>ROUND(I351*H351,2)</f>
        <v>0</v>
      </c>
      <c r="K351" s="221" t="s">
        <v>138</v>
      </c>
      <c r="L351" s="45"/>
      <c r="M351" s="226" t="s">
        <v>1</v>
      </c>
      <c r="N351" s="227" t="s">
        <v>38</v>
      </c>
      <c r="O351" s="92"/>
      <c r="P351" s="228">
        <f>O351*H351</f>
        <v>0</v>
      </c>
      <c r="Q351" s="228">
        <v>0</v>
      </c>
      <c r="R351" s="228">
        <f>Q351*H351</f>
        <v>0</v>
      </c>
      <c r="S351" s="228">
        <v>0</v>
      </c>
      <c r="T351" s="229">
        <f>S351*H351</f>
        <v>0</v>
      </c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R351" s="230" t="s">
        <v>139</v>
      </c>
      <c r="AT351" s="230" t="s">
        <v>134</v>
      </c>
      <c r="AU351" s="230" t="s">
        <v>83</v>
      </c>
      <c r="AY351" s="18" t="s">
        <v>132</v>
      </c>
      <c r="BE351" s="231">
        <f>IF(N351="základní",J351,0)</f>
        <v>0</v>
      </c>
      <c r="BF351" s="231">
        <f>IF(N351="snížená",J351,0)</f>
        <v>0</v>
      </c>
      <c r="BG351" s="231">
        <f>IF(N351="zákl. přenesená",J351,0)</f>
        <v>0</v>
      </c>
      <c r="BH351" s="231">
        <f>IF(N351="sníž. přenesená",J351,0)</f>
        <v>0</v>
      </c>
      <c r="BI351" s="231">
        <f>IF(N351="nulová",J351,0)</f>
        <v>0</v>
      </c>
      <c r="BJ351" s="18" t="s">
        <v>81</v>
      </c>
      <c r="BK351" s="231">
        <f>ROUND(I351*H351,2)</f>
        <v>0</v>
      </c>
      <c r="BL351" s="18" t="s">
        <v>139</v>
      </c>
      <c r="BM351" s="230" t="s">
        <v>425</v>
      </c>
    </row>
    <row r="352" s="2" customFormat="1">
      <c r="A352" s="39"/>
      <c r="B352" s="40"/>
      <c r="C352" s="41"/>
      <c r="D352" s="232" t="s">
        <v>140</v>
      </c>
      <c r="E352" s="41"/>
      <c r="F352" s="233" t="s">
        <v>648</v>
      </c>
      <c r="G352" s="41"/>
      <c r="H352" s="41"/>
      <c r="I352" s="234"/>
      <c r="J352" s="41"/>
      <c r="K352" s="41"/>
      <c r="L352" s="45"/>
      <c r="M352" s="235"/>
      <c r="N352" s="236"/>
      <c r="O352" s="92"/>
      <c r="P352" s="92"/>
      <c r="Q352" s="92"/>
      <c r="R352" s="92"/>
      <c r="S352" s="92"/>
      <c r="T352" s="93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T352" s="18" t="s">
        <v>140</v>
      </c>
      <c r="AU352" s="18" t="s">
        <v>83</v>
      </c>
    </row>
    <row r="353" s="13" customFormat="1">
      <c r="A353" s="13"/>
      <c r="B353" s="237"/>
      <c r="C353" s="238"/>
      <c r="D353" s="239" t="s">
        <v>142</v>
      </c>
      <c r="E353" s="240" t="s">
        <v>1</v>
      </c>
      <c r="F353" s="241" t="s">
        <v>649</v>
      </c>
      <c r="G353" s="238"/>
      <c r="H353" s="242">
        <v>13.5</v>
      </c>
      <c r="I353" s="243"/>
      <c r="J353" s="238"/>
      <c r="K353" s="238"/>
      <c r="L353" s="244"/>
      <c r="M353" s="245"/>
      <c r="N353" s="246"/>
      <c r="O353" s="246"/>
      <c r="P353" s="246"/>
      <c r="Q353" s="246"/>
      <c r="R353" s="246"/>
      <c r="S353" s="246"/>
      <c r="T353" s="247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48" t="s">
        <v>142</v>
      </c>
      <c r="AU353" s="248" t="s">
        <v>83</v>
      </c>
      <c r="AV353" s="13" t="s">
        <v>83</v>
      </c>
      <c r="AW353" s="13" t="s">
        <v>30</v>
      </c>
      <c r="AX353" s="13" t="s">
        <v>73</v>
      </c>
      <c r="AY353" s="248" t="s">
        <v>132</v>
      </c>
    </row>
    <row r="354" s="14" customFormat="1">
      <c r="A354" s="14"/>
      <c r="B354" s="249"/>
      <c r="C354" s="250"/>
      <c r="D354" s="239" t="s">
        <v>142</v>
      </c>
      <c r="E354" s="251" t="s">
        <v>1</v>
      </c>
      <c r="F354" s="252" t="s">
        <v>144</v>
      </c>
      <c r="G354" s="250"/>
      <c r="H354" s="251" t="s">
        <v>1</v>
      </c>
      <c r="I354" s="253"/>
      <c r="J354" s="250"/>
      <c r="K354" s="250"/>
      <c r="L354" s="254"/>
      <c r="M354" s="255"/>
      <c r="N354" s="256"/>
      <c r="O354" s="256"/>
      <c r="P354" s="256"/>
      <c r="Q354" s="256"/>
      <c r="R354" s="256"/>
      <c r="S354" s="256"/>
      <c r="T354" s="257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58" t="s">
        <v>142</v>
      </c>
      <c r="AU354" s="258" t="s">
        <v>83</v>
      </c>
      <c r="AV354" s="14" t="s">
        <v>81</v>
      </c>
      <c r="AW354" s="14" t="s">
        <v>30</v>
      </c>
      <c r="AX354" s="14" t="s">
        <v>73</v>
      </c>
      <c r="AY354" s="258" t="s">
        <v>132</v>
      </c>
    </row>
    <row r="355" s="15" customFormat="1">
      <c r="A355" s="15"/>
      <c r="B355" s="259"/>
      <c r="C355" s="260"/>
      <c r="D355" s="239" t="s">
        <v>142</v>
      </c>
      <c r="E355" s="261" t="s">
        <v>1</v>
      </c>
      <c r="F355" s="262" t="s">
        <v>145</v>
      </c>
      <c r="G355" s="260"/>
      <c r="H355" s="263">
        <v>13.5</v>
      </c>
      <c r="I355" s="264"/>
      <c r="J355" s="260"/>
      <c r="K355" s="260"/>
      <c r="L355" s="265"/>
      <c r="M355" s="266"/>
      <c r="N355" s="267"/>
      <c r="O355" s="267"/>
      <c r="P355" s="267"/>
      <c r="Q355" s="267"/>
      <c r="R355" s="267"/>
      <c r="S355" s="267"/>
      <c r="T355" s="268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T355" s="269" t="s">
        <v>142</v>
      </c>
      <c r="AU355" s="269" t="s">
        <v>83</v>
      </c>
      <c r="AV355" s="15" t="s">
        <v>139</v>
      </c>
      <c r="AW355" s="15" t="s">
        <v>30</v>
      </c>
      <c r="AX355" s="15" t="s">
        <v>81</v>
      </c>
      <c r="AY355" s="269" t="s">
        <v>132</v>
      </c>
    </row>
    <row r="356" s="2" customFormat="1" ht="16.5" customHeight="1">
      <c r="A356" s="39"/>
      <c r="B356" s="40"/>
      <c r="C356" s="219" t="s">
        <v>429</v>
      </c>
      <c r="D356" s="219" t="s">
        <v>134</v>
      </c>
      <c r="E356" s="220" t="s">
        <v>313</v>
      </c>
      <c r="F356" s="221" t="s">
        <v>496</v>
      </c>
      <c r="G356" s="222" t="s">
        <v>137</v>
      </c>
      <c r="H356" s="223">
        <v>300</v>
      </c>
      <c r="I356" s="224"/>
      <c r="J356" s="225">
        <f>ROUND(I356*H356,2)</f>
        <v>0</v>
      </c>
      <c r="K356" s="221" t="s">
        <v>138</v>
      </c>
      <c r="L356" s="45"/>
      <c r="M356" s="226" t="s">
        <v>1</v>
      </c>
      <c r="N356" s="227" t="s">
        <v>38</v>
      </c>
      <c r="O356" s="92"/>
      <c r="P356" s="228">
        <f>O356*H356</f>
        <v>0</v>
      </c>
      <c r="Q356" s="228">
        <v>0</v>
      </c>
      <c r="R356" s="228">
        <f>Q356*H356</f>
        <v>0</v>
      </c>
      <c r="S356" s="228">
        <v>0</v>
      </c>
      <c r="T356" s="229">
        <f>S356*H356</f>
        <v>0</v>
      </c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R356" s="230" t="s">
        <v>139</v>
      </c>
      <c r="AT356" s="230" t="s">
        <v>134</v>
      </c>
      <c r="AU356" s="230" t="s">
        <v>83</v>
      </c>
      <c r="AY356" s="18" t="s">
        <v>132</v>
      </c>
      <c r="BE356" s="231">
        <f>IF(N356="základní",J356,0)</f>
        <v>0</v>
      </c>
      <c r="BF356" s="231">
        <f>IF(N356="snížená",J356,0)</f>
        <v>0</v>
      </c>
      <c r="BG356" s="231">
        <f>IF(N356="zákl. přenesená",J356,0)</f>
        <v>0</v>
      </c>
      <c r="BH356" s="231">
        <f>IF(N356="sníž. přenesená",J356,0)</f>
        <v>0</v>
      </c>
      <c r="BI356" s="231">
        <f>IF(N356="nulová",J356,0)</f>
        <v>0</v>
      </c>
      <c r="BJ356" s="18" t="s">
        <v>81</v>
      </c>
      <c r="BK356" s="231">
        <f>ROUND(I356*H356,2)</f>
        <v>0</v>
      </c>
      <c r="BL356" s="18" t="s">
        <v>139</v>
      </c>
      <c r="BM356" s="230" t="s">
        <v>432</v>
      </c>
    </row>
    <row r="357" s="2" customFormat="1">
      <c r="A357" s="39"/>
      <c r="B357" s="40"/>
      <c r="C357" s="41"/>
      <c r="D357" s="232" t="s">
        <v>140</v>
      </c>
      <c r="E357" s="41"/>
      <c r="F357" s="233" t="s">
        <v>315</v>
      </c>
      <c r="G357" s="41"/>
      <c r="H357" s="41"/>
      <c r="I357" s="234"/>
      <c r="J357" s="41"/>
      <c r="K357" s="41"/>
      <c r="L357" s="45"/>
      <c r="M357" s="235"/>
      <c r="N357" s="236"/>
      <c r="O357" s="92"/>
      <c r="P357" s="92"/>
      <c r="Q357" s="92"/>
      <c r="R357" s="92"/>
      <c r="S357" s="92"/>
      <c r="T357" s="93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T357" s="18" t="s">
        <v>140</v>
      </c>
      <c r="AU357" s="18" t="s">
        <v>83</v>
      </c>
    </row>
    <row r="358" s="13" customFormat="1">
      <c r="A358" s="13"/>
      <c r="B358" s="237"/>
      <c r="C358" s="238"/>
      <c r="D358" s="239" t="s">
        <v>142</v>
      </c>
      <c r="E358" s="240" t="s">
        <v>1</v>
      </c>
      <c r="F358" s="241" t="s">
        <v>650</v>
      </c>
      <c r="G358" s="238"/>
      <c r="H358" s="242">
        <v>300</v>
      </c>
      <c r="I358" s="243"/>
      <c r="J358" s="238"/>
      <c r="K358" s="238"/>
      <c r="L358" s="244"/>
      <c r="M358" s="245"/>
      <c r="N358" s="246"/>
      <c r="O358" s="246"/>
      <c r="P358" s="246"/>
      <c r="Q358" s="246"/>
      <c r="R358" s="246"/>
      <c r="S358" s="246"/>
      <c r="T358" s="247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48" t="s">
        <v>142</v>
      </c>
      <c r="AU358" s="248" t="s">
        <v>83</v>
      </c>
      <c r="AV358" s="13" t="s">
        <v>83</v>
      </c>
      <c r="AW358" s="13" t="s">
        <v>30</v>
      </c>
      <c r="AX358" s="13" t="s">
        <v>73</v>
      </c>
      <c r="AY358" s="248" t="s">
        <v>132</v>
      </c>
    </row>
    <row r="359" s="14" customFormat="1">
      <c r="A359" s="14"/>
      <c r="B359" s="249"/>
      <c r="C359" s="250"/>
      <c r="D359" s="239" t="s">
        <v>142</v>
      </c>
      <c r="E359" s="251" t="s">
        <v>1</v>
      </c>
      <c r="F359" s="252" t="s">
        <v>144</v>
      </c>
      <c r="G359" s="250"/>
      <c r="H359" s="251" t="s">
        <v>1</v>
      </c>
      <c r="I359" s="253"/>
      <c r="J359" s="250"/>
      <c r="K359" s="250"/>
      <c r="L359" s="254"/>
      <c r="M359" s="255"/>
      <c r="N359" s="256"/>
      <c r="O359" s="256"/>
      <c r="P359" s="256"/>
      <c r="Q359" s="256"/>
      <c r="R359" s="256"/>
      <c r="S359" s="256"/>
      <c r="T359" s="257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58" t="s">
        <v>142</v>
      </c>
      <c r="AU359" s="258" t="s">
        <v>83</v>
      </c>
      <c r="AV359" s="14" t="s">
        <v>81</v>
      </c>
      <c r="AW359" s="14" t="s">
        <v>30</v>
      </c>
      <c r="AX359" s="14" t="s">
        <v>73</v>
      </c>
      <c r="AY359" s="258" t="s">
        <v>132</v>
      </c>
    </row>
    <row r="360" s="15" customFormat="1">
      <c r="A360" s="15"/>
      <c r="B360" s="259"/>
      <c r="C360" s="260"/>
      <c r="D360" s="239" t="s">
        <v>142</v>
      </c>
      <c r="E360" s="261" t="s">
        <v>1</v>
      </c>
      <c r="F360" s="262" t="s">
        <v>145</v>
      </c>
      <c r="G360" s="260"/>
      <c r="H360" s="263">
        <v>300</v>
      </c>
      <c r="I360" s="264"/>
      <c r="J360" s="260"/>
      <c r="K360" s="260"/>
      <c r="L360" s="265"/>
      <c r="M360" s="266"/>
      <c r="N360" s="267"/>
      <c r="O360" s="267"/>
      <c r="P360" s="267"/>
      <c r="Q360" s="267"/>
      <c r="R360" s="267"/>
      <c r="S360" s="267"/>
      <c r="T360" s="268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T360" s="269" t="s">
        <v>142</v>
      </c>
      <c r="AU360" s="269" t="s">
        <v>83</v>
      </c>
      <c r="AV360" s="15" t="s">
        <v>139</v>
      </c>
      <c r="AW360" s="15" t="s">
        <v>30</v>
      </c>
      <c r="AX360" s="15" t="s">
        <v>81</v>
      </c>
      <c r="AY360" s="269" t="s">
        <v>132</v>
      </c>
    </row>
    <row r="361" s="2" customFormat="1" ht="33" customHeight="1">
      <c r="A361" s="39"/>
      <c r="B361" s="40"/>
      <c r="C361" s="219" t="s">
        <v>268</v>
      </c>
      <c r="D361" s="219" t="s">
        <v>134</v>
      </c>
      <c r="E361" s="220" t="s">
        <v>319</v>
      </c>
      <c r="F361" s="221" t="s">
        <v>320</v>
      </c>
      <c r="G361" s="222" t="s">
        <v>218</v>
      </c>
      <c r="H361" s="223">
        <v>336.19999999999999</v>
      </c>
      <c r="I361" s="224"/>
      <c r="J361" s="225">
        <f>ROUND(I361*H361,2)</f>
        <v>0</v>
      </c>
      <c r="K361" s="221" t="s">
        <v>138</v>
      </c>
      <c r="L361" s="45"/>
      <c r="M361" s="226" t="s">
        <v>1</v>
      </c>
      <c r="N361" s="227" t="s">
        <v>38</v>
      </c>
      <c r="O361" s="92"/>
      <c r="P361" s="228">
        <f>O361*H361</f>
        <v>0</v>
      </c>
      <c r="Q361" s="228">
        <v>0</v>
      </c>
      <c r="R361" s="228">
        <f>Q361*H361</f>
        <v>0</v>
      </c>
      <c r="S361" s="228">
        <v>0</v>
      </c>
      <c r="T361" s="229">
        <f>S361*H361</f>
        <v>0</v>
      </c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R361" s="230" t="s">
        <v>139</v>
      </c>
      <c r="AT361" s="230" t="s">
        <v>134</v>
      </c>
      <c r="AU361" s="230" t="s">
        <v>83</v>
      </c>
      <c r="AY361" s="18" t="s">
        <v>132</v>
      </c>
      <c r="BE361" s="231">
        <f>IF(N361="základní",J361,0)</f>
        <v>0</v>
      </c>
      <c r="BF361" s="231">
        <f>IF(N361="snížená",J361,0)</f>
        <v>0</v>
      </c>
      <c r="BG361" s="231">
        <f>IF(N361="zákl. přenesená",J361,0)</f>
        <v>0</v>
      </c>
      <c r="BH361" s="231">
        <f>IF(N361="sníž. přenesená",J361,0)</f>
        <v>0</v>
      </c>
      <c r="BI361" s="231">
        <f>IF(N361="nulová",J361,0)</f>
        <v>0</v>
      </c>
      <c r="BJ361" s="18" t="s">
        <v>81</v>
      </c>
      <c r="BK361" s="231">
        <f>ROUND(I361*H361,2)</f>
        <v>0</v>
      </c>
      <c r="BL361" s="18" t="s">
        <v>139</v>
      </c>
      <c r="BM361" s="230" t="s">
        <v>651</v>
      </c>
    </row>
    <row r="362" s="2" customFormat="1">
      <c r="A362" s="39"/>
      <c r="B362" s="40"/>
      <c r="C362" s="41"/>
      <c r="D362" s="232" t="s">
        <v>140</v>
      </c>
      <c r="E362" s="41"/>
      <c r="F362" s="233" t="s">
        <v>322</v>
      </c>
      <c r="G362" s="41"/>
      <c r="H362" s="41"/>
      <c r="I362" s="234"/>
      <c r="J362" s="41"/>
      <c r="K362" s="41"/>
      <c r="L362" s="45"/>
      <c r="M362" s="235"/>
      <c r="N362" s="236"/>
      <c r="O362" s="92"/>
      <c r="P362" s="92"/>
      <c r="Q362" s="92"/>
      <c r="R362" s="92"/>
      <c r="S362" s="92"/>
      <c r="T362" s="93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T362" s="18" t="s">
        <v>140</v>
      </c>
      <c r="AU362" s="18" t="s">
        <v>83</v>
      </c>
    </row>
    <row r="363" s="13" customFormat="1">
      <c r="A363" s="13"/>
      <c r="B363" s="237"/>
      <c r="C363" s="238"/>
      <c r="D363" s="239" t="s">
        <v>142</v>
      </c>
      <c r="E363" s="240" t="s">
        <v>1</v>
      </c>
      <c r="F363" s="241" t="s">
        <v>652</v>
      </c>
      <c r="G363" s="238"/>
      <c r="H363" s="242">
        <v>336.19999999999999</v>
      </c>
      <c r="I363" s="243"/>
      <c r="J363" s="238"/>
      <c r="K363" s="238"/>
      <c r="L363" s="244"/>
      <c r="M363" s="245"/>
      <c r="N363" s="246"/>
      <c r="O363" s="246"/>
      <c r="P363" s="246"/>
      <c r="Q363" s="246"/>
      <c r="R363" s="246"/>
      <c r="S363" s="246"/>
      <c r="T363" s="247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48" t="s">
        <v>142</v>
      </c>
      <c r="AU363" s="248" t="s">
        <v>83</v>
      </c>
      <c r="AV363" s="13" t="s">
        <v>83</v>
      </c>
      <c r="AW363" s="13" t="s">
        <v>30</v>
      </c>
      <c r="AX363" s="13" t="s">
        <v>73</v>
      </c>
      <c r="AY363" s="248" t="s">
        <v>132</v>
      </c>
    </row>
    <row r="364" s="15" customFormat="1">
      <c r="A364" s="15"/>
      <c r="B364" s="259"/>
      <c r="C364" s="260"/>
      <c r="D364" s="239" t="s">
        <v>142</v>
      </c>
      <c r="E364" s="261" t="s">
        <v>1</v>
      </c>
      <c r="F364" s="262" t="s">
        <v>145</v>
      </c>
      <c r="G364" s="260"/>
      <c r="H364" s="263">
        <v>336.19999999999999</v>
      </c>
      <c r="I364" s="264"/>
      <c r="J364" s="260"/>
      <c r="K364" s="260"/>
      <c r="L364" s="265"/>
      <c r="M364" s="266"/>
      <c r="N364" s="267"/>
      <c r="O364" s="267"/>
      <c r="P364" s="267"/>
      <c r="Q364" s="267"/>
      <c r="R364" s="267"/>
      <c r="S364" s="267"/>
      <c r="T364" s="268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T364" s="269" t="s">
        <v>142</v>
      </c>
      <c r="AU364" s="269" t="s">
        <v>83</v>
      </c>
      <c r="AV364" s="15" t="s">
        <v>139</v>
      </c>
      <c r="AW364" s="15" t="s">
        <v>30</v>
      </c>
      <c r="AX364" s="15" t="s">
        <v>81</v>
      </c>
      <c r="AY364" s="269" t="s">
        <v>132</v>
      </c>
    </row>
    <row r="365" s="2" customFormat="1" ht="16.5" customHeight="1">
      <c r="A365" s="39"/>
      <c r="B365" s="40"/>
      <c r="C365" s="219" t="s">
        <v>653</v>
      </c>
      <c r="D365" s="219" t="s">
        <v>134</v>
      </c>
      <c r="E365" s="220" t="s">
        <v>324</v>
      </c>
      <c r="F365" s="221" t="s">
        <v>325</v>
      </c>
      <c r="G365" s="222" t="s">
        <v>218</v>
      </c>
      <c r="H365" s="223">
        <v>336.19999999999999</v>
      </c>
      <c r="I365" s="224"/>
      <c r="J365" s="225">
        <f>ROUND(I365*H365,2)</f>
        <v>0</v>
      </c>
      <c r="K365" s="221" t="s">
        <v>138</v>
      </c>
      <c r="L365" s="45"/>
      <c r="M365" s="226" t="s">
        <v>1</v>
      </c>
      <c r="N365" s="227" t="s">
        <v>38</v>
      </c>
      <c r="O365" s="92"/>
      <c r="P365" s="228">
        <f>O365*H365</f>
        <v>0</v>
      </c>
      <c r="Q365" s="228">
        <v>0</v>
      </c>
      <c r="R365" s="228">
        <f>Q365*H365</f>
        <v>0</v>
      </c>
      <c r="S365" s="228">
        <v>0</v>
      </c>
      <c r="T365" s="229">
        <f>S365*H365</f>
        <v>0</v>
      </c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R365" s="230" t="s">
        <v>139</v>
      </c>
      <c r="AT365" s="230" t="s">
        <v>134</v>
      </c>
      <c r="AU365" s="230" t="s">
        <v>83</v>
      </c>
      <c r="AY365" s="18" t="s">
        <v>132</v>
      </c>
      <c r="BE365" s="231">
        <f>IF(N365="základní",J365,0)</f>
        <v>0</v>
      </c>
      <c r="BF365" s="231">
        <f>IF(N365="snížená",J365,0)</f>
        <v>0</v>
      </c>
      <c r="BG365" s="231">
        <f>IF(N365="zákl. přenesená",J365,0)</f>
        <v>0</v>
      </c>
      <c r="BH365" s="231">
        <f>IF(N365="sníž. přenesená",J365,0)</f>
        <v>0</v>
      </c>
      <c r="BI365" s="231">
        <f>IF(N365="nulová",J365,0)</f>
        <v>0</v>
      </c>
      <c r="BJ365" s="18" t="s">
        <v>81</v>
      </c>
      <c r="BK365" s="231">
        <f>ROUND(I365*H365,2)</f>
        <v>0</v>
      </c>
      <c r="BL365" s="18" t="s">
        <v>139</v>
      </c>
      <c r="BM365" s="230" t="s">
        <v>654</v>
      </c>
    </row>
    <row r="366" s="2" customFormat="1">
      <c r="A366" s="39"/>
      <c r="B366" s="40"/>
      <c r="C366" s="41"/>
      <c r="D366" s="232" t="s">
        <v>140</v>
      </c>
      <c r="E366" s="41"/>
      <c r="F366" s="233" t="s">
        <v>327</v>
      </c>
      <c r="G366" s="41"/>
      <c r="H366" s="41"/>
      <c r="I366" s="234"/>
      <c r="J366" s="41"/>
      <c r="K366" s="41"/>
      <c r="L366" s="45"/>
      <c r="M366" s="235"/>
      <c r="N366" s="236"/>
      <c r="O366" s="92"/>
      <c r="P366" s="92"/>
      <c r="Q366" s="92"/>
      <c r="R366" s="92"/>
      <c r="S366" s="92"/>
      <c r="T366" s="93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T366" s="18" t="s">
        <v>140</v>
      </c>
      <c r="AU366" s="18" t="s">
        <v>83</v>
      </c>
    </row>
    <row r="367" s="13" customFormat="1">
      <c r="A367" s="13"/>
      <c r="B367" s="237"/>
      <c r="C367" s="238"/>
      <c r="D367" s="239" t="s">
        <v>142</v>
      </c>
      <c r="E367" s="240" t="s">
        <v>1</v>
      </c>
      <c r="F367" s="241" t="s">
        <v>655</v>
      </c>
      <c r="G367" s="238"/>
      <c r="H367" s="242">
        <v>21.199999999999999</v>
      </c>
      <c r="I367" s="243"/>
      <c r="J367" s="238"/>
      <c r="K367" s="238"/>
      <c r="L367" s="244"/>
      <c r="M367" s="245"/>
      <c r="N367" s="246"/>
      <c r="O367" s="246"/>
      <c r="P367" s="246"/>
      <c r="Q367" s="246"/>
      <c r="R367" s="246"/>
      <c r="S367" s="246"/>
      <c r="T367" s="247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48" t="s">
        <v>142</v>
      </c>
      <c r="AU367" s="248" t="s">
        <v>83</v>
      </c>
      <c r="AV367" s="13" t="s">
        <v>83</v>
      </c>
      <c r="AW367" s="13" t="s">
        <v>30</v>
      </c>
      <c r="AX367" s="13" t="s">
        <v>73</v>
      </c>
      <c r="AY367" s="248" t="s">
        <v>132</v>
      </c>
    </row>
    <row r="368" s="14" customFormat="1">
      <c r="A368" s="14"/>
      <c r="B368" s="249"/>
      <c r="C368" s="250"/>
      <c r="D368" s="239" t="s">
        <v>142</v>
      </c>
      <c r="E368" s="251" t="s">
        <v>1</v>
      </c>
      <c r="F368" s="252" t="s">
        <v>329</v>
      </c>
      <c r="G368" s="250"/>
      <c r="H368" s="251" t="s">
        <v>1</v>
      </c>
      <c r="I368" s="253"/>
      <c r="J368" s="250"/>
      <c r="K368" s="250"/>
      <c r="L368" s="254"/>
      <c r="M368" s="255"/>
      <c r="N368" s="256"/>
      <c r="O368" s="256"/>
      <c r="P368" s="256"/>
      <c r="Q368" s="256"/>
      <c r="R368" s="256"/>
      <c r="S368" s="256"/>
      <c r="T368" s="257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58" t="s">
        <v>142</v>
      </c>
      <c r="AU368" s="258" t="s">
        <v>83</v>
      </c>
      <c r="AV368" s="14" t="s">
        <v>81</v>
      </c>
      <c r="AW368" s="14" t="s">
        <v>30</v>
      </c>
      <c r="AX368" s="14" t="s">
        <v>73</v>
      </c>
      <c r="AY368" s="258" t="s">
        <v>132</v>
      </c>
    </row>
    <row r="369" s="13" customFormat="1">
      <c r="A369" s="13"/>
      <c r="B369" s="237"/>
      <c r="C369" s="238"/>
      <c r="D369" s="239" t="s">
        <v>142</v>
      </c>
      <c r="E369" s="240" t="s">
        <v>1</v>
      </c>
      <c r="F369" s="241" t="s">
        <v>656</v>
      </c>
      <c r="G369" s="238"/>
      <c r="H369" s="242">
        <v>65</v>
      </c>
      <c r="I369" s="243"/>
      <c r="J369" s="238"/>
      <c r="K369" s="238"/>
      <c r="L369" s="244"/>
      <c r="M369" s="245"/>
      <c r="N369" s="246"/>
      <c r="O369" s="246"/>
      <c r="P369" s="246"/>
      <c r="Q369" s="246"/>
      <c r="R369" s="246"/>
      <c r="S369" s="246"/>
      <c r="T369" s="247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48" t="s">
        <v>142</v>
      </c>
      <c r="AU369" s="248" t="s">
        <v>83</v>
      </c>
      <c r="AV369" s="13" t="s">
        <v>83</v>
      </c>
      <c r="AW369" s="13" t="s">
        <v>30</v>
      </c>
      <c r="AX369" s="13" t="s">
        <v>73</v>
      </c>
      <c r="AY369" s="248" t="s">
        <v>132</v>
      </c>
    </row>
    <row r="370" s="14" customFormat="1">
      <c r="A370" s="14"/>
      <c r="B370" s="249"/>
      <c r="C370" s="250"/>
      <c r="D370" s="239" t="s">
        <v>142</v>
      </c>
      <c r="E370" s="251" t="s">
        <v>1</v>
      </c>
      <c r="F370" s="252" t="s">
        <v>331</v>
      </c>
      <c r="G370" s="250"/>
      <c r="H370" s="251" t="s">
        <v>1</v>
      </c>
      <c r="I370" s="253"/>
      <c r="J370" s="250"/>
      <c r="K370" s="250"/>
      <c r="L370" s="254"/>
      <c r="M370" s="255"/>
      <c r="N370" s="256"/>
      <c r="O370" s="256"/>
      <c r="P370" s="256"/>
      <c r="Q370" s="256"/>
      <c r="R370" s="256"/>
      <c r="S370" s="256"/>
      <c r="T370" s="257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58" t="s">
        <v>142</v>
      </c>
      <c r="AU370" s="258" t="s">
        <v>83</v>
      </c>
      <c r="AV370" s="14" t="s">
        <v>81</v>
      </c>
      <c r="AW370" s="14" t="s">
        <v>30</v>
      </c>
      <c r="AX370" s="14" t="s">
        <v>73</v>
      </c>
      <c r="AY370" s="258" t="s">
        <v>132</v>
      </c>
    </row>
    <row r="371" s="13" customFormat="1">
      <c r="A371" s="13"/>
      <c r="B371" s="237"/>
      <c r="C371" s="238"/>
      <c r="D371" s="239" t="s">
        <v>142</v>
      </c>
      <c r="E371" s="240" t="s">
        <v>1</v>
      </c>
      <c r="F371" s="241" t="s">
        <v>599</v>
      </c>
      <c r="G371" s="238"/>
      <c r="H371" s="242">
        <v>250</v>
      </c>
      <c r="I371" s="243"/>
      <c r="J371" s="238"/>
      <c r="K371" s="238"/>
      <c r="L371" s="244"/>
      <c r="M371" s="245"/>
      <c r="N371" s="246"/>
      <c r="O371" s="246"/>
      <c r="P371" s="246"/>
      <c r="Q371" s="246"/>
      <c r="R371" s="246"/>
      <c r="S371" s="246"/>
      <c r="T371" s="247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8" t="s">
        <v>142</v>
      </c>
      <c r="AU371" s="248" t="s">
        <v>83</v>
      </c>
      <c r="AV371" s="13" t="s">
        <v>83</v>
      </c>
      <c r="AW371" s="13" t="s">
        <v>30</v>
      </c>
      <c r="AX371" s="13" t="s">
        <v>73</v>
      </c>
      <c r="AY371" s="248" t="s">
        <v>132</v>
      </c>
    </row>
    <row r="372" s="14" customFormat="1">
      <c r="A372" s="14"/>
      <c r="B372" s="249"/>
      <c r="C372" s="250"/>
      <c r="D372" s="239" t="s">
        <v>142</v>
      </c>
      <c r="E372" s="251" t="s">
        <v>1</v>
      </c>
      <c r="F372" s="252" t="s">
        <v>333</v>
      </c>
      <c r="G372" s="250"/>
      <c r="H372" s="251" t="s">
        <v>1</v>
      </c>
      <c r="I372" s="253"/>
      <c r="J372" s="250"/>
      <c r="K372" s="250"/>
      <c r="L372" s="254"/>
      <c r="M372" s="255"/>
      <c r="N372" s="256"/>
      <c r="O372" s="256"/>
      <c r="P372" s="256"/>
      <c r="Q372" s="256"/>
      <c r="R372" s="256"/>
      <c r="S372" s="256"/>
      <c r="T372" s="257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58" t="s">
        <v>142</v>
      </c>
      <c r="AU372" s="258" t="s">
        <v>83</v>
      </c>
      <c r="AV372" s="14" t="s">
        <v>81</v>
      </c>
      <c r="AW372" s="14" t="s">
        <v>30</v>
      </c>
      <c r="AX372" s="14" t="s">
        <v>73</v>
      </c>
      <c r="AY372" s="258" t="s">
        <v>132</v>
      </c>
    </row>
    <row r="373" s="14" customFormat="1">
      <c r="A373" s="14"/>
      <c r="B373" s="249"/>
      <c r="C373" s="250"/>
      <c r="D373" s="239" t="s">
        <v>142</v>
      </c>
      <c r="E373" s="251" t="s">
        <v>1</v>
      </c>
      <c r="F373" s="252" t="s">
        <v>144</v>
      </c>
      <c r="G373" s="250"/>
      <c r="H373" s="251" t="s">
        <v>1</v>
      </c>
      <c r="I373" s="253"/>
      <c r="J373" s="250"/>
      <c r="K373" s="250"/>
      <c r="L373" s="254"/>
      <c r="M373" s="255"/>
      <c r="N373" s="256"/>
      <c r="O373" s="256"/>
      <c r="P373" s="256"/>
      <c r="Q373" s="256"/>
      <c r="R373" s="256"/>
      <c r="S373" s="256"/>
      <c r="T373" s="257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58" t="s">
        <v>142</v>
      </c>
      <c r="AU373" s="258" t="s">
        <v>83</v>
      </c>
      <c r="AV373" s="14" t="s">
        <v>81</v>
      </c>
      <c r="AW373" s="14" t="s">
        <v>30</v>
      </c>
      <c r="AX373" s="14" t="s">
        <v>73</v>
      </c>
      <c r="AY373" s="258" t="s">
        <v>132</v>
      </c>
    </row>
    <row r="374" s="15" customFormat="1">
      <c r="A374" s="15"/>
      <c r="B374" s="259"/>
      <c r="C374" s="260"/>
      <c r="D374" s="239" t="s">
        <v>142</v>
      </c>
      <c r="E374" s="261" t="s">
        <v>1</v>
      </c>
      <c r="F374" s="262" t="s">
        <v>145</v>
      </c>
      <c r="G374" s="260"/>
      <c r="H374" s="263">
        <v>336.19999999999999</v>
      </c>
      <c r="I374" s="264"/>
      <c r="J374" s="260"/>
      <c r="K374" s="260"/>
      <c r="L374" s="265"/>
      <c r="M374" s="266"/>
      <c r="N374" s="267"/>
      <c r="O374" s="267"/>
      <c r="P374" s="267"/>
      <c r="Q374" s="267"/>
      <c r="R374" s="267"/>
      <c r="S374" s="267"/>
      <c r="T374" s="268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T374" s="269" t="s">
        <v>142</v>
      </c>
      <c r="AU374" s="269" t="s">
        <v>83</v>
      </c>
      <c r="AV374" s="15" t="s">
        <v>139</v>
      </c>
      <c r="AW374" s="15" t="s">
        <v>30</v>
      </c>
      <c r="AX374" s="15" t="s">
        <v>81</v>
      </c>
      <c r="AY374" s="269" t="s">
        <v>132</v>
      </c>
    </row>
    <row r="375" s="2" customFormat="1" ht="49.05" customHeight="1">
      <c r="A375" s="39"/>
      <c r="B375" s="40"/>
      <c r="C375" s="219" t="s">
        <v>278</v>
      </c>
      <c r="D375" s="219" t="s">
        <v>134</v>
      </c>
      <c r="E375" s="220" t="s">
        <v>657</v>
      </c>
      <c r="F375" s="221" t="s">
        <v>658</v>
      </c>
      <c r="G375" s="222" t="s">
        <v>218</v>
      </c>
      <c r="H375" s="223">
        <v>487</v>
      </c>
      <c r="I375" s="224"/>
      <c r="J375" s="225">
        <f>ROUND(I375*H375,2)</f>
        <v>0</v>
      </c>
      <c r="K375" s="221" t="s">
        <v>1</v>
      </c>
      <c r="L375" s="45"/>
      <c r="M375" s="226" t="s">
        <v>1</v>
      </c>
      <c r="N375" s="227" t="s">
        <v>38</v>
      </c>
      <c r="O375" s="92"/>
      <c r="P375" s="228">
        <f>O375*H375</f>
        <v>0</v>
      </c>
      <c r="Q375" s="228">
        <v>0</v>
      </c>
      <c r="R375" s="228">
        <f>Q375*H375</f>
        <v>0</v>
      </c>
      <c r="S375" s="228">
        <v>0</v>
      </c>
      <c r="T375" s="229">
        <f>S375*H375</f>
        <v>0</v>
      </c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R375" s="230" t="s">
        <v>139</v>
      </c>
      <c r="AT375" s="230" t="s">
        <v>134</v>
      </c>
      <c r="AU375" s="230" t="s">
        <v>83</v>
      </c>
      <c r="AY375" s="18" t="s">
        <v>132</v>
      </c>
      <c r="BE375" s="231">
        <f>IF(N375="základní",J375,0)</f>
        <v>0</v>
      </c>
      <c r="BF375" s="231">
        <f>IF(N375="snížená",J375,0)</f>
        <v>0</v>
      </c>
      <c r="BG375" s="231">
        <f>IF(N375="zákl. přenesená",J375,0)</f>
        <v>0</v>
      </c>
      <c r="BH375" s="231">
        <f>IF(N375="sníž. přenesená",J375,0)</f>
        <v>0</v>
      </c>
      <c r="BI375" s="231">
        <f>IF(N375="nulová",J375,0)</f>
        <v>0</v>
      </c>
      <c r="BJ375" s="18" t="s">
        <v>81</v>
      </c>
      <c r="BK375" s="231">
        <f>ROUND(I375*H375,2)</f>
        <v>0</v>
      </c>
      <c r="BL375" s="18" t="s">
        <v>139</v>
      </c>
      <c r="BM375" s="230" t="s">
        <v>659</v>
      </c>
    </row>
    <row r="376" s="13" customFormat="1">
      <c r="A376" s="13"/>
      <c r="B376" s="237"/>
      <c r="C376" s="238"/>
      <c r="D376" s="239" t="s">
        <v>142</v>
      </c>
      <c r="E376" s="240" t="s">
        <v>1</v>
      </c>
      <c r="F376" s="241" t="s">
        <v>660</v>
      </c>
      <c r="G376" s="238"/>
      <c r="H376" s="242">
        <v>487</v>
      </c>
      <c r="I376" s="243"/>
      <c r="J376" s="238"/>
      <c r="K376" s="238"/>
      <c r="L376" s="244"/>
      <c r="M376" s="245"/>
      <c r="N376" s="246"/>
      <c r="O376" s="246"/>
      <c r="P376" s="246"/>
      <c r="Q376" s="246"/>
      <c r="R376" s="246"/>
      <c r="S376" s="246"/>
      <c r="T376" s="247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8" t="s">
        <v>142</v>
      </c>
      <c r="AU376" s="248" t="s">
        <v>83</v>
      </c>
      <c r="AV376" s="13" t="s">
        <v>83</v>
      </c>
      <c r="AW376" s="13" t="s">
        <v>30</v>
      </c>
      <c r="AX376" s="13" t="s">
        <v>73</v>
      </c>
      <c r="AY376" s="248" t="s">
        <v>132</v>
      </c>
    </row>
    <row r="377" s="14" customFormat="1">
      <c r="A377" s="14"/>
      <c r="B377" s="249"/>
      <c r="C377" s="250"/>
      <c r="D377" s="239" t="s">
        <v>142</v>
      </c>
      <c r="E377" s="251" t="s">
        <v>1</v>
      </c>
      <c r="F377" s="252" t="s">
        <v>144</v>
      </c>
      <c r="G377" s="250"/>
      <c r="H377" s="251" t="s">
        <v>1</v>
      </c>
      <c r="I377" s="253"/>
      <c r="J377" s="250"/>
      <c r="K377" s="250"/>
      <c r="L377" s="254"/>
      <c r="M377" s="255"/>
      <c r="N377" s="256"/>
      <c r="O377" s="256"/>
      <c r="P377" s="256"/>
      <c r="Q377" s="256"/>
      <c r="R377" s="256"/>
      <c r="S377" s="256"/>
      <c r="T377" s="257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58" t="s">
        <v>142</v>
      </c>
      <c r="AU377" s="258" t="s">
        <v>83</v>
      </c>
      <c r="AV377" s="14" t="s">
        <v>81</v>
      </c>
      <c r="AW377" s="14" t="s">
        <v>30</v>
      </c>
      <c r="AX377" s="14" t="s">
        <v>73</v>
      </c>
      <c r="AY377" s="258" t="s">
        <v>132</v>
      </c>
    </row>
    <row r="378" s="15" customFormat="1">
      <c r="A378" s="15"/>
      <c r="B378" s="259"/>
      <c r="C378" s="260"/>
      <c r="D378" s="239" t="s">
        <v>142</v>
      </c>
      <c r="E378" s="261" t="s">
        <v>1</v>
      </c>
      <c r="F378" s="262" t="s">
        <v>145</v>
      </c>
      <c r="G378" s="260"/>
      <c r="H378" s="263">
        <v>487</v>
      </c>
      <c r="I378" s="264"/>
      <c r="J378" s="260"/>
      <c r="K378" s="260"/>
      <c r="L378" s="265"/>
      <c r="M378" s="266"/>
      <c r="N378" s="267"/>
      <c r="O378" s="267"/>
      <c r="P378" s="267"/>
      <c r="Q378" s="267"/>
      <c r="R378" s="267"/>
      <c r="S378" s="267"/>
      <c r="T378" s="268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T378" s="269" t="s">
        <v>142</v>
      </c>
      <c r="AU378" s="269" t="s">
        <v>83</v>
      </c>
      <c r="AV378" s="15" t="s">
        <v>139</v>
      </c>
      <c r="AW378" s="15" t="s">
        <v>30</v>
      </c>
      <c r="AX378" s="15" t="s">
        <v>81</v>
      </c>
      <c r="AY378" s="269" t="s">
        <v>132</v>
      </c>
    </row>
    <row r="379" s="2" customFormat="1" ht="37.8" customHeight="1">
      <c r="A379" s="39"/>
      <c r="B379" s="40"/>
      <c r="C379" s="219" t="s">
        <v>661</v>
      </c>
      <c r="D379" s="219" t="s">
        <v>134</v>
      </c>
      <c r="E379" s="220" t="s">
        <v>662</v>
      </c>
      <c r="F379" s="221" t="s">
        <v>663</v>
      </c>
      <c r="G379" s="222" t="s">
        <v>218</v>
      </c>
      <c r="H379" s="223">
        <v>51</v>
      </c>
      <c r="I379" s="224"/>
      <c r="J379" s="225">
        <f>ROUND(I379*H379,2)</f>
        <v>0</v>
      </c>
      <c r="K379" s="221" t="s">
        <v>138</v>
      </c>
      <c r="L379" s="45"/>
      <c r="M379" s="226" t="s">
        <v>1</v>
      </c>
      <c r="N379" s="227" t="s">
        <v>38</v>
      </c>
      <c r="O379" s="92"/>
      <c r="P379" s="228">
        <f>O379*H379</f>
        <v>0</v>
      </c>
      <c r="Q379" s="228">
        <v>0</v>
      </c>
      <c r="R379" s="228">
        <f>Q379*H379</f>
        <v>0</v>
      </c>
      <c r="S379" s="228">
        <v>0</v>
      </c>
      <c r="T379" s="229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230" t="s">
        <v>139</v>
      </c>
      <c r="AT379" s="230" t="s">
        <v>134</v>
      </c>
      <c r="AU379" s="230" t="s">
        <v>83</v>
      </c>
      <c r="AY379" s="18" t="s">
        <v>132</v>
      </c>
      <c r="BE379" s="231">
        <f>IF(N379="základní",J379,0)</f>
        <v>0</v>
      </c>
      <c r="BF379" s="231">
        <f>IF(N379="snížená",J379,0)</f>
        <v>0</v>
      </c>
      <c r="BG379" s="231">
        <f>IF(N379="zákl. přenesená",J379,0)</f>
        <v>0</v>
      </c>
      <c r="BH379" s="231">
        <f>IF(N379="sníž. přenesená",J379,0)</f>
        <v>0</v>
      </c>
      <c r="BI379" s="231">
        <f>IF(N379="nulová",J379,0)</f>
        <v>0</v>
      </c>
      <c r="BJ379" s="18" t="s">
        <v>81</v>
      </c>
      <c r="BK379" s="231">
        <f>ROUND(I379*H379,2)</f>
        <v>0</v>
      </c>
      <c r="BL379" s="18" t="s">
        <v>139</v>
      </c>
      <c r="BM379" s="230" t="s">
        <v>664</v>
      </c>
    </row>
    <row r="380" s="2" customFormat="1">
      <c r="A380" s="39"/>
      <c r="B380" s="40"/>
      <c r="C380" s="41"/>
      <c r="D380" s="232" t="s">
        <v>140</v>
      </c>
      <c r="E380" s="41"/>
      <c r="F380" s="233" t="s">
        <v>665</v>
      </c>
      <c r="G380" s="41"/>
      <c r="H380" s="41"/>
      <c r="I380" s="234"/>
      <c r="J380" s="41"/>
      <c r="K380" s="41"/>
      <c r="L380" s="45"/>
      <c r="M380" s="235"/>
      <c r="N380" s="236"/>
      <c r="O380" s="92"/>
      <c r="P380" s="92"/>
      <c r="Q380" s="92"/>
      <c r="R380" s="92"/>
      <c r="S380" s="92"/>
      <c r="T380" s="93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T380" s="18" t="s">
        <v>140</v>
      </c>
      <c r="AU380" s="18" t="s">
        <v>83</v>
      </c>
    </row>
    <row r="381" s="13" customFormat="1">
      <c r="A381" s="13"/>
      <c r="B381" s="237"/>
      <c r="C381" s="238"/>
      <c r="D381" s="239" t="s">
        <v>142</v>
      </c>
      <c r="E381" s="240" t="s">
        <v>1</v>
      </c>
      <c r="F381" s="241" t="s">
        <v>666</v>
      </c>
      <c r="G381" s="238"/>
      <c r="H381" s="242">
        <v>51</v>
      </c>
      <c r="I381" s="243"/>
      <c r="J381" s="238"/>
      <c r="K381" s="238"/>
      <c r="L381" s="244"/>
      <c r="M381" s="245"/>
      <c r="N381" s="246"/>
      <c r="O381" s="246"/>
      <c r="P381" s="246"/>
      <c r="Q381" s="246"/>
      <c r="R381" s="246"/>
      <c r="S381" s="246"/>
      <c r="T381" s="247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48" t="s">
        <v>142</v>
      </c>
      <c r="AU381" s="248" t="s">
        <v>83</v>
      </c>
      <c r="AV381" s="13" t="s">
        <v>83</v>
      </c>
      <c r="AW381" s="13" t="s">
        <v>30</v>
      </c>
      <c r="AX381" s="13" t="s">
        <v>73</v>
      </c>
      <c r="AY381" s="248" t="s">
        <v>132</v>
      </c>
    </row>
    <row r="382" s="14" customFormat="1">
      <c r="A382" s="14"/>
      <c r="B382" s="249"/>
      <c r="C382" s="250"/>
      <c r="D382" s="239" t="s">
        <v>142</v>
      </c>
      <c r="E382" s="251" t="s">
        <v>1</v>
      </c>
      <c r="F382" s="252" t="s">
        <v>144</v>
      </c>
      <c r="G382" s="250"/>
      <c r="H382" s="251" t="s">
        <v>1</v>
      </c>
      <c r="I382" s="253"/>
      <c r="J382" s="250"/>
      <c r="K382" s="250"/>
      <c r="L382" s="254"/>
      <c r="M382" s="255"/>
      <c r="N382" s="256"/>
      <c r="O382" s="256"/>
      <c r="P382" s="256"/>
      <c r="Q382" s="256"/>
      <c r="R382" s="256"/>
      <c r="S382" s="256"/>
      <c r="T382" s="257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58" t="s">
        <v>142</v>
      </c>
      <c r="AU382" s="258" t="s">
        <v>83</v>
      </c>
      <c r="AV382" s="14" t="s">
        <v>81</v>
      </c>
      <c r="AW382" s="14" t="s">
        <v>30</v>
      </c>
      <c r="AX382" s="14" t="s">
        <v>73</v>
      </c>
      <c r="AY382" s="258" t="s">
        <v>132</v>
      </c>
    </row>
    <row r="383" s="15" customFormat="1">
      <c r="A383" s="15"/>
      <c r="B383" s="259"/>
      <c r="C383" s="260"/>
      <c r="D383" s="239" t="s">
        <v>142</v>
      </c>
      <c r="E383" s="261" t="s">
        <v>1</v>
      </c>
      <c r="F383" s="262" t="s">
        <v>145</v>
      </c>
      <c r="G383" s="260"/>
      <c r="H383" s="263">
        <v>51</v>
      </c>
      <c r="I383" s="264"/>
      <c r="J383" s="260"/>
      <c r="K383" s="260"/>
      <c r="L383" s="265"/>
      <c r="M383" s="266"/>
      <c r="N383" s="267"/>
      <c r="O383" s="267"/>
      <c r="P383" s="267"/>
      <c r="Q383" s="267"/>
      <c r="R383" s="267"/>
      <c r="S383" s="267"/>
      <c r="T383" s="268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T383" s="269" t="s">
        <v>142</v>
      </c>
      <c r="AU383" s="269" t="s">
        <v>83</v>
      </c>
      <c r="AV383" s="15" t="s">
        <v>139</v>
      </c>
      <c r="AW383" s="15" t="s">
        <v>30</v>
      </c>
      <c r="AX383" s="15" t="s">
        <v>81</v>
      </c>
      <c r="AY383" s="269" t="s">
        <v>132</v>
      </c>
    </row>
    <row r="384" s="2" customFormat="1" ht="33" customHeight="1">
      <c r="A384" s="39"/>
      <c r="B384" s="40"/>
      <c r="C384" s="219" t="s">
        <v>284</v>
      </c>
      <c r="D384" s="219" t="s">
        <v>134</v>
      </c>
      <c r="E384" s="220" t="s">
        <v>345</v>
      </c>
      <c r="F384" s="221" t="s">
        <v>346</v>
      </c>
      <c r="G384" s="222" t="s">
        <v>137</v>
      </c>
      <c r="H384" s="223">
        <v>4954.1000000000004</v>
      </c>
      <c r="I384" s="224"/>
      <c r="J384" s="225">
        <f>ROUND(I384*H384,2)</f>
        <v>0</v>
      </c>
      <c r="K384" s="221" t="s">
        <v>138</v>
      </c>
      <c r="L384" s="45"/>
      <c r="M384" s="226" t="s">
        <v>1</v>
      </c>
      <c r="N384" s="227" t="s">
        <v>38</v>
      </c>
      <c r="O384" s="92"/>
      <c r="P384" s="228">
        <f>O384*H384</f>
        <v>0</v>
      </c>
      <c r="Q384" s="228">
        <v>0</v>
      </c>
      <c r="R384" s="228">
        <f>Q384*H384</f>
        <v>0</v>
      </c>
      <c r="S384" s="228">
        <v>0</v>
      </c>
      <c r="T384" s="229">
        <f>S384*H384</f>
        <v>0</v>
      </c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R384" s="230" t="s">
        <v>139</v>
      </c>
      <c r="AT384" s="230" t="s">
        <v>134</v>
      </c>
      <c r="AU384" s="230" t="s">
        <v>83</v>
      </c>
      <c r="AY384" s="18" t="s">
        <v>132</v>
      </c>
      <c r="BE384" s="231">
        <f>IF(N384="základní",J384,0)</f>
        <v>0</v>
      </c>
      <c r="BF384" s="231">
        <f>IF(N384="snížená",J384,0)</f>
        <v>0</v>
      </c>
      <c r="BG384" s="231">
        <f>IF(N384="zákl. přenesená",J384,0)</f>
        <v>0</v>
      </c>
      <c r="BH384" s="231">
        <f>IF(N384="sníž. přenesená",J384,0)</f>
        <v>0</v>
      </c>
      <c r="BI384" s="231">
        <f>IF(N384="nulová",J384,0)</f>
        <v>0</v>
      </c>
      <c r="BJ384" s="18" t="s">
        <v>81</v>
      </c>
      <c r="BK384" s="231">
        <f>ROUND(I384*H384,2)</f>
        <v>0</v>
      </c>
      <c r="BL384" s="18" t="s">
        <v>139</v>
      </c>
      <c r="BM384" s="230" t="s">
        <v>667</v>
      </c>
    </row>
    <row r="385" s="2" customFormat="1">
      <c r="A385" s="39"/>
      <c r="B385" s="40"/>
      <c r="C385" s="41"/>
      <c r="D385" s="232" t="s">
        <v>140</v>
      </c>
      <c r="E385" s="41"/>
      <c r="F385" s="233" t="s">
        <v>348</v>
      </c>
      <c r="G385" s="41"/>
      <c r="H385" s="41"/>
      <c r="I385" s="234"/>
      <c r="J385" s="41"/>
      <c r="K385" s="41"/>
      <c r="L385" s="45"/>
      <c r="M385" s="235"/>
      <c r="N385" s="236"/>
      <c r="O385" s="92"/>
      <c r="P385" s="92"/>
      <c r="Q385" s="92"/>
      <c r="R385" s="92"/>
      <c r="S385" s="92"/>
      <c r="T385" s="93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T385" s="18" t="s">
        <v>140</v>
      </c>
      <c r="AU385" s="18" t="s">
        <v>83</v>
      </c>
    </row>
    <row r="386" s="13" customFormat="1">
      <c r="A386" s="13"/>
      <c r="B386" s="237"/>
      <c r="C386" s="238"/>
      <c r="D386" s="239" t="s">
        <v>142</v>
      </c>
      <c r="E386" s="240" t="s">
        <v>1</v>
      </c>
      <c r="F386" s="241" t="s">
        <v>668</v>
      </c>
      <c r="G386" s="238"/>
      <c r="H386" s="242">
        <v>4954.1000000000004</v>
      </c>
      <c r="I386" s="243"/>
      <c r="J386" s="238"/>
      <c r="K386" s="238"/>
      <c r="L386" s="244"/>
      <c r="M386" s="245"/>
      <c r="N386" s="246"/>
      <c r="O386" s="246"/>
      <c r="P386" s="246"/>
      <c r="Q386" s="246"/>
      <c r="R386" s="246"/>
      <c r="S386" s="246"/>
      <c r="T386" s="247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48" t="s">
        <v>142</v>
      </c>
      <c r="AU386" s="248" t="s">
        <v>83</v>
      </c>
      <c r="AV386" s="13" t="s">
        <v>83</v>
      </c>
      <c r="AW386" s="13" t="s">
        <v>30</v>
      </c>
      <c r="AX386" s="13" t="s">
        <v>73</v>
      </c>
      <c r="AY386" s="248" t="s">
        <v>132</v>
      </c>
    </row>
    <row r="387" s="14" customFormat="1">
      <c r="A387" s="14"/>
      <c r="B387" s="249"/>
      <c r="C387" s="250"/>
      <c r="D387" s="239" t="s">
        <v>142</v>
      </c>
      <c r="E387" s="251" t="s">
        <v>1</v>
      </c>
      <c r="F387" s="252" t="s">
        <v>144</v>
      </c>
      <c r="G387" s="250"/>
      <c r="H387" s="251" t="s">
        <v>1</v>
      </c>
      <c r="I387" s="253"/>
      <c r="J387" s="250"/>
      <c r="K387" s="250"/>
      <c r="L387" s="254"/>
      <c r="M387" s="255"/>
      <c r="N387" s="256"/>
      <c r="O387" s="256"/>
      <c r="P387" s="256"/>
      <c r="Q387" s="256"/>
      <c r="R387" s="256"/>
      <c r="S387" s="256"/>
      <c r="T387" s="257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58" t="s">
        <v>142</v>
      </c>
      <c r="AU387" s="258" t="s">
        <v>83</v>
      </c>
      <c r="AV387" s="14" t="s">
        <v>81</v>
      </c>
      <c r="AW387" s="14" t="s">
        <v>30</v>
      </c>
      <c r="AX387" s="14" t="s">
        <v>73</v>
      </c>
      <c r="AY387" s="258" t="s">
        <v>132</v>
      </c>
    </row>
    <row r="388" s="15" customFormat="1">
      <c r="A388" s="15"/>
      <c r="B388" s="259"/>
      <c r="C388" s="260"/>
      <c r="D388" s="239" t="s">
        <v>142</v>
      </c>
      <c r="E388" s="261" t="s">
        <v>1</v>
      </c>
      <c r="F388" s="262" t="s">
        <v>145</v>
      </c>
      <c r="G388" s="260"/>
      <c r="H388" s="263">
        <v>4954.1000000000004</v>
      </c>
      <c r="I388" s="264"/>
      <c r="J388" s="260"/>
      <c r="K388" s="260"/>
      <c r="L388" s="265"/>
      <c r="M388" s="266"/>
      <c r="N388" s="267"/>
      <c r="O388" s="267"/>
      <c r="P388" s="267"/>
      <c r="Q388" s="267"/>
      <c r="R388" s="267"/>
      <c r="S388" s="267"/>
      <c r="T388" s="268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T388" s="269" t="s">
        <v>142</v>
      </c>
      <c r="AU388" s="269" t="s">
        <v>83</v>
      </c>
      <c r="AV388" s="15" t="s">
        <v>139</v>
      </c>
      <c r="AW388" s="15" t="s">
        <v>30</v>
      </c>
      <c r="AX388" s="15" t="s">
        <v>81</v>
      </c>
      <c r="AY388" s="269" t="s">
        <v>132</v>
      </c>
    </row>
    <row r="389" s="2" customFormat="1" ht="37.8" customHeight="1">
      <c r="A389" s="39"/>
      <c r="B389" s="40"/>
      <c r="C389" s="219" t="s">
        <v>669</v>
      </c>
      <c r="D389" s="219" t="s">
        <v>134</v>
      </c>
      <c r="E389" s="220" t="s">
        <v>350</v>
      </c>
      <c r="F389" s="221" t="s">
        <v>351</v>
      </c>
      <c r="G389" s="222" t="s">
        <v>137</v>
      </c>
      <c r="H389" s="223">
        <v>600</v>
      </c>
      <c r="I389" s="224"/>
      <c r="J389" s="225">
        <f>ROUND(I389*H389,2)</f>
        <v>0</v>
      </c>
      <c r="K389" s="221" t="s">
        <v>138</v>
      </c>
      <c r="L389" s="45"/>
      <c r="M389" s="226" t="s">
        <v>1</v>
      </c>
      <c r="N389" s="227" t="s">
        <v>38</v>
      </c>
      <c r="O389" s="92"/>
      <c r="P389" s="228">
        <f>O389*H389</f>
        <v>0</v>
      </c>
      <c r="Q389" s="228">
        <v>0</v>
      </c>
      <c r="R389" s="228">
        <f>Q389*H389</f>
        <v>0</v>
      </c>
      <c r="S389" s="228">
        <v>0</v>
      </c>
      <c r="T389" s="229">
        <f>S389*H389</f>
        <v>0</v>
      </c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R389" s="230" t="s">
        <v>139</v>
      </c>
      <c r="AT389" s="230" t="s">
        <v>134</v>
      </c>
      <c r="AU389" s="230" t="s">
        <v>83</v>
      </c>
      <c r="AY389" s="18" t="s">
        <v>132</v>
      </c>
      <c r="BE389" s="231">
        <f>IF(N389="základní",J389,0)</f>
        <v>0</v>
      </c>
      <c r="BF389" s="231">
        <f>IF(N389="snížená",J389,0)</f>
        <v>0</v>
      </c>
      <c r="BG389" s="231">
        <f>IF(N389="zákl. přenesená",J389,0)</f>
        <v>0</v>
      </c>
      <c r="BH389" s="231">
        <f>IF(N389="sníž. přenesená",J389,0)</f>
        <v>0</v>
      </c>
      <c r="BI389" s="231">
        <f>IF(N389="nulová",J389,0)</f>
        <v>0</v>
      </c>
      <c r="BJ389" s="18" t="s">
        <v>81</v>
      </c>
      <c r="BK389" s="231">
        <f>ROUND(I389*H389,2)</f>
        <v>0</v>
      </c>
      <c r="BL389" s="18" t="s">
        <v>139</v>
      </c>
      <c r="BM389" s="230" t="s">
        <v>670</v>
      </c>
    </row>
    <row r="390" s="2" customFormat="1">
      <c r="A390" s="39"/>
      <c r="B390" s="40"/>
      <c r="C390" s="41"/>
      <c r="D390" s="232" t="s">
        <v>140</v>
      </c>
      <c r="E390" s="41"/>
      <c r="F390" s="233" t="s">
        <v>353</v>
      </c>
      <c r="G390" s="41"/>
      <c r="H390" s="41"/>
      <c r="I390" s="234"/>
      <c r="J390" s="41"/>
      <c r="K390" s="41"/>
      <c r="L390" s="45"/>
      <c r="M390" s="235"/>
      <c r="N390" s="236"/>
      <c r="O390" s="92"/>
      <c r="P390" s="92"/>
      <c r="Q390" s="92"/>
      <c r="R390" s="92"/>
      <c r="S390" s="92"/>
      <c r="T390" s="93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T390" s="18" t="s">
        <v>140</v>
      </c>
      <c r="AU390" s="18" t="s">
        <v>83</v>
      </c>
    </row>
    <row r="391" s="13" customFormat="1">
      <c r="A391" s="13"/>
      <c r="B391" s="237"/>
      <c r="C391" s="238"/>
      <c r="D391" s="239" t="s">
        <v>142</v>
      </c>
      <c r="E391" s="240" t="s">
        <v>1</v>
      </c>
      <c r="F391" s="241" t="s">
        <v>592</v>
      </c>
      <c r="G391" s="238"/>
      <c r="H391" s="242">
        <v>600</v>
      </c>
      <c r="I391" s="243"/>
      <c r="J391" s="238"/>
      <c r="K391" s="238"/>
      <c r="L391" s="244"/>
      <c r="M391" s="245"/>
      <c r="N391" s="246"/>
      <c r="O391" s="246"/>
      <c r="P391" s="246"/>
      <c r="Q391" s="246"/>
      <c r="R391" s="246"/>
      <c r="S391" s="246"/>
      <c r="T391" s="247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48" t="s">
        <v>142</v>
      </c>
      <c r="AU391" s="248" t="s">
        <v>83</v>
      </c>
      <c r="AV391" s="13" t="s">
        <v>83</v>
      </c>
      <c r="AW391" s="13" t="s">
        <v>30</v>
      </c>
      <c r="AX391" s="13" t="s">
        <v>73</v>
      </c>
      <c r="AY391" s="248" t="s">
        <v>132</v>
      </c>
    </row>
    <row r="392" s="14" customFormat="1">
      <c r="A392" s="14"/>
      <c r="B392" s="249"/>
      <c r="C392" s="250"/>
      <c r="D392" s="239" t="s">
        <v>142</v>
      </c>
      <c r="E392" s="251" t="s">
        <v>1</v>
      </c>
      <c r="F392" s="252" t="s">
        <v>671</v>
      </c>
      <c r="G392" s="250"/>
      <c r="H392" s="251" t="s">
        <v>1</v>
      </c>
      <c r="I392" s="253"/>
      <c r="J392" s="250"/>
      <c r="K392" s="250"/>
      <c r="L392" s="254"/>
      <c r="M392" s="255"/>
      <c r="N392" s="256"/>
      <c r="O392" s="256"/>
      <c r="P392" s="256"/>
      <c r="Q392" s="256"/>
      <c r="R392" s="256"/>
      <c r="S392" s="256"/>
      <c r="T392" s="257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58" t="s">
        <v>142</v>
      </c>
      <c r="AU392" s="258" t="s">
        <v>83</v>
      </c>
      <c r="AV392" s="14" t="s">
        <v>81</v>
      </c>
      <c r="AW392" s="14" t="s">
        <v>30</v>
      </c>
      <c r="AX392" s="14" t="s">
        <v>73</v>
      </c>
      <c r="AY392" s="258" t="s">
        <v>132</v>
      </c>
    </row>
    <row r="393" s="15" customFormat="1">
      <c r="A393" s="15"/>
      <c r="B393" s="259"/>
      <c r="C393" s="260"/>
      <c r="D393" s="239" t="s">
        <v>142</v>
      </c>
      <c r="E393" s="261" t="s">
        <v>1</v>
      </c>
      <c r="F393" s="262" t="s">
        <v>145</v>
      </c>
      <c r="G393" s="260"/>
      <c r="H393" s="263">
        <v>600</v>
      </c>
      <c r="I393" s="264"/>
      <c r="J393" s="260"/>
      <c r="K393" s="260"/>
      <c r="L393" s="265"/>
      <c r="M393" s="266"/>
      <c r="N393" s="267"/>
      <c r="O393" s="267"/>
      <c r="P393" s="267"/>
      <c r="Q393" s="267"/>
      <c r="R393" s="267"/>
      <c r="S393" s="267"/>
      <c r="T393" s="268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T393" s="269" t="s">
        <v>142</v>
      </c>
      <c r="AU393" s="269" t="s">
        <v>83</v>
      </c>
      <c r="AV393" s="15" t="s">
        <v>139</v>
      </c>
      <c r="AW393" s="15" t="s">
        <v>30</v>
      </c>
      <c r="AX393" s="15" t="s">
        <v>81</v>
      </c>
      <c r="AY393" s="269" t="s">
        <v>132</v>
      </c>
    </row>
    <row r="394" s="2" customFormat="1" ht="33" customHeight="1">
      <c r="A394" s="39"/>
      <c r="B394" s="40"/>
      <c r="C394" s="219" t="s">
        <v>293</v>
      </c>
      <c r="D394" s="219" t="s">
        <v>134</v>
      </c>
      <c r="E394" s="220" t="s">
        <v>359</v>
      </c>
      <c r="F394" s="221" t="s">
        <v>360</v>
      </c>
      <c r="G394" s="222" t="s">
        <v>207</v>
      </c>
      <c r="H394" s="223">
        <v>2</v>
      </c>
      <c r="I394" s="224"/>
      <c r="J394" s="225">
        <f>ROUND(I394*H394,2)</f>
        <v>0</v>
      </c>
      <c r="K394" s="221" t="s">
        <v>138</v>
      </c>
      <c r="L394" s="45"/>
      <c r="M394" s="226" t="s">
        <v>1</v>
      </c>
      <c r="N394" s="227" t="s">
        <v>38</v>
      </c>
      <c r="O394" s="92"/>
      <c r="P394" s="228">
        <f>O394*H394</f>
        <v>0</v>
      </c>
      <c r="Q394" s="228">
        <v>0</v>
      </c>
      <c r="R394" s="228">
        <f>Q394*H394</f>
        <v>0</v>
      </c>
      <c r="S394" s="228">
        <v>0</v>
      </c>
      <c r="T394" s="229">
        <f>S394*H394</f>
        <v>0</v>
      </c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R394" s="230" t="s">
        <v>139</v>
      </c>
      <c r="AT394" s="230" t="s">
        <v>134</v>
      </c>
      <c r="AU394" s="230" t="s">
        <v>83</v>
      </c>
      <c r="AY394" s="18" t="s">
        <v>132</v>
      </c>
      <c r="BE394" s="231">
        <f>IF(N394="základní",J394,0)</f>
        <v>0</v>
      </c>
      <c r="BF394" s="231">
        <f>IF(N394="snížená",J394,0)</f>
        <v>0</v>
      </c>
      <c r="BG394" s="231">
        <f>IF(N394="zákl. přenesená",J394,0)</f>
        <v>0</v>
      </c>
      <c r="BH394" s="231">
        <f>IF(N394="sníž. přenesená",J394,0)</f>
        <v>0</v>
      </c>
      <c r="BI394" s="231">
        <f>IF(N394="nulová",J394,0)</f>
        <v>0</v>
      </c>
      <c r="BJ394" s="18" t="s">
        <v>81</v>
      </c>
      <c r="BK394" s="231">
        <f>ROUND(I394*H394,2)</f>
        <v>0</v>
      </c>
      <c r="BL394" s="18" t="s">
        <v>139</v>
      </c>
      <c r="BM394" s="230" t="s">
        <v>672</v>
      </c>
    </row>
    <row r="395" s="2" customFormat="1">
      <c r="A395" s="39"/>
      <c r="B395" s="40"/>
      <c r="C395" s="41"/>
      <c r="D395" s="232" t="s">
        <v>140</v>
      </c>
      <c r="E395" s="41"/>
      <c r="F395" s="233" t="s">
        <v>362</v>
      </c>
      <c r="G395" s="41"/>
      <c r="H395" s="41"/>
      <c r="I395" s="234"/>
      <c r="J395" s="41"/>
      <c r="K395" s="41"/>
      <c r="L395" s="45"/>
      <c r="M395" s="235"/>
      <c r="N395" s="236"/>
      <c r="O395" s="92"/>
      <c r="P395" s="92"/>
      <c r="Q395" s="92"/>
      <c r="R395" s="92"/>
      <c r="S395" s="92"/>
      <c r="T395" s="93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T395" s="18" t="s">
        <v>140</v>
      </c>
      <c r="AU395" s="18" t="s">
        <v>83</v>
      </c>
    </row>
    <row r="396" s="13" customFormat="1">
      <c r="A396" s="13"/>
      <c r="B396" s="237"/>
      <c r="C396" s="238"/>
      <c r="D396" s="239" t="s">
        <v>142</v>
      </c>
      <c r="E396" s="240" t="s">
        <v>1</v>
      </c>
      <c r="F396" s="241" t="s">
        <v>83</v>
      </c>
      <c r="G396" s="238"/>
      <c r="H396" s="242">
        <v>2</v>
      </c>
      <c r="I396" s="243"/>
      <c r="J396" s="238"/>
      <c r="K396" s="238"/>
      <c r="L396" s="244"/>
      <c r="M396" s="245"/>
      <c r="N396" s="246"/>
      <c r="O396" s="246"/>
      <c r="P396" s="246"/>
      <c r="Q396" s="246"/>
      <c r="R396" s="246"/>
      <c r="S396" s="246"/>
      <c r="T396" s="247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48" t="s">
        <v>142</v>
      </c>
      <c r="AU396" s="248" t="s">
        <v>83</v>
      </c>
      <c r="AV396" s="13" t="s">
        <v>83</v>
      </c>
      <c r="AW396" s="13" t="s">
        <v>30</v>
      </c>
      <c r="AX396" s="13" t="s">
        <v>73</v>
      </c>
      <c r="AY396" s="248" t="s">
        <v>132</v>
      </c>
    </row>
    <row r="397" s="14" customFormat="1">
      <c r="A397" s="14"/>
      <c r="B397" s="249"/>
      <c r="C397" s="250"/>
      <c r="D397" s="239" t="s">
        <v>142</v>
      </c>
      <c r="E397" s="251" t="s">
        <v>1</v>
      </c>
      <c r="F397" s="252" t="s">
        <v>144</v>
      </c>
      <c r="G397" s="250"/>
      <c r="H397" s="251" t="s">
        <v>1</v>
      </c>
      <c r="I397" s="253"/>
      <c r="J397" s="250"/>
      <c r="K397" s="250"/>
      <c r="L397" s="254"/>
      <c r="M397" s="255"/>
      <c r="N397" s="256"/>
      <c r="O397" s="256"/>
      <c r="P397" s="256"/>
      <c r="Q397" s="256"/>
      <c r="R397" s="256"/>
      <c r="S397" s="256"/>
      <c r="T397" s="257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58" t="s">
        <v>142</v>
      </c>
      <c r="AU397" s="258" t="s">
        <v>83</v>
      </c>
      <c r="AV397" s="14" t="s">
        <v>81</v>
      </c>
      <c r="AW397" s="14" t="s">
        <v>30</v>
      </c>
      <c r="AX397" s="14" t="s">
        <v>73</v>
      </c>
      <c r="AY397" s="258" t="s">
        <v>132</v>
      </c>
    </row>
    <row r="398" s="15" customFormat="1">
      <c r="A398" s="15"/>
      <c r="B398" s="259"/>
      <c r="C398" s="260"/>
      <c r="D398" s="239" t="s">
        <v>142</v>
      </c>
      <c r="E398" s="261" t="s">
        <v>1</v>
      </c>
      <c r="F398" s="262" t="s">
        <v>145</v>
      </c>
      <c r="G398" s="260"/>
      <c r="H398" s="263">
        <v>2</v>
      </c>
      <c r="I398" s="264"/>
      <c r="J398" s="260"/>
      <c r="K398" s="260"/>
      <c r="L398" s="265"/>
      <c r="M398" s="266"/>
      <c r="N398" s="267"/>
      <c r="O398" s="267"/>
      <c r="P398" s="267"/>
      <c r="Q398" s="267"/>
      <c r="R398" s="267"/>
      <c r="S398" s="267"/>
      <c r="T398" s="268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T398" s="269" t="s">
        <v>142</v>
      </c>
      <c r="AU398" s="269" t="s">
        <v>83</v>
      </c>
      <c r="AV398" s="15" t="s">
        <v>139</v>
      </c>
      <c r="AW398" s="15" t="s">
        <v>30</v>
      </c>
      <c r="AX398" s="15" t="s">
        <v>81</v>
      </c>
      <c r="AY398" s="269" t="s">
        <v>132</v>
      </c>
    </row>
    <row r="399" s="2" customFormat="1" ht="24.15" customHeight="1">
      <c r="A399" s="39"/>
      <c r="B399" s="40"/>
      <c r="C399" s="219" t="s">
        <v>673</v>
      </c>
      <c r="D399" s="219" t="s">
        <v>134</v>
      </c>
      <c r="E399" s="220" t="s">
        <v>365</v>
      </c>
      <c r="F399" s="221" t="s">
        <v>366</v>
      </c>
      <c r="G399" s="222" t="s">
        <v>207</v>
      </c>
      <c r="H399" s="223">
        <v>2</v>
      </c>
      <c r="I399" s="224"/>
      <c r="J399" s="225">
        <f>ROUND(I399*H399,2)</f>
        <v>0</v>
      </c>
      <c r="K399" s="221" t="s">
        <v>138</v>
      </c>
      <c r="L399" s="45"/>
      <c r="M399" s="226" t="s">
        <v>1</v>
      </c>
      <c r="N399" s="227" t="s">
        <v>38</v>
      </c>
      <c r="O399" s="92"/>
      <c r="P399" s="228">
        <f>O399*H399</f>
        <v>0</v>
      </c>
      <c r="Q399" s="228">
        <v>0</v>
      </c>
      <c r="R399" s="228">
        <f>Q399*H399</f>
        <v>0</v>
      </c>
      <c r="S399" s="228">
        <v>0</v>
      </c>
      <c r="T399" s="229">
        <f>S399*H399</f>
        <v>0</v>
      </c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R399" s="230" t="s">
        <v>139</v>
      </c>
      <c r="AT399" s="230" t="s">
        <v>134</v>
      </c>
      <c r="AU399" s="230" t="s">
        <v>83</v>
      </c>
      <c r="AY399" s="18" t="s">
        <v>132</v>
      </c>
      <c r="BE399" s="231">
        <f>IF(N399="základní",J399,0)</f>
        <v>0</v>
      </c>
      <c r="BF399" s="231">
        <f>IF(N399="snížená",J399,0)</f>
        <v>0</v>
      </c>
      <c r="BG399" s="231">
        <f>IF(N399="zákl. přenesená",J399,0)</f>
        <v>0</v>
      </c>
      <c r="BH399" s="231">
        <f>IF(N399="sníž. přenesená",J399,0)</f>
        <v>0</v>
      </c>
      <c r="BI399" s="231">
        <f>IF(N399="nulová",J399,0)</f>
        <v>0</v>
      </c>
      <c r="BJ399" s="18" t="s">
        <v>81</v>
      </c>
      <c r="BK399" s="231">
        <f>ROUND(I399*H399,2)</f>
        <v>0</v>
      </c>
      <c r="BL399" s="18" t="s">
        <v>139</v>
      </c>
      <c r="BM399" s="230" t="s">
        <v>674</v>
      </c>
    </row>
    <row r="400" s="2" customFormat="1">
      <c r="A400" s="39"/>
      <c r="B400" s="40"/>
      <c r="C400" s="41"/>
      <c r="D400" s="232" t="s">
        <v>140</v>
      </c>
      <c r="E400" s="41"/>
      <c r="F400" s="233" t="s">
        <v>368</v>
      </c>
      <c r="G400" s="41"/>
      <c r="H400" s="41"/>
      <c r="I400" s="234"/>
      <c r="J400" s="41"/>
      <c r="K400" s="41"/>
      <c r="L400" s="45"/>
      <c r="M400" s="235"/>
      <c r="N400" s="236"/>
      <c r="O400" s="92"/>
      <c r="P400" s="92"/>
      <c r="Q400" s="92"/>
      <c r="R400" s="92"/>
      <c r="S400" s="92"/>
      <c r="T400" s="93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T400" s="18" t="s">
        <v>140</v>
      </c>
      <c r="AU400" s="18" t="s">
        <v>83</v>
      </c>
    </row>
    <row r="401" s="13" customFormat="1">
      <c r="A401" s="13"/>
      <c r="B401" s="237"/>
      <c r="C401" s="238"/>
      <c r="D401" s="239" t="s">
        <v>142</v>
      </c>
      <c r="E401" s="240" t="s">
        <v>1</v>
      </c>
      <c r="F401" s="241" t="s">
        <v>83</v>
      </c>
      <c r="G401" s="238"/>
      <c r="H401" s="242">
        <v>2</v>
      </c>
      <c r="I401" s="243"/>
      <c r="J401" s="238"/>
      <c r="K401" s="238"/>
      <c r="L401" s="244"/>
      <c r="M401" s="245"/>
      <c r="N401" s="246"/>
      <c r="O401" s="246"/>
      <c r="P401" s="246"/>
      <c r="Q401" s="246"/>
      <c r="R401" s="246"/>
      <c r="S401" s="246"/>
      <c r="T401" s="247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48" t="s">
        <v>142</v>
      </c>
      <c r="AU401" s="248" t="s">
        <v>83</v>
      </c>
      <c r="AV401" s="13" t="s">
        <v>83</v>
      </c>
      <c r="AW401" s="13" t="s">
        <v>30</v>
      </c>
      <c r="AX401" s="13" t="s">
        <v>73</v>
      </c>
      <c r="AY401" s="248" t="s">
        <v>132</v>
      </c>
    </row>
    <row r="402" s="14" customFormat="1">
      <c r="A402" s="14"/>
      <c r="B402" s="249"/>
      <c r="C402" s="250"/>
      <c r="D402" s="239" t="s">
        <v>142</v>
      </c>
      <c r="E402" s="251" t="s">
        <v>1</v>
      </c>
      <c r="F402" s="252" t="s">
        <v>144</v>
      </c>
      <c r="G402" s="250"/>
      <c r="H402" s="251" t="s">
        <v>1</v>
      </c>
      <c r="I402" s="253"/>
      <c r="J402" s="250"/>
      <c r="K402" s="250"/>
      <c r="L402" s="254"/>
      <c r="M402" s="255"/>
      <c r="N402" s="256"/>
      <c r="O402" s="256"/>
      <c r="P402" s="256"/>
      <c r="Q402" s="256"/>
      <c r="R402" s="256"/>
      <c r="S402" s="256"/>
      <c r="T402" s="257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58" t="s">
        <v>142</v>
      </c>
      <c r="AU402" s="258" t="s">
        <v>83</v>
      </c>
      <c r="AV402" s="14" t="s">
        <v>81</v>
      </c>
      <c r="AW402" s="14" t="s">
        <v>30</v>
      </c>
      <c r="AX402" s="14" t="s">
        <v>73</v>
      </c>
      <c r="AY402" s="258" t="s">
        <v>132</v>
      </c>
    </row>
    <row r="403" s="15" customFormat="1">
      <c r="A403" s="15"/>
      <c r="B403" s="259"/>
      <c r="C403" s="260"/>
      <c r="D403" s="239" t="s">
        <v>142</v>
      </c>
      <c r="E403" s="261" t="s">
        <v>1</v>
      </c>
      <c r="F403" s="262" t="s">
        <v>145</v>
      </c>
      <c r="G403" s="260"/>
      <c r="H403" s="263">
        <v>2</v>
      </c>
      <c r="I403" s="264"/>
      <c r="J403" s="260"/>
      <c r="K403" s="260"/>
      <c r="L403" s="265"/>
      <c r="M403" s="266"/>
      <c r="N403" s="267"/>
      <c r="O403" s="267"/>
      <c r="P403" s="267"/>
      <c r="Q403" s="267"/>
      <c r="R403" s="267"/>
      <c r="S403" s="267"/>
      <c r="T403" s="268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T403" s="269" t="s">
        <v>142</v>
      </c>
      <c r="AU403" s="269" t="s">
        <v>83</v>
      </c>
      <c r="AV403" s="15" t="s">
        <v>139</v>
      </c>
      <c r="AW403" s="15" t="s">
        <v>30</v>
      </c>
      <c r="AX403" s="15" t="s">
        <v>81</v>
      </c>
      <c r="AY403" s="269" t="s">
        <v>132</v>
      </c>
    </row>
    <row r="404" s="2" customFormat="1" ht="24.15" customHeight="1">
      <c r="A404" s="39"/>
      <c r="B404" s="40"/>
      <c r="C404" s="219" t="s">
        <v>301</v>
      </c>
      <c r="D404" s="219" t="s">
        <v>134</v>
      </c>
      <c r="E404" s="220" t="s">
        <v>675</v>
      </c>
      <c r="F404" s="221" t="s">
        <v>676</v>
      </c>
      <c r="G404" s="222" t="s">
        <v>534</v>
      </c>
      <c r="H404" s="223">
        <v>13.83</v>
      </c>
      <c r="I404" s="224"/>
      <c r="J404" s="225">
        <f>ROUND(I404*H404,2)</f>
        <v>0</v>
      </c>
      <c r="K404" s="221" t="s">
        <v>138</v>
      </c>
      <c r="L404" s="45"/>
      <c r="M404" s="226" t="s">
        <v>1</v>
      </c>
      <c r="N404" s="227" t="s">
        <v>38</v>
      </c>
      <c r="O404" s="92"/>
      <c r="P404" s="228">
        <f>O404*H404</f>
        <v>0</v>
      </c>
      <c r="Q404" s="228">
        <v>0</v>
      </c>
      <c r="R404" s="228">
        <f>Q404*H404</f>
        <v>0</v>
      </c>
      <c r="S404" s="228">
        <v>0</v>
      </c>
      <c r="T404" s="229">
        <f>S404*H404</f>
        <v>0</v>
      </c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R404" s="230" t="s">
        <v>139</v>
      </c>
      <c r="AT404" s="230" t="s">
        <v>134</v>
      </c>
      <c r="AU404" s="230" t="s">
        <v>83</v>
      </c>
      <c r="AY404" s="18" t="s">
        <v>132</v>
      </c>
      <c r="BE404" s="231">
        <f>IF(N404="základní",J404,0)</f>
        <v>0</v>
      </c>
      <c r="BF404" s="231">
        <f>IF(N404="snížená",J404,0)</f>
        <v>0</v>
      </c>
      <c r="BG404" s="231">
        <f>IF(N404="zákl. přenesená",J404,0)</f>
        <v>0</v>
      </c>
      <c r="BH404" s="231">
        <f>IF(N404="sníž. přenesená",J404,0)</f>
        <v>0</v>
      </c>
      <c r="BI404" s="231">
        <f>IF(N404="nulová",J404,0)</f>
        <v>0</v>
      </c>
      <c r="BJ404" s="18" t="s">
        <v>81</v>
      </c>
      <c r="BK404" s="231">
        <f>ROUND(I404*H404,2)</f>
        <v>0</v>
      </c>
      <c r="BL404" s="18" t="s">
        <v>139</v>
      </c>
      <c r="BM404" s="230" t="s">
        <v>677</v>
      </c>
    </row>
    <row r="405" s="2" customFormat="1">
      <c r="A405" s="39"/>
      <c r="B405" s="40"/>
      <c r="C405" s="41"/>
      <c r="D405" s="232" t="s">
        <v>140</v>
      </c>
      <c r="E405" s="41"/>
      <c r="F405" s="233" t="s">
        <v>678</v>
      </c>
      <c r="G405" s="41"/>
      <c r="H405" s="41"/>
      <c r="I405" s="234"/>
      <c r="J405" s="41"/>
      <c r="K405" s="41"/>
      <c r="L405" s="45"/>
      <c r="M405" s="235"/>
      <c r="N405" s="236"/>
      <c r="O405" s="92"/>
      <c r="P405" s="92"/>
      <c r="Q405" s="92"/>
      <c r="R405" s="92"/>
      <c r="S405" s="92"/>
      <c r="T405" s="93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T405" s="18" t="s">
        <v>140</v>
      </c>
      <c r="AU405" s="18" t="s">
        <v>83</v>
      </c>
    </row>
    <row r="406" s="13" customFormat="1">
      <c r="A406" s="13"/>
      <c r="B406" s="237"/>
      <c r="C406" s="238"/>
      <c r="D406" s="239" t="s">
        <v>142</v>
      </c>
      <c r="E406" s="240" t="s">
        <v>1</v>
      </c>
      <c r="F406" s="241" t="s">
        <v>679</v>
      </c>
      <c r="G406" s="238"/>
      <c r="H406" s="242">
        <v>13.83</v>
      </c>
      <c r="I406" s="243"/>
      <c r="J406" s="238"/>
      <c r="K406" s="238"/>
      <c r="L406" s="244"/>
      <c r="M406" s="245"/>
      <c r="N406" s="246"/>
      <c r="O406" s="246"/>
      <c r="P406" s="246"/>
      <c r="Q406" s="246"/>
      <c r="R406" s="246"/>
      <c r="S406" s="246"/>
      <c r="T406" s="247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48" t="s">
        <v>142</v>
      </c>
      <c r="AU406" s="248" t="s">
        <v>83</v>
      </c>
      <c r="AV406" s="13" t="s">
        <v>83</v>
      </c>
      <c r="AW406" s="13" t="s">
        <v>30</v>
      </c>
      <c r="AX406" s="13" t="s">
        <v>73</v>
      </c>
      <c r="AY406" s="248" t="s">
        <v>132</v>
      </c>
    </row>
    <row r="407" s="14" customFormat="1">
      <c r="A407" s="14"/>
      <c r="B407" s="249"/>
      <c r="C407" s="250"/>
      <c r="D407" s="239" t="s">
        <v>142</v>
      </c>
      <c r="E407" s="251" t="s">
        <v>1</v>
      </c>
      <c r="F407" s="252" t="s">
        <v>144</v>
      </c>
      <c r="G407" s="250"/>
      <c r="H407" s="251" t="s">
        <v>1</v>
      </c>
      <c r="I407" s="253"/>
      <c r="J407" s="250"/>
      <c r="K407" s="250"/>
      <c r="L407" s="254"/>
      <c r="M407" s="255"/>
      <c r="N407" s="256"/>
      <c r="O407" s="256"/>
      <c r="P407" s="256"/>
      <c r="Q407" s="256"/>
      <c r="R407" s="256"/>
      <c r="S407" s="256"/>
      <c r="T407" s="257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58" t="s">
        <v>142</v>
      </c>
      <c r="AU407" s="258" t="s">
        <v>83</v>
      </c>
      <c r="AV407" s="14" t="s">
        <v>81</v>
      </c>
      <c r="AW407" s="14" t="s">
        <v>30</v>
      </c>
      <c r="AX407" s="14" t="s">
        <v>73</v>
      </c>
      <c r="AY407" s="258" t="s">
        <v>132</v>
      </c>
    </row>
    <row r="408" s="15" customFormat="1">
      <c r="A408" s="15"/>
      <c r="B408" s="259"/>
      <c r="C408" s="260"/>
      <c r="D408" s="239" t="s">
        <v>142</v>
      </c>
      <c r="E408" s="261" t="s">
        <v>1</v>
      </c>
      <c r="F408" s="262" t="s">
        <v>145</v>
      </c>
      <c r="G408" s="260"/>
      <c r="H408" s="263">
        <v>13.83</v>
      </c>
      <c r="I408" s="264"/>
      <c r="J408" s="260"/>
      <c r="K408" s="260"/>
      <c r="L408" s="265"/>
      <c r="M408" s="266"/>
      <c r="N408" s="267"/>
      <c r="O408" s="267"/>
      <c r="P408" s="267"/>
      <c r="Q408" s="267"/>
      <c r="R408" s="267"/>
      <c r="S408" s="267"/>
      <c r="T408" s="268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T408" s="269" t="s">
        <v>142</v>
      </c>
      <c r="AU408" s="269" t="s">
        <v>83</v>
      </c>
      <c r="AV408" s="15" t="s">
        <v>139</v>
      </c>
      <c r="AW408" s="15" t="s">
        <v>30</v>
      </c>
      <c r="AX408" s="15" t="s">
        <v>81</v>
      </c>
      <c r="AY408" s="269" t="s">
        <v>132</v>
      </c>
    </row>
    <row r="409" s="12" customFormat="1" ht="22.8" customHeight="1">
      <c r="A409" s="12"/>
      <c r="B409" s="203"/>
      <c r="C409" s="204"/>
      <c r="D409" s="205" t="s">
        <v>72</v>
      </c>
      <c r="E409" s="217" t="s">
        <v>369</v>
      </c>
      <c r="F409" s="217" t="s">
        <v>370</v>
      </c>
      <c r="G409" s="204"/>
      <c r="H409" s="204"/>
      <c r="I409" s="207"/>
      <c r="J409" s="218">
        <f>BK409</f>
        <v>0</v>
      </c>
      <c r="K409" s="204"/>
      <c r="L409" s="209"/>
      <c r="M409" s="210"/>
      <c r="N409" s="211"/>
      <c r="O409" s="211"/>
      <c r="P409" s="212">
        <f>SUM(P410:P467)</f>
        <v>0</v>
      </c>
      <c r="Q409" s="211"/>
      <c r="R409" s="212">
        <f>SUM(R410:R467)</f>
        <v>0</v>
      </c>
      <c r="S409" s="211"/>
      <c r="T409" s="213">
        <f>SUM(T410:T467)</f>
        <v>0</v>
      </c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R409" s="214" t="s">
        <v>81</v>
      </c>
      <c r="AT409" s="215" t="s">
        <v>72</v>
      </c>
      <c r="AU409" s="215" t="s">
        <v>81</v>
      </c>
      <c r="AY409" s="214" t="s">
        <v>132</v>
      </c>
      <c r="BK409" s="216">
        <f>SUM(BK410:BK467)</f>
        <v>0</v>
      </c>
    </row>
    <row r="410" s="2" customFormat="1" ht="24.15" customHeight="1">
      <c r="A410" s="39"/>
      <c r="B410" s="40"/>
      <c r="C410" s="219" t="s">
        <v>680</v>
      </c>
      <c r="D410" s="219" t="s">
        <v>134</v>
      </c>
      <c r="E410" s="220" t="s">
        <v>371</v>
      </c>
      <c r="F410" s="221" t="s">
        <v>372</v>
      </c>
      <c r="G410" s="222" t="s">
        <v>170</v>
      </c>
      <c r="H410" s="223">
        <v>0.17199999999999999</v>
      </c>
      <c r="I410" s="224"/>
      <c r="J410" s="225">
        <f>ROUND(I410*H410,2)</f>
        <v>0</v>
      </c>
      <c r="K410" s="221" t="s">
        <v>138</v>
      </c>
      <c r="L410" s="45"/>
      <c r="M410" s="226" t="s">
        <v>1</v>
      </c>
      <c r="N410" s="227" t="s">
        <v>38</v>
      </c>
      <c r="O410" s="92"/>
      <c r="P410" s="228">
        <f>O410*H410</f>
        <v>0</v>
      </c>
      <c r="Q410" s="228">
        <v>0</v>
      </c>
      <c r="R410" s="228">
        <f>Q410*H410</f>
        <v>0</v>
      </c>
      <c r="S410" s="228">
        <v>0</v>
      </c>
      <c r="T410" s="229">
        <f>S410*H410</f>
        <v>0</v>
      </c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R410" s="230" t="s">
        <v>139</v>
      </c>
      <c r="AT410" s="230" t="s">
        <v>134</v>
      </c>
      <c r="AU410" s="230" t="s">
        <v>83</v>
      </c>
      <c r="AY410" s="18" t="s">
        <v>132</v>
      </c>
      <c r="BE410" s="231">
        <f>IF(N410="základní",J410,0)</f>
        <v>0</v>
      </c>
      <c r="BF410" s="231">
        <f>IF(N410="snížená",J410,0)</f>
        <v>0</v>
      </c>
      <c r="BG410" s="231">
        <f>IF(N410="zákl. přenesená",J410,0)</f>
        <v>0</v>
      </c>
      <c r="BH410" s="231">
        <f>IF(N410="sníž. přenesená",J410,0)</f>
        <v>0</v>
      </c>
      <c r="BI410" s="231">
        <f>IF(N410="nulová",J410,0)</f>
        <v>0</v>
      </c>
      <c r="BJ410" s="18" t="s">
        <v>81</v>
      </c>
      <c r="BK410" s="231">
        <f>ROUND(I410*H410,2)</f>
        <v>0</v>
      </c>
      <c r="BL410" s="18" t="s">
        <v>139</v>
      </c>
      <c r="BM410" s="230" t="s">
        <v>681</v>
      </c>
    </row>
    <row r="411" s="2" customFormat="1">
      <c r="A411" s="39"/>
      <c r="B411" s="40"/>
      <c r="C411" s="41"/>
      <c r="D411" s="232" t="s">
        <v>140</v>
      </c>
      <c r="E411" s="41"/>
      <c r="F411" s="233" t="s">
        <v>374</v>
      </c>
      <c r="G411" s="41"/>
      <c r="H411" s="41"/>
      <c r="I411" s="234"/>
      <c r="J411" s="41"/>
      <c r="K411" s="41"/>
      <c r="L411" s="45"/>
      <c r="M411" s="235"/>
      <c r="N411" s="236"/>
      <c r="O411" s="92"/>
      <c r="P411" s="92"/>
      <c r="Q411" s="92"/>
      <c r="R411" s="92"/>
      <c r="S411" s="92"/>
      <c r="T411" s="93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T411" s="18" t="s">
        <v>140</v>
      </c>
      <c r="AU411" s="18" t="s">
        <v>83</v>
      </c>
    </row>
    <row r="412" s="13" customFormat="1">
      <c r="A412" s="13"/>
      <c r="B412" s="237"/>
      <c r="C412" s="238"/>
      <c r="D412" s="239" t="s">
        <v>142</v>
      </c>
      <c r="E412" s="240" t="s">
        <v>1</v>
      </c>
      <c r="F412" s="241" t="s">
        <v>682</v>
      </c>
      <c r="G412" s="238"/>
      <c r="H412" s="242">
        <v>0.17199999999999999</v>
      </c>
      <c r="I412" s="243"/>
      <c r="J412" s="238"/>
      <c r="K412" s="238"/>
      <c r="L412" s="244"/>
      <c r="M412" s="245"/>
      <c r="N412" s="246"/>
      <c r="O412" s="246"/>
      <c r="P412" s="246"/>
      <c r="Q412" s="246"/>
      <c r="R412" s="246"/>
      <c r="S412" s="246"/>
      <c r="T412" s="247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48" t="s">
        <v>142</v>
      </c>
      <c r="AU412" s="248" t="s">
        <v>83</v>
      </c>
      <c r="AV412" s="13" t="s">
        <v>83</v>
      </c>
      <c r="AW412" s="13" t="s">
        <v>30</v>
      </c>
      <c r="AX412" s="13" t="s">
        <v>73</v>
      </c>
      <c r="AY412" s="248" t="s">
        <v>132</v>
      </c>
    </row>
    <row r="413" s="14" customFormat="1">
      <c r="A413" s="14"/>
      <c r="B413" s="249"/>
      <c r="C413" s="250"/>
      <c r="D413" s="239" t="s">
        <v>142</v>
      </c>
      <c r="E413" s="251" t="s">
        <v>1</v>
      </c>
      <c r="F413" s="252" t="s">
        <v>683</v>
      </c>
      <c r="G413" s="250"/>
      <c r="H413" s="251" t="s">
        <v>1</v>
      </c>
      <c r="I413" s="253"/>
      <c r="J413" s="250"/>
      <c r="K413" s="250"/>
      <c r="L413" s="254"/>
      <c r="M413" s="255"/>
      <c r="N413" s="256"/>
      <c r="O413" s="256"/>
      <c r="P413" s="256"/>
      <c r="Q413" s="256"/>
      <c r="R413" s="256"/>
      <c r="S413" s="256"/>
      <c r="T413" s="257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58" t="s">
        <v>142</v>
      </c>
      <c r="AU413" s="258" t="s">
        <v>83</v>
      </c>
      <c r="AV413" s="14" t="s">
        <v>81</v>
      </c>
      <c r="AW413" s="14" t="s">
        <v>30</v>
      </c>
      <c r="AX413" s="14" t="s">
        <v>73</v>
      </c>
      <c r="AY413" s="258" t="s">
        <v>132</v>
      </c>
    </row>
    <row r="414" s="15" customFormat="1">
      <c r="A414" s="15"/>
      <c r="B414" s="259"/>
      <c r="C414" s="260"/>
      <c r="D414" s="239" t="s">
        <v>142</v>
      </c>
      <c r="E414" s="261" t="s">
        <v>1</v>
      </c>
      <c r="F414" s="262" t="s">
        <v>145</v>
      </c>
      <c r="G414" s="260"/>
      <c r="H414" s="263">
        <v>0.17199999999999999</v>
      </c>
      <c r="I414" s="264"/>
      <c r="J414" s="260"/>
      <c r="K414" s="260"/>
      <c r="L414" s="265"/>
      <c r="M414" s="266"/>
      <c r="N414" s="267"/>
      <c r="O414" s="267"/>
      <c r="P414" s="267"/>
      <c r="Q414" s="267"/>
      <c r="R414" s="267"/>
      <c r="S414" s="267"/>
      <c r="T414" s="268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T414" s="269" t="s">
        <v>142</v>
      </c>
      <c r="AU414" s="269" t="s">
        <v>83</v>
      </c>
      <c r="AV414" s="15" t="s">
        <v>139</v>
      </c>
      <c r="AW414" s="15" t="s">
        <v>30</v>
      </c>
      <c r="AX414" s="15" t="s">
        <v>81</v>
      </c>
      <c r="AY414" s="269" t="s">
        <v>132</v>
      </c>
    </row>
    <row r="415" s="2" customFormat="1" ht="24.15" customHeight="1">
      <c r="A415" s="39"/>
      <c r="B415" s="40"/>
      <c r="C415" s="219" t="s">
        <v>310</v>
      </c>
      <c r="D415" s="219" t="s">
        <v>134</v>
      </c>
      <c r="E415" s="220" t="s">
        <v>378</v>
      </c>
      <c r="F415" s="221" t="s">
        <v>379</v>
      </c>
      <c r="G415" s="222" t="s">
        <v>170</v>
      </c>
      <c r="H415" s="223">
        <v>370.77800000000002</v>
      </c>
      <c r="I415" s="224"/>
      <c r="J415" s="225">
        <f>ROUND(I415*H415,2)</f>
        <v>0</v>
      </c>
      <c r="K415" s="221" t="s">
        <v>138</v>
      </c>
      <c r="L415" s="45"/>
      <c r="M415" s="226" t="s">
        <v>1</v>
      </c>
      <c r="N415" s="227" t="s">
        <v>38</v>
      </c>
      <c r="O415" s="92"/>
      <c r="P415" s="228">
        <f>O415*H415</f>
        <v>0</v>
      </c>
      <c r="Q415" s="228">
        <v>0</v>
      </c>
      <c r="R415" s="228">
        <f>Q415*H415</f>
        <v>0</v>
      </c>
      <c r="S415" s="228">
        <v>0</v>
      </c>
      <c r="T415" s="229">
        <f>S415*H415</f>
        <v>0</v>
      </c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R415" s="230" t="s">
        <v>139</v>
      </c>
      <c r="AT415" s="230" t="s">
        <v>134</v>
      </c>
      <c r="AU415" s="230" t="s">
        <v>83</v>
      </c>
      <c r="AY415" s="18" t="s">
        <v>132</v>
      </c>
      <c r="BE415" s="231">
        <f>IF(N415="základní",J415,0)</f>
        <v>0</v>
      </c>
      <c r="BF415" s="231">
        <f>IF(N415="snížená",J415,0)</f>
        <v>0</v>
      </c>
      <c r="BG415" s="231">
        <f>IF(N415="zákl. přenesená",J415,0)</f>
        <v>0</v>
      </c>
      <c r="BH415" s="231">
        <f>IF(N415="sníž. přenesená",J415,0)</f>
        <v>0</v>
      </c>
      <c r="BI415" s="231">
        <f>IF(N415="nulová",J415,0)</f>
        <v>0</v>
      </c>
      <c r="BJ415" s="18" t="s">
        <v>81</v>
      </c>
      <c r="BK415" s="231">
        <f>ROUND(I415*H415,2)</f>
        <v>0</v>
      </c>
      <c r="BL415" s="18" t="s">
        <v>139</v>
      </c>
      <c r="BM415" s="230" t="s">
        <v>684</v>
      </c>
    </row>
    <row r="416" s="2" customFormat="1">
      <c r="A416" s="39"/>
      <c r="B416" s="40"/>
      <c r="C416" s="41"/>
      <c r="D416" s="232" t="s">
        <v>140</v>
      </c>
      <c r="E416" s="41"/>
      <c r="F416" s="233" t="s">
        <v>381</v>
      </c>
      <c r="G416" s="41"/>
      <c r="H416" s="41"/>
      <c r="I416" s="234"/>
      <c r="J416" s="41"/>
      <c r="K416" s="41"/>
      <c r="L416" s="45"/>
      <c r="M416" s="235"/>
      <c r="N416" s="236"/>
      <c r="O416" s="92"/>
      <c r="P416" s="92"/>
      <c r="Q416" s="92"/>
      <c r="R416" s="92"/>
      <c r="S416" s="92"/>
      <c r="T416" s="93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T416" s="18" t="s">
        <v>140</v>
      </c>
      <c r="AU416" s="18" t="s">
        <v>83</v>
      </c>
    </row>
    <row r="417" s="13" customFormat="1">
      <c r="A417" s="13"/>
      <c r="B417" s="237"/>
      <c r="C417" s="238"/>
      <c r="D417" s="239" t="s">
        <v>142</v>
      </c>
      <c r="E417" s="240" t="s">
        <v>1</v>
      </c>
      <c r="F417" s="241" t="s">
        <v>685</v>
      </c>
      <c r="G417" s="238"/>
      <c r="H417" s="242">
        <v>740.899</v>
      </c>
      <c r="I417" s="243"/>
      <c r="J417" s="238"/>
      <c r="K417" s="238"/>
      <c r="L417" s="244"/>
      <c r="M417" s="245"/>
      <c r="N417" s="246"/>
      <c r="O417" s="246"/>
      <c r="P417" s="246"/>
      <c r="Q417" s="246"/>
      <c r="R417" s="246"/>
      <c r="S417" s="246"/>
      <c r="T417" s="247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48" t="s">
        <v>142</v>
      </c>
      <c r="AU417" s="248" t="s">
        <v>83</v>
      </c>
      <c r="AV417" s="13" t="s">
        <v>83</v>
      </c>
      <c r="AW417" s="13" t="s">
        <v>30</v>
      </c>
      <c r="AX417" s="13" t="s">
        <v>73</v>
      </c>
      <c r="AY417" s="248" t="s">
        <v>132</v>
      </c>
    </row>
    <row r="418" s="13" customFormat="1">
      <c r="A418" s="13"/>
      <c r="B418" s="237"/>
      <c r="C418" s="238"/>
      <c r="D418" s="239" t="s">
        <v>142</v>
      </c>
      <c r="E418" s="240" t="s">
        <v>1</v>
      </c>
      <c r="F418" s="241" t="s">
        <v>686</v>
      </c>
      <c r="G418" s="238"/>
      <c r="H418" s="242">
        <v>-33.344000000000001</v>
      </c>
      <c r="I418" s="243"/>
      <c r="J418" s="238"/>
      <c r="K418" s="238"/>
      <c r="L418" s="244"/>
      <c r="M418" s="245"/>
      <c r="N418" s="246"/>
      <c r="O418" s="246"/>
      <c r="P418" s="246"/>
      <c r="Q418" s="246"/>
      <c r="R418" s="246"/>
      <c r="S418" s="246"/>
      <c r="T418" s="247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48" t="s">
        <v>142</v>
      </c>
      <c r="AU418" s="248" t="s">
        <v>83</v>
      </c>
      <c r="AV418" s="13" t="s">
        <v>83</v>
      </c>
      <c r="AW418" s="13" t="s">
        <v>30</v>
      </c>
      <c r="AX418" s="13" t="s">
        <v>73</v>
      </c>
      <c r="AY418" s="248" t="s">
        <v>132</v>
      </c>
    </row>
    <row r="419" s="14" customFormat="1">
      <c r="A419" s="14"/>
      <c r="B419" s="249"/>
      <c r="C419" s="250"/>
      <c r="D419" s="239" t="s">
        <v>142</v>
      </c>
      <c r="E419" s="251" t="s">
        <v>1</v>
      </c>
      <c r="F419" s="252" t="s">
        <v>687</v>
      </c>
      <c r="G419" s="250"/>
      <c r="H419" s="251" t="s">
        <v>1</v>
      </c>
      <c r="I419" s="253"/>
      <c r="J419" s="250"/>
      <c r="K419" s="250"/>
      <c r="L419" s="254"/>
      <c r="M419" s="255"/>
      <c r="N419" s="256"/>
      <c r="O419" s="256"/>
      <c r="P419" s="256"/>
      <c r="Q419" s="256"/>
      <c r="R419" s="256"/>
      <c r="S419" s="256"/>
      <c r="T419" s="257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58" t="s">
        <v>142</v>
      </c>
      <c r="AU419" s="258" t="s">
        <v>83</v>
      </c>
      <c r="AV419" s="14" t="s">
        <v>81</v>
      </c>
      <c r="AW419" s="14" t="s">
        <v>30</v>
      </c>
      <c r="AX419" s="14" t="s">
        <v>73</v>
      </c>
      <c r="AY419" s="258" t="s">
        <v>132</v>
      </c>
    </row>
    <row r="420" s="13" customFormat="1">
      <c r="A420" s="13"/>
      <c r="B420" s="237"/>
      <c r="C420" s="238"/>
      <c r="D420" s="239" t="s">
        <v>142</v>
      </c>
      <c r="E420" s="240" t="s">
        <v>1</v>
      </c>
      <c r="F420" s="241" t="s">
        <v>688</v>
      </c>
      <c r="G420" s="238"/>
      <c r="H420" s="242">
        <v>-336.77699999999999</v>
      </c>
      <c r="I420" s="243"/>
      <c r="J420" s="238"/>
      <c r="K420" s="238"/>
      <c r="L420" s="244"/>
      <c r="M420" s="245"/>
      <c r="N420" s="246"/>
      <c r="O420" s="246"/>
      <c r="P420" s="246"/>
      <c r="Q420" s="246"/>
      <c r="R420" s="246"/>
      <c r="S420" s="246"/>
      <c r="T420" s="247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48" t="s">
        <v>142</v>
      </c>
      <c r="AU420" s="248" t="s">
        <v>83</v>
      </c>
      <c r="AV420" s="13" t="s">
        <v>83</v>
      </c>
      <c r="AW420" s="13" t="s">
        <v>30</v>
      </c>
      <c r="AX420" s="13" t="s">
        <v>73</v>
      </c>
      <c r="AY420" s="248" t="s">
        <v>132</v>
      </c>
    </row>
    <row r="421" s="14" customFormat="1">
      <c r="A421" s="14"/>
      <c r="B421" s="249"/>
      <c r="C421" s="250"/>
      <c r="D421" s="239" t="s">
        <v>142</v>
      </c>
      <c r="E421" s="251" t="s">
        <v>1</v>
      </c>
      <c r="F421" s="252" t="s">
        <v>689</v>
      </c>
      <c r="G421" s="250"/>
      <c r="H421" s="251" t="s">
        <v>1</v>
      </c>
      <c r="I421" s="253"/>
      <c r="J421" s="250"/>
      <c r="K421" s="250"/>
      <c r="L421" s="254"/>
      <c r="M421" s="255"/>
      <c r="N421" s="256"/>
      <c r="O421" s="256"/>
      <c r="P421" s="256"/>
      <c r="Q421" s="256"/>
      <c r="R421" s="256"/>
      <c r="S421" s="256"/>
      <c r="T421" s="257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T421" s="258" t="s">
        <v>142</v>
      </c>
      <c r="AU421" s="258" t="s">
        <v>83</v>
      </c>
      <c r="AV421" s="14" t="s">
        <v>81</v>
      </c>
      <c r="AW421" s="14" t="s">
        <v>30</v>
      </c>
      <c r="AX421" s="14" t="s">
        <v>73</v>
      </c>
      <c r="AY421" s="258" t="s">
        <v>132</v>
      </c>
    </row>
    <row r="422" s="15" customFormat="1">
      <c r="A422" s="15"/>
      <c r="B422" s="259"/>
      <c r="C422" s="260"/>
      <c r="D422" s="239" t="s">
        <v>142</v>
      </c>
      <c r="E422" s="261" t="s">
        <v>1</v>
      </c>
      <c r="F422" s="262" t="s">
        <v>145</v>
      </c>
      <c r="G422" s="260"/>
      <c r="H422" s="263">
        <v>370.77799999999996</v>
      </c>
      <c r="I422" s="264"/>
      <c r="J422" s="260"/>
      <c r="K422" s="260"/>
      <c r="L422" s="265"/>
      <c r="M422" s="266"/>
      <c r="N422" s="267"/>
      <c r="O422" s="267"/>
      <c r="P422" s="267"/>
      <c r="Q422" s="267"/>
      <c r="R422" s="267"/>
      <c r="S422" s="267"/>
      <c r="T422" s="268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T422" s="269" t="s">
        <v>142</v>
      </c>
      <c r="AU422" s="269" t="s">
        <v>83</v>
      </c>
      <c r="AV422" s="15" t="s">
        <v>139</v>
      </c>
      <c r="AW422" s="15" t="s">
        <v>30</v>
      </c>
      <c r="AX422" s="15" t="s">
        <v>81</v>
      </c>
      <c r="AY422" s="269" t="s">
        <v>132</v>
      </c>
    </row>
    <row r="423" s="2" customFormat="1" ht="24.15" customHeight="1">
      <c r="A423" s="39"/>
      <c r="B423" s="40"/>
      <c r="C423" s="219" t="s">
        <v>690</v>
      </c>
      <c r="D423" s="219" t="s">
        <v>134</v>
      </c>
      <c r="E423" s="220" t="s">
        <v>378</v>
      </c>
      <c r="F423" s="221" t="s">
        <v>379</v>
      </c>
      <c r="G423" s="222" t="s">
        <v>170</v>
      </c>
      <c r="H423" s="223">
        <v>543.17700000000002</v>
      </c>
      <c r="I423" s="224"/>
      <c r="J423" s="225">
        <f>ROUND(I423*H423,2)</f>
        <v>0</v>
      </c>
      <c r="K423" s="221" t="s">
        <v>138</v>
      </c>
      <c r="L423" s="45"/>
      <c r="M423" s="226" t="s">
        <v>1</v>
      </c>
      <c r="N423" s="227" t="s">
        <v>38</v>
      </c>
      <c r="O423" s="92"/>
      <c r="P423" s="228">
        <f>O423*H423</f>
        <v>0</v>
      </c>
      <c r="Q423" s="228">
        <v>0</v>
      </c>
      <c r="R423" s="228">
        <f>Q423*H423</f>
        <v>0</v>
      </c>
      <c r="S423" s="228">
        <v>0</v>
      </c>
      <c r="T423" s="229">
        <f>S423*H423</f>
        <v>0</v>
      </c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R423" s="230" t="s">
        <v>139</v>
      </c>
      <c r="AT423" s="230" t="s">
        <v>134</v>
      </c>
      <c r="AU423" s="230" t="s">
        <v>83</v>
      </c>
      <c r="AY423" s="18" t="s">
        <v>132</v>
      </c>
      <c r="BE423" s="231">
        <f>IF(N423="základní",J423,0)</f>
        <v>0</v>
      </c>
      <c r="BF423" s="231">
        <f>IF(N423="snížená",J423,0)</f>
        <v>0</v>
      </c>
      <c r="BG423" s="231">
        <f>IF(N423="zákl. přenesená",J423,0)</f>
        <v>0</v>
      </c>
      <c r="BH423" s="231">
        <f>IF(N423="sníž. přenesená",J423,0)</f>
        <v>0</v>
      </c>
      <c r="BI423" s="231">
        <f>IF(N423="nulová",J423,0)</f>
        <v>0</v>
      </c>
      <c r="BJ423" s="18" t="s">
        <v>81</v>
      </c>
      <c r="BK423" s="231">
        <f>ROUND(I423*H423,2)</f>
        <v>0</v>
      </c>
      <c r="BL423" s="18" t="s">
        <v>139</v>
      </c>
      <c r="BM423" s="230" t="s">
        <v>691</v>
      </c>
    </row>
    <row r="424" s="2" customFormat="1">
      <c r="A424" s="39"/>
      <c r="B424" s="40"/>
      <c r="C424" s="41"/>
      <c r="D424" s="232" t="s">
        <v>140</v>
      </c>
      <c r="E424" s="41"/>
      <c r="F424" s="233" t="s">
        <v>381</v>
      </c>
      <c r="G424" s="41"/>
      <c r="H424" s="41"/>
      <c r="I424" s="234"/>
      <c r="J424" s="41"/>
      <c r="K424" s="41"/>
      <c r="L424" s="45"/>
      <c r="M424" s="235"/>
      <c r="N424" s="236"/>
      <c r="O424" s="92"/>
      <c r="P424" s="92"/>
      <c r="Q424" s="92"/>
      <c r="R424" s="92"/>
      <c r="S424" s="92"/>
      <c r="T424" s="93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T424" s="18" t="s">
        <v>140</v>
      </c>
      <c r="AU424" s="18" t="s">
        <v>83</v>
      </c>
    </row>
    <row r="425" s="13" customFormat="1">
      <c r="A425" s="13"/>
      <c r="B425" s="237"/>
      <c r="C425" s="238"/>
      <c r="D425" s="239" t="s">
        <v>142</v>
      </c>
      <c r="E425" s="240" t="s">
        <v>1</v>
      </c>
      <c r="F425" s="241" t="s">
        <v>692</v>
      </c>
      <c r="G425" s="238"/>
      <c r="H425" s="242">
        <v>474.17700000000002</v>
      </c>
      <c r="I425" s="243"/>
      <c r="J425" s="238"/>
      <c r="K425" s="238"/>
      <c r="L425" s="244"/>
      <c r="M425" s="245"/>
      <c r="N425" s="246"/>
      <c r="O425" s="246"/>
      <c r="P425" s="246"/>
      <c r="Q425" s="246"/>
      <c r="R425" s="246"/>
      <c r="S425" s="246"/>
      <c r="T425" s="247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48" t="s">
        <v>142</v>
      </c>
      <c r="AU425" s="248" t="s">
        <v>83</v>
      </c>
      <c r="AV425" s="13" t="s">
        <v>83</v>
      </c>
      <c r="AW425" s="13" t="s">
        <v>30</v>
      </c>
      <c r="AX425" s="13" t="s">
        <v>73</v>
      </c>
      <c r="AY425" s="248" t="s">
        <v>132</v>
      </c>
    </row>
    <row r="426" s="13" customFormat="1">
      <c r="A426" s="13"/>
      <c r="B426" s="237"/>
      <c r="C426" s="238"/>
      <c r="D426" s="239" t="s">
        <v>142</v>
      </c>
      <c r="E426" s="240" t="s">
        <v>1</v>
      </c>
      <c r="F426" s="241" t="s">
        <v>693</v>
      </c>
      <c r="G426" s="238"/>
      <c r="H426" s="242">
        <v>69</v>
      </c>
      <c r="I426" s="243"/>
      <c r="J426" s="238"/>
      <c r="K426" s="238"/>
      <c r="L426" s="244"/>
      <c r="M426" s="245"/>
      <c r="N426" s="246"/>
      <c r="O426" s="246"/>
      <c r="P426" s="246"/>
      <c r="Q426" s="246"/>
      <c r="R426" s="246"/>
      <c r="S426" s="246"/>
      <c r="T426" s="247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48" t="s">
        <v>142</v>
      </c>
      <c r="AU426" s="248" t="s">
        <v>83</v>
      </c>
      <c r="AV426" s="13" t="s">
        <v>83</v>
      </c>
      <c r="AW426" s="13" t="s">
        <v>30</v>
      </c>
      <c r="AX426" s="13" t="s">
        <v>73</v>
      </c>
      <c r="AY426" s="248" t="s">
        <v>132</v>
      </c>
    </row>
    <row r="427" s="14" customFormat="1">
      <c r="A427" s="14"/>
      <c r="B427" s="249"/>
      <c r="C427" s="250"/>
      <c r="D427" s="239" t="s">
        <v>142</v>
      </c>
      <c r="E427" s="251" t="s">
        <v>1</v>
      </c>
      <c r="F427" s="252" t="s">
        <v>694</v>
      </c>
      <c r="G427" s="250"/>
      <c r="H427" s="251" t="s">
        <v>1</v>
      </c>
      <c r="I427" s="253"/>
      <c r="J427" s="250"/>
      <c r="K427" s="250"/>
      <c r="L427" s="254"/>
      <c r="M427" s="255"/>
      <c r="N427" s="256"/>
      <c r="O427" s="256"/>
      <c r="P427" s="256"/>
      <c r="Q427" s="256"/>
      <c r="R427" s="256"/>
      <c r="S427" s="256"/>
      <c r="T427" s="257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58" t="s">
        <v>142</v>
      </c>
      <c r="AU427" s="258" t="s">
        <v>83</v>
      </c>
      <c r="AV427" s="14" t="s">
        <v>81</v>
      </c>
      <c r="AW427" s="14" t="s">
        <v>30</v>
      </c>
      <c r="AX427" s="14" t="s">
        <v>73</v>
      </c>
      <c r="AY427" s="258" t="s">
        <v>132</v>
      </c>
    </row>
    <row r="428" s="15" customFormat="1">
      <c r="A428" s="15"/>
      <c r="B428" s="259"/>
      <c r="C428" s="260"/>
      <c r="D428" s="239" t="s">
        <v>142</v>
      </c>
      <c r="E428" s="261" t="s">
        <v>1</v>
      </c>
      <c r="F428" s="262" t="s">
        <v>145</v>
      </c>
      <c r="G428" s="260"/>
      <c r="H428" s="263">
        <v>543.17700000000002</v>
      </c>
      <c r="I428" s="264"/>
      <c r="J428" s="260"/>
      <c r="K428" s="260"/>
      <c r="L428" s="265"/>
      <c r="M428" s="266"/>
      <c r="N428" s="267"/>
      <c r="O428" s="267"/>
      <c r="P428" s="267"/>
      <c r="Q428" s="267"/>
      <c r="R428" s="267"/>
      <c r="S428" s="267"/>
      <c r="T428" s="268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T428" s="269" t="s">
        <v>142</v>
      </c>
      <c r="AU428" s="269" t="s">
        <v>83</v>
      </c>
      <c r="AV428" s="15" t="s">
        <v>139</v>
      </c>
      <c r="AW428" s="15" t="s">
        <v>30</v>
      </c>
      <c r="AX428" s="15" t="s">
        <v>81</v>
      </c>
      <c r="AY428" s="269" t="s">
        <v>132</v>
      </c>
    </row>
    <row r="429" s="2" customFormat="1" ht="24.15" customHeight="1">
      <c r="A429" s="39"/>
      <c r="B429" s="40"/>
      <c r="C429" s="219" t="s">
        <v>143</v>
      </c>
      <c r="D429" s="219" t="s">
        <v>134</v>
      </c>
      <c r="E429" s="220" t="s">
        <v>387</v>
      </c>
      <c r="F429" s="221" t="s">
        <v>388</v>
      </c>
      <c r="G429" s="222" t="s">
        <v>170</v>
      </c>
      <c r="H429" s="223">
        <v>5190.8919999999998</v>
      </c>
      <c r="I429" s="224"/>
      <c r="J429" s="225">
        <f>ROUND(I429*H429,2)</f>
        <v>0</v>
      </c>
      <c r="K429" s="221" t="s">
        <v>138</v>
      </c>
      <c r="L429" s="45"/>
      <c r="M429" s="226" t="s">
        <v>1</v>
      </c>
      <c r="N429" s="227" t="s">
        <v>38</v>
      </c>
      <c r="O429" s="92"/>
      <c r="P429" s="228">
        <f>O429*H429</f>
        <v>0</v>
      </c>
      <c r="Q429" s="228">
        <v>0</v>
      </c>
      <c r="R429" s="228">
        <f>Q429*H429</f>
        <v>0</v>
      </c>
      <c r="S429" s="228">
        <v>0</v>
      </c>
      <c r="T429" s="229">
        <f>S429*H429</f>
        <v>0</v>
      </c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R429" s="230" t="s">
        <v>139</v>
      </c>
      <c r="AT429" s="230" t="s">
        <v>134</v>
      </c>
      <c r="AU429" s="230" t="s">
        <v>83</v>
      </c>
      <c r="AY429" s="18" t="s">
        <v>132</v>
      </c>
      <c r="BE429" s="231">
        <f>IF(N429="základní",J429,0)</f>
        <v>0</v>
      </c>
      <c r="BF429" s="231">
        <f>IF(N429="snížená",J429,0)</f>
        <v>0</v>
      </c>
      <c r="BG429" s="231">
        <f>IF(N429="zákl. přenesená",J429,0)</f>
        <v>0</v>
      </c>
      <c r="BH429" s="231">
        <f>IF(N429="sníž. přenesená",J429,0)</f>
        <v>0</v>
      </c>
      <c r="BI429" s="231">
        <f>IF(N429="nulová",J429,0)</f>
        <v>0</v>
      </c>
      <c r="BJ429" s="18" t="s">
        <v>81</v>
      </c>
      <c r="BK429" s="231">
        <f>ROUND(I429*H429,2)</f>
        <v>0</v>
      </c>
      <c r="BL429" s="18" t="s">
        <v>139</v>
      </c>
      <c r="BM429" s="230" t="s">
        <v>695</v>
      </c>
    </row>
    <row r="430" s="2" customFormat="1">
      <c r="A430" s="39"/>
      <c r="B430" s="40"/>
      <c r="C430" s="41"/>
      <c r="D430" s="232" t="s">
        <v>140</v>
      </c>
      <c r="E430" s="41"/>
      <c r="F430" s="233" t="s">
        <v>390</v>
      </c>
      <c r="G430" s="41"/>
      <c r="H430" s="41"/>
      <c r="I430" s="234"/>
      <c r="J430" s="41"/>
      <c r="K430" s="41"/>
      <c r="L430" s="45"/>
      <c r="M430" s="235"/>
      <c r="N430" s="236"/>
      <c r="O430" s="92"/>
      <c r="P430" s="92"/>
      <c r="Q430" s="92"/>
      <c r="R430" s="92"/>
      <c r="S430" s="92"/>
      <c r="T430" s="93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T430" s="18" t="s">
        <v>140</v>
      </c>
      <c r="AU430" s="18" t="s">
        <v>83</v>
      </c>
    </row>
    <row r="431" s="13" customFormat="1">
      <c r="A431" s="13"/>
      <c r="B431" s="237"/>
      <c r="C431" s="238"/>
      <c r="D431" s="239" t="s">
        <v>142</v>
      </c>
      <c r="E431" s="240" t="s">
        <v>1</v>
      </c>
      <c r="F431" s="241" t="s">
        <v>696</v>
      </c>
      <c r="G431" s="238"/>
      <c r="H431" s="242">
        <v>5190.8919999999998</v>
      </c>
      <c r="I431" s="243"/>
      <c r="J431" s="238"/>
      <c r="K431" s="238"/>
      <c r="L431" s="244"/>
      <c r="M431" s="245"/>
      <c r="N431" s="246"/>
      <c r="O431" s="246"/>
      <c r="P431" s="246"/>
      <c r="Q431" s="246"/>
      <c r="R431" s="246"/>
      <c r="S431" s="246"/>
      <c r="T431" s="247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48" t="s">
        <v>142</v>
      </c>
      <c r="AU431" s="248" t="s">
        <v>83</v>
      </c>
      <c r="AV431" s="13" t="s">
        <v>83</v>
      </c>
      <c r="AW431" s="13" t="s">
        <v>30</v>
      </c>
      <c r="AX431" s="13" t="s">
        <v>73</v>
      </c>
      <c r="AY431" s="248" t="s">
        <v>132</v>
      </c>
    </row>
    <row r="432" s="15" customFormat="1">
      <c r="A432" s="15"/>
      <c r="B432" s="259"/>
      <c r="C432" s="260"/>
      <c r="D432" s="239" t="s">
        <v>142</v>
      </c>
      <c r="E432" s="261" t="s">
        <v>1</v>
      </c>
      <c r="F432" s="262" t="s">
        <v>145</v>
      </c>
      <c r="G432" s="260"/>
      <c r="H432" s="263">
        <v>5190.8919999999998</v>
      </c>
      <c r="I432" s="264"/>
      <c r="J432" s="260"/>
      <c r="K432" s="260"/>
      <c r="L432" s="265"/>
      <c r="M432" s="266"/>
      <c r="N432" s="267"/>
      <c r="O432" s="267"/>
      <c r="P432" s="267"/>
      <c r="Q432" s="267"/>
      <c r="R432" s="267"/>
      <c r="S432" s="267"/>
      <c r="T432" s="268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T432" s="269" t="s">
        <v>142</v>
      </c>
      <c r="AU432" s="269" t="s">
        <v>83</v>
      </c>
      <c r="AV432" s="15" t="s">
        <v>139</v>
      </c>
      <c r="AW432" s="15" t="s">
        <v>30</v>
      </c>
      <c r="AX432" s="15" t="s">
        <v>81</v>
      </c>
      <c r="AY432" s="269" t="s">
        <v>132</v>
      </c>
    </row>
    <row r="433" s="2" customFormat="1" ht="24.15" customHeight="1">
      <c r="A433" s="39"/>
      <c r="B433" s="40"/>
      <c r="C433" s="219" t="s">
        <v>656</v>
      </c>
      <c r="D433" s="219" t="s">
        <v>134</v>
      </c>
      <c r="E433" s="220" t="s">
        <v>387</v>
      </c>
      <c r="F433" s="221" t="s">
        <v>388</v>
      </c>
      <c r="G433" s="222" t="s">
        <v>170</v>
      </c>
      <c r="H433" s="223">
        <v>2715.8850000000002</v>
      </c>
      <c r="I433" s="224"/>
      <c r="J433" s="225">
        <f>ROUND(I433*H433,2)</f>
        <v>0</v>
      </c>
      <c r="K433" s="221" t="s">
        <v>138</v>
      </c>
      <c r="L433" s="45"/>
      <c r="M433" s="226" t="s">
        <v>1</v>
      </c>
      <c r="N433" s="227" t="s">
        <v>38</v>
      </c>
      <c r="O433" s="92"/>
      <c r="P433" s="228">
        <f>O433*H433</f>
        <v>0</v>
      </c>
      <c r="Q433" s="228">
        <v>0</v>
      </c>
      <c r="R433" s="228">
        <f>Q433*H433</f>
        <v>0</v>
      </c>
      <c r="S433" s="228">
        <v>0</v>
      </c>
      <c r="T433" s="229">
        <f>S433*H433</f>
        <v>0</v>
      </c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R433" s="230" t="s">
        <v>139</v>
      </c>
      <c r="AT433" s="230" t="s">
        <v>134</v>
      </c>
      <c r="AU433" s="230" t="s">
        <v>83</v>
      </c>
      <c r="AY433" s="18" t="s">
        <v>132</v>
      </c>
      <c r="BE433" s="231">
        <f>IF(N433="základní",J433,0)</f>
        <v>0</v>
      </c>
      <c r="BF433" s="231">
        <f>IF(N433="snížená",J433,0)</f>
        <v>0</v>
      </c>
      <c r="BG433" s="231">
        <f>IF(N433="zákl. přenesená",J433,0)</f>
        <v>0</v>
      </c>
      <c r="BH433" s="231">
        <f>IF(N433="sníž. přenesená",J433,0)</f>
        <v>0</v>
      </c>
      <c r="BI433" s="231">
        <f>IF(N433="nulová",J433,0)</f>
        <v>0</v>
      </c>
      <c r="BJ433" s="18" t="s">
        <v>81</v>
      </c>
      <c r="BK433" s="231">
        <f>ROUND(I433*H433,2)</f>
        <v>0</v>
      </c>
      <c r="BL433" s="18" t="s">
        <v>139</v>
      </c>
      <c r="BM433" s="230" t="s">
        <v>697</v>
      </c>
    </row>
    <row r="434" s="2" customFormat="1">
      <c r="A434" s="39"/>
      <c r="B434" s="40"/>
      <c r="C434" s="41"/>
      <c r="D434" s="232" t="s">
        <v>140</v>
      </c>
      <c r="E434" s="41"/>
      <c r="F434" s="233" t="s">
        <v>390</v>
      </c>
      <c r="G434" s="41"/>
      <c r="H434" s="41"/>
      <c r="I434" s="234"/>
      <c r="J434" s="41"/>
      <c r="K434" s="41"/>
      <c r="L434" s="45"/>
      <c r="M434" s="235"/>
      <c r="N434" s="236"/>
      <c r="O434" s="92"/>
      <c r="P434" s="92"/>
      <c r="Q434" s="92"/>
      <c r="R434" s="92"/>
      <c r="S434" s="92"/>
      <c r="T434" s="93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T434" s="18" t="s">
        <v>140</v>
      </c>
      <c r="AU434" s="18" t="s">
        <v>83</v>
      </c>
    </row>
    <row r="435" s="13" customFormat="1">
      <c r="A435" s="13"/>
      <c r="B435" s="237"/>
      <c r="C435" s="238"/>
      <c r="D435" s="239" t="s">
        <v>142</v>
      </c>
      <c r="E435" s="240" t="s">
        <v>1</v>
      </c>
      <c r="F435" s="241" t="s">
        <v>698</v>
      </c>
      <c r="G435" s="238"/>
      <c r="H435" s="242">
        <v>2715.8850000000002</v>
      </c>
      <c r="I435" s="243"/>
      <c r="J435" s="238"/>
      <c r="K435" s="238"/>
      <c r="L435" s="244"/>
      <c r="M435" s="245"/>
      <c r="N435" s="246"/>
      <c r="O435" s="246"/>
      <c r="P435" s="246"/>
      <c r="Q435" s="246"/>
      <c r="R435" s="246"/>
      <c r="S435" s="246"/>
      <c r="T435" s="247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48" t="s">
        <v>142</v>
      </c>
      <c r="AU435" s="248" t="s">
        <v>83</v>
      </c>
      <c r="AV435" s="13" t="s">
        <v>83</v>
      </c>
      <c r="AW435" s="13" t="s">
        <v>30</v>
      </c>
      <c r="AX435" s="13" t="s">
        <v>73</v>
      </c>
      <c r="AY435" s="248" t="s">
        <v>132</v>
      </c>
    </row>
    <row r="436" s="14" customFormat="1">
      <c r="A436" s="14"/>
      <c r="B436" s="249"/>
      <c r="C436" s="250"/>
      <c r="D436" s="239" t="s">
        <v>142</v>
      </c>
      <c r="E436" s="251" t="s">
        <v>1</v>
      </c>
      <c r="F436" s="252" t="s">
        <v>699</v>
      </c>
      <c r="G436" s="250"/>
      <c r="H436" s="251" t="s">
        <v>1</v>
      </c>
      <c r="I436" s="253"/>
      <c r="J436" s="250"/>
      <c r="K436" s="250"/>
      <c r="L436" s="254"/>
      <c r="M436" s="255"/>
      <c r="N436" s="256"/>
      <c r="O436" s="256"/>
      <c r="P436" s="256"/>
      <c r="Q436" s="256"/>
      <c r="R436" s="256"/>
      <c r="S436" s="256"/>
      <c r="T436" s="257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58" t="s">
        <v>142</v>
      </c>
      <c r="AU436" s="258" t="s">
        <v>83</v>
      </c>
      <c r="AV436" s="14" t="s">
        <v>81</v>
      </c>
      <c r="AW436" s="14" t="s">
        <v>30</v>
      </c>
      <c r="AX436" s="14" t="s">
        <v>73</v>
      </c>
      <c r="AY436" s="258" t="s">
        <v>132</v>
      </c>
    </row>
    <row r="437" s="15" customFormat="1">
      <c r="A437" s="15"/>
      <c r="B437" s="259"/>
      <c r="C437" s="260"/>
      <c r="D437" s="239" t="s">
        <v>142</v>
      </c>
      <c r="E437" s="261" t="s">
        <v>1</v>
      </c>
      <c r="F437" s="262" t="s">
        <v>145</v>
      </c>
      <c r="G437" s="260"/>
      <c r="H437" s="263">
        <v>2715.8850000000002</v>
      </c>
      <c r="I437" s="264"/>
      <c r="J437" s="260"/>
      <c r="K437" s="260"/>
      <c r="L437" s="265"/>
      <c r="M437" s="266"/>
      <c r="N437" s="267"/>
      <c r="O437" s="267"/>
      <c r="P437" s="267"/>
      <c r="Q437" s="267"/>
      <c r="R437" s="267"/>
      <c r="S437" s="267"/>
      <c r="T437" s="268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T437" s="269" t="s">
        <v>142</v>
      </c>
      <c r="AU437" s="269" t="s">
        <v>83</v>
      </c>
      <c r="AV437" s="15" t="s">
        <v>139</v>
      </c>
      <c r="AW437" s="15" t="s">
        <v>30</v>
      </c>
      <c r="AX437" s="15" t="s">
        <v>81</v>
      </c>
      <c r="AY437" s="269" t="s">
        <v>132</v>
      </c>
    </row>
    <row r="438" s="2" customFormat="1" ht="24.15" customHeight="1">
      <c r="A438" s="39"/>
      <c r="B438" s="40"/>
      <c r="C438" s="219" t="s">
        <v>321</v>
      </c>
      <c r="D438" s="219" t="s">
        <v>134</v>
      </c>
      <c r="E438" s="220" t="s">
        <v>393</v>
      </c>
      <c r="F438" s="221" t="s">
        <v>394</v>
      </c>
      <c r="G438" s="222" t="s">
        <v>170</v>
      </c>
      <c r="H438" s="223">
        <v>33.363999999999997</v>
      </c>
      <c r="I438" s="224"/>
      <c r="J438" s="225">
        <f>ROUND(I438*H438,2)</f>
        <v>0</v>
      </c>
      <c r="K438" s="221" t="s">
        <v>138</v>
      </c>
      <c r="L438" s="45"/>
      <c r="M438" s="226" t="s">
        <v>1</v>
      </c>
      <c r="N438" s="227" t="s">
        <v>38</v>
      </c>
      <c r="O438" s="92"/>
      <c r="P438" s="228">
        <f>O438*H438</f>
        <v>0</v>
      </c>
      <c r="Q438" s="228">
        <v>0</v>
      </c>
      <c r="R438" s="228">
        <f>Q438*H438</f>
        <v>0</v>
      </c>
      <c r="S438" s="228">
        <v>0</v>
      </c>
      <c r="T438" s="229">
        <f>S438*H438</f>
        <v>0</v>
      </c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R438" s="230" t="s">
        <v>139</v>
      </c>
      <c r="AT438" s="230" t="s">
        <v>134</v>
      </c>
      <c r="AU438" s="230" t="s">
        <v>83</v>
      </c>
      <c r="AY438" s="18" t="s">
        <v>132</v>
      </c>
      <c r="BE438" s="231">
        <f>IF(N438="základní",J438,0)</f>
        <v>0</v>
      </c>
      <c r="BF438" s="231">
        <f>IF(N438="snížená",J438,0)</f>
        <v>0</v>
      </c>
      <c r="BG438" s="231">
        <f>IF(N438="zákl. přenesená",J438,0)</f>
        <v>0</v>
      </c>
      <c r="BH438" s="231">
        <f>IF(N438="sníž. přenesená",J438,0)</f>
        <v>0</v>
      </c>
      <c r="BI438" s="231">
        <f>IF(N438="nulová",J438,0)</f>
        <v>0</v>
      </c>
      <c r="BJ438" s="18" t="s">
        <v>81</v>
      </c>
      <c r="BK438" s="231">
        <f>ROUND(I438*H438,2)</f>
        <v>0</v>
      </c>
      <c r="BL438" s="18" t="s">
        <v>139</v>
      </c>
      <c r="BM438" s="230" t="s">
        <v>439</v>
      </c>
    </row>
    <row r="439" s="2" customFormat="1">
      <c r="A439" s="39"/>
      <c r="B439" s="40"/>
      <c r="C439" s="41"/>
      <c r="D439" s="232" t="s">
        <v>140</v>
      </c>
      <c r="E439" s="41"/>
      <c r="F439" s="233" t="s">
        <v>396</v>
      </c>
      <c r="G439" s="41"/>
      <c r="H439" s="41"/>
      <c r="I439" s="234"/>
      <c r="J439" s="41"/>
      <c r="K439" s="41"/>
      <c r="L439" s="45"/>
      <c r="M439" s="235"/>
      <c r="N439" s="236"/>
      <c r="O439" s="92"/>
      <c r="P439" s="92"/>
      <c r="Q439" s="92"/>
      <c r="R439" s="92"/>
      <c r="S439" s="92"/>
      <c r="T439" s="93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T439" s="18" t="s">
        <v>140</v>
      </c>
      <c r="AU439" s="18" t="s">
        <v>83</v>
      </c>
    </row>
    <row r="440" s="13" customFormat="1">
      <c r="A440" s="13"/>
      <c r="B440" s="237"/>
      <c r="C440" s="238"/>
      <c r="D440" s="239" t="s">
        <v>142</v>
      </c>
      <c r="E440" s="240" t="s">
        <v>1</v>
      </c>
      <c r="F440" s="241" t="s">
        <v>700</v>
      </c>
      <c r="G440" s="238"/>
      <c r="H440" s="242">
        <v>33.192</v>
      </c>
      <c r="I440" s="243"/>
      <c r="J440" s="238"/>
      <c r="K440" s="238"/>
      <c r="L440" s="244"/>
      <c r="M440" s="245"/>
      <c r="N440" s="246"/>
      <c r="O440" s="246"/>
      <c r="P440" s="246"/>
      <c r="Q440" s="246"/>
      <c r="R440" s="246"/>
      <c r="S440" s="246"/>
      <c r="T440" s="247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48" t="s">
        <v>142</v>
      </c>
      <c r="AU440" s="248" t="s">
        <v>83</v>
      </c>
      <c r="AV440" s="13" t="s">
        <v>83</v>
      </c>
      <c r="AW440" s="13" t="s">
        <v>30</v>
      </c>
      <c r="AX440" s="13" t="s">
        <v>73</v>
      </c>
      <c r="AY440" s="248" t="s">
        <v>132</v>
      </c>
    </row>
    <row r="441" s="14" customFormat="1">
      <c r="A441" s="14"/>
      <c r="B441" s="249"/>
      <c r="C441" s="250"/>
      <c r="D441" s="239" t="s">
        <v>142</v>
      </c>
      <c r="E441" s="251" t="s">
        <v>1</v>
      </c>
      <c r="F441" s="252" t="s">
        <v>701</v>
      </c>
      <c r="G441" s="250"/>
      <c r="H441" s="251" t="s">
        <v>1</v>
      </c>
      <c r="I441" s="253"/>
      <c r="J441" s="250"/>
      <c r="K441" s="250"/>
      <c r="L441" s="254"/>
      <c r="M441" s="255"/>
      <c r="N441" s="256"/>
      <c r="O441" s="256"/>
      <c r="P441" s="256"/>
      <c r="Q441" s="256"/>
      <c r="R441" s="256"/>
      <c r="S441" s="256"/>
      <c r="T441" s="257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58" t="s">
        <v>142</v>
      </c>
      <c r="AU441" s="258" t="s">
        <v>83</v>
      </c>
      <c r="AV441" s="14" t="s">
        <v>81</v>
      </c>
      <c r="AW441" s="14" t="s">
        <v>30</v>
      </c>
      <c r="AX441" s="14" t="s">
        <v>73</v>
      </c>
      <c r="AY441" s="258" t="s">
        <v>132</v>
      </c>
    </row>
    <row r="442" s="16" customFormat="1">
      <c r="A442" s="16"/>
      <c r="B442" s="280"/>
      <c r="C442" s="281"/>
      <c r="D442" s="239" t="s">
        <v>142</v>
      </c>
      <c r="E442" s="282" t="s">
        <v>1</v>
      </c>
      <c r="F442" s="283" t="s">
        <v>399</v>
      </c>
      <c r="G442" s="281"/>
      <c r="H442" s="284">
        <v>33.192</v>
      </c>
      <c r="I442" s="285"/>
      <c r="J442" s="281"/>
      <c r="K442" s="281"/>
      <c r="L442" s="286"/>
      <c r="M442" s="287"/>
      <c r="N442" s="288"/>
      <c r="O442" s="288"/>
      <c r="P442" s="288"/>
      <c r="Q442" s="288"/>
      <c r="R442" s="288"/>
      <c r="S442" s="288"/>
      <c r="T442" s="289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T442" s="290" t="s">
        <v>142</v>
      </c>
      <c r="AU442" s="290" t="s">
        <v>83</v>
      </c>
      <c r="AV442" s="16" t="s">
        <v>155</v>
      </c>
      <c r="AW442" s="16" t="s">
        <v>30</v>
      </c>
      <c r="AX442" s="16" t="s">
        <v>73</v>
      </c>
      <c r="AY442" s="290" t="s">
        <v>132</v>
      </c>
    </row>
    <row r="443" s="13" customFormat="1">
      <c r="A443" s="13"/>
      <c r="B443" s="237"/>
      <c r="C443" s="238"/>
      <c r="D443" s="239" t="s">
        <v>142</v>
      </c>
      <c r="E443" s="240" t="s">
        <v>1</v>
      </c>
      <c r="F443" s="241" t="s">
        <v>702</v>
      </c>
      <c r="G443" s="238"/>
      <c r="H443" s="242">
        <v>0.16400000000000001</v>
      </c>
      <c r="I443" s="243"/>
      <c r="J443" s="238"/>
      <c r="K443" s="238"/>
      <c r="L443" s="244"/>
      <c r="M443" s="245"/>
      <c r="N443" s="246"/>
      <c r="O443" s="246"/>
      <c r="P443" s="246"/>
      <c r="Q443" s="246"/>
      <c r="R443" s="246"/>
      <c r="S443" s="246"/>
      <c r="T443" s="247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48" t="s">
        <v>142</v>
      </c>
      <c r="AU443" s="248" t="s">
        <v>83</v>
      </c>
      <c r="AV443" s="13" t="s">
        <v>83</v>
      </c>
      <c r="AW443" s="13" t="s">
        <v>30</v>
      </c>
      <c r="AX443" s="13" t="s">
        <v>73</v>
      </c>
      <c r="AY443" s="248" t="s">
        <v>132</v>
      </c>
    </row>
    <row r="444" s="13" customFormat="1">
      <c r="A444" s="13"/>
      <c r="B444" s="237"/>
      <c r="C444" s="238"/>
      <c r="D444" s="239" t="s">
        <v>142</v>
      </c>
      <c r="E444" s="240" t="s">
        <v>1</v>
      </c>
      <c r="F444" s="241" t="s">
        <v>703</v>
      </c>
      <c r="G444" s="238"/>
      <c r="H444" s="242">
        <v>0.0080000000000000002</v>
      </c>
      <c r="I444" s="243"/>
      <c r="J444" s="238"/>
      <c r="K444" s="238"/>
      <c r="L444" s="244"/>
      <c r="M444" s="245"/>
      <c r="N444" s="246"/>
      <c r="O444" s="246"/>
      <c r="P444" s="246"/>
      <c r="Q444" s="246"/>
      <c r="R444" s="246"/>
      <c r="S444" s="246"/>
      <c r="T444" s="247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48" t="s">
        <v>142</v>
      </c>
      <c r="AU444" s="248" t="s">
        <v>83</v>
      </c>
      <c r="AV444" s="13" t="s">
        <v>83</v>
      </c>
      <c r="AW444" s="13" t="s">
        <v>30</v>
      </c>
      <c r="AX444" s="13" t="s">
        <v>73</v>
      </c>
      <c r="AY444" s="248" t="s">
        <v>132</v>
      </c>
    </row>
    <row r="445" s="14" customFormat="1">
      <c r="A445" s="14"/>
      <c r="B445" s="249"/>
      <c r="C445" s="250"/>
      <c r="D445" s="239" t="s">
        <v>142</v>
      </c>
      <c r="E445" s="251" t="s">
        <v>1</v>
      </c>
      <c r="F445" s="252" t="s">
        <v>683</v>
      </c>
      <c r="G445" s="250"/>
      <c r="H445" s="251" t="s">
        <v>1</v>
      </c>
      <c r="I445" s="253"/>
      <c r="J445" s="250"/>
      <c r="K445" s="250"/>
      <c r="L445" s="254"/>
      <c r="M445" s="255"/>
      <c r="N445" s="256"/>
      <c r="O445" s="256"/>
      <c r="P445" s="256"/>
      <c r="Q445" s="256"/>
      <c r="R445" s="256"/>
      <c r="S445" s="256"/>
      <c r="T445" s="257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T445" s="258" t="s">
        <v>142</v>
      </c>
      <c r="AU445" s="258" t="s">
        <v>83</v>
      </c>
      <c r="AV445" s="14" t="s">
        <v>81</v>
      </c>
      <c r="AW445" s="14" t="s">
        <v>30</v>
      </c>
      <c r="AX445" s="14" t="s">
        <v>73</v>
      </c>
      <c r="AY445" s="258" t="s">
        <v>132</v>
      </c>
    </row>
    <row r="446" s="16" customFormat="1">
      <c r="A446" s="16"/>
      <c r="B446" s="280"/>
      <c r="C446" s="281"/>
      <c r="D446" s="239" t="s">
        <v>142</v>
      </c>
      <c r="E446" s="282" t="s">
        <v>1</v>
      </c>
      <c r="F446" s="283" t="s">
        <v>399</v>
      </c>
      <c r="G446" s="281"/>
      <c r="H446" s="284">
        <v>0.17200000000000001</v>
      </c>
      <c r="I446" s="285"/>
      <c r="J446" s="281"/>
      <c r="K446" s="281"/>
      <c r="L446" s="286"/>
      <c r="M446" s="287"/>
      <c r="N446" s="288"/>
      <c r="O446" s="288"/>
      <c r="P446" s="288"/>
      <c r="Q446" s="288"/>
      <c r="R446" s="288"/>
      <c r="S446" s="288"/>
      <c r="T446" s="289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T446" s="290" t="s">
        <v>142</v>
      </c>
      <c r="AU446" s="290" t="s">
        <v>83</v>
      </c>
      <c r="AV446" s="16" t="s">
        <v>155</v>
      </c>
      <c r="AW446" s="16" t="s">
        <v>30</v>
      </c>
      <c r="AX446" s="16" t="s">
        <v>73</v>
      </c>
      <c r="AY446" s="290" t="s">
        <v>132</v>
      </c>
    </row>
    <row r="447" s="15" customFormat="1">
      <c r="A447" s="15"/>
      <c r="B447" s="259"/>
      <c r="C447" s="260"/>
      <c r="D447" s="239" t="s">
        <v>142</v>
      </c>
      <c r="E447" s="261" t="s">
        <v>1</v>
      </c>
      <c r="F447" s="262" t="s">
        <v>145</v>
      </c>
      <c r="G447" s="260"/>
      <c r="H447" s="263">
        <v>33.364000000000004</v>
      </c>
      <c r="I447" s="264"/>
      <c r="J447" s="260"/>
      <c r="K447" s="260"/>
      <c r="L447" s="265"/>
      <c r="M447" s="266"/>
      <c r="N447" s="267"/>
      <c r="O447" s="267"/>
      <c r="P447" s="267"/>
      <c r="Q447" s="267"/>
      <c r="R447" s="267"/>
      <c r="S447" s="267"/>
      <c r="T447" s="268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T447" s="269" t="s">
        <v>142</v>
      </c>
      <c r="AU447" s="269" t="s">
        <v>83</v>
      </c>
      <c r="AV447" s="15" t="s">
        <v>139</v>
      </c>
      <c r="AW447" s="15" t="s">
        <v>30</v>
      </c>
      <c r="AX447" s="15" t="s">
        <v>81</v>
      </c>
      <c r="AY447" s="269" t="s">
        <v>132</v>
      </c>
    </row>
    <row r="448" s="2" customFormat="1" ht="24.15" customHeight="1">
      <c r="A448" s="39"/>
      <c r="B448" s="40"/>
      <c r="C448" s="219" t="s">
        <v>704</v>
      </c>
      <c r="D448" s="219" t="s">
        <v>134</v>
      </c>
      <c r="E448" s="220" t="s">
        <v>403</v>
      </c>
      <c r="F448" s="221" t="s">
        <v>388</v>
      </c>
      <c r="G448" s="222" t="s">
        <v>170</v>
      </c>
      <c r="H448" s="223">
        <v>467.096</v>
      </c>
      <c r="I448" s="224"/>
      <c r="J448" s="225">
        <f>ROUND(I448*H448,2)</f>
        <v>0</v>
      </c>
      <c r="K448" s="221" t="s">
        <v>138</v>
      </c>
      <c r="L448" s="45"/>
      <c r="M448" s="226" t="s">
        <v>1</v>
      </c>
      <c r="N448" s="227" t="s">
        <v>38</v>
      </c>
      <c r="O448" s="92"/>
      <c r="P448" s="228">
        <f>O448*H448</f>
        <v>0</v>
      </c>
      <c r="Q448" s="228">
        <v>0</v>
      </c>
      <c r="R448" s="228">
        <f>Q448*H448</f>
        <v>0</v>
      </c>
      <c r="S448" s="228">
        <v>0</v>
      </c>
      <c r="T448" s="229">
        <f>S448*H448</f>
        <v>0</v>
      </c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R448" s="230" t="s">
        <v>139</v>
      </c>
      <c r="AT448" s="230" t="s">
        <v>134</v>
      </c>
      <c r="AU448" s="230" t="s">
        <v>83</v>
      </c>
      <c r="AY448" s="18" t="s">
        <v>132</v>
      </c>
      <c r="BE448" s="231">
        <f>IF(N448="základní",J448,0)</f>
        <v>0</v>
      </c>
      <c r="BF448" s="231">
        <f>IF(N448="snížená",J448,0)</f>
        <v>0</v>
      </c>
      <c r="BG448" s="231">
        <f>IF(N448="zákl. přenesená",J448,0)</f>
        <v>0</v>
      </c>
      <c r="BH448" s="231">
        <f>IF(N448="sníž. přenesená",J448,0)</f>
        <v>0</v>
      </c>
      <c r="BI448" s="231">
        <f>IF(N448="nulová",J448,0)</f>
        <v>0</v>
      </c>
      <c r="BJ448" s="18" t="s">
        <v>81</v>
      </c>
      <c r="BK448" s="231">
        <f>ROUND(I448*H448,2)</f>
        <v>0</v>
      </c>
      <c r="BL448" s="18" t="s">
        <v>139</v>
      </c>
      <c r="BM448" s="230" t="s">
        <v>705</v>
      </c>
    </row>
    <row r="449" s="2" customFormat="1">
      <c r="A449" s="39"/>
      <c r="B449" s="40"/>
      <c r="C449" s="41"/>
      <c r="D449" s="232" t="s">
        <v>140</v>
      </c>
      <c r="E449" s="41"/>
      <c r="F449" s="233" t="s">
        <v>405</v>
      </c>
      <c r="G449" s="41"/>
      <c r="H449" s="41"/>
      <c r="I449" s="234"/>
      <c r="J449" s="41"/>
      <c r="K449" s="41"/>
      <c r="L449" s="45"/>
      <c r="M449" s="235"/>
      <c r="N449" s="236"/>
      <c r="O449" s="92"/>
      <c r="P449" s="92"/>
      <c r="Q449" s="92"/>
      <c r="R449" s="92"/>
      <c r="S449" s="92"/>
      <c r="T449" s="93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T449" s="18" t="s">
        <v>140</v>
      </c>
      <c r="AU449" s="18" t="s">
        <v>83</v>
      </c>
    </row>
    <row r="450" s="13" customFormat="1">
      <c r="A450" s="13"/>
      <c r="B450" s="237"/>
      <c r="C450" s="238"/>
      <c r="D450" s="239" t="s">
        <v>142</v>
      </c>
      <c r="E450" s="240" t="s">
        <v>1</v>
      </c>
      <c r="F450" s="241" t="s">
        <v>706</v>
      </c>
      <c r="G450" s="238"/>
      <c r="H450" s="242">
        <v>467.096</v>
      </c>
      <c r="I450" s="243"/>
      <c r="J450" s="238"/>
      <c r="K450" s="238"/>
      <c r="L450" s="244"/>
      <c r="M450" s="245"/>
      <c r="N450" s="246"/>
      <c r="O450" s="246"/>
      <c r="P450" s="246"/>
      <c r="Q450" s="246"/>
      <c r="R450" s="246"/>
      <c r="S450" s="246"/>
      <c r="T450" s="247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48" t="s">
        <v>142</v>
      </c>
      <c r="AU450" s="248" t="s">
        <v>83</v>
      </c>
      <c r="AV450" s="13" t="s">
        <v>83</v>
      </c>
      <c r="AW450" s="13" t="s">
        <v>30</v>
      </c>
      <c r="AX450" s="13" t="s">
        <v>73</v>
      </c>
      <c r="AY450" s="248" t="s">
        <v>132</v>
      </c>
    </row>
    <row r="451" s="15" customFormat="1">
      <c r="A451" s="15"/>
      <c r="B451" s="259"/>
      <c r="C451" s="260"/>
      <c r="D451" s="239" t="s">
        <v>142</v>
      </c>
      <c r="E451" s="261" t="s">
        <v>1</v>
      </c>
      <c r="F451" s="262" t="s">
        <v>145</v>
      </c>
      <c r="G451" s="260"/>
      <c r="H451" s="263">
        <v>467.096</v>
      </c>
      <c r="I451" s="264"/>
      <c r="J451" s="260"/>
      <c r="K451" s="260"/>
      <c r="L451" s="265"/>
      <c r="M451" s="266"/>
      <c r="N451" s="267"/>
      <c r="O451" s="267"/>
      <c r="P451" s="267"/>
      <c r="Q451" s="267"/>
      <c r="R451" s="267"/>
      <c r="S451" s="267"/>
      <c r="T451" s="268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T451" s="269" t="s">
        <v>142</v>
      </c>
      <c r="AU451" s="269" t="s">
        <v>83</v>
      </c>
      <c r="AV451" s="15" t="s">
        <v>139</v>
      </c>
      <c r="AW451" s="15" t="s">
        <v>30</v>
      </c>
      <c r="AX451" s="15" t="s">
        <v>81</v>
      </c>
      <c r="AY451" s="269" t="s">
        <v>132</v>
      </c>
    </row>
    <row r="452" s="2" customFormat="1" ht="16.5" customHeight="1">
      <c r="A452" s="39"/>
      <c r="B452" s="40"/>
      <c r="C452" s="219" t="s">
        <v>326</v>
      </c>
      <c r="D452" s="219" t="s">
        <v>134</v>
      </c>
      <c r="E452" s="220" t="s">
        <v>407</v>
      </c>
      <c r="F452" s="221" t="s">
        <v>408</v>
      </c>
      <c r="G452" s="222" t="s">
        <v>170</v>
      </c>
      <c r="H452" s="223">
        <v>370.77800000000002</v>
      </c>
      <c r="I452" s="224"/>
      <c r="J452" s="225">
        <f>ROUND(I452*H452,2)</f>
        <v>0</v>
      </c>
      <c r="K452" s="221" t="s">
        <v>138</v>
      </c>
      <c r="L452" s="45"/>
      <c r="M452" s="226" t="s">
        <v>1</v>
      </c>
      <c r="N452" s="227" t="s">
        <v>38</v>
      </c>
      <c r="O452" s="92"/>
      <c r="P452" s="228">
        <f>O452*H452</f>
        <v>0</v>
      </c>
      <c r="Q452" s="228">
        <v>0</v>
      </c>
      <c r="R452" s="228">
        <f>Q452*H452</f>
        <v>0</v>
      </c>
      <c r="S452" s="228">
        <v>0</v>
      </c>
      <c r="T452" s="229">
        <f>S452*H452</f>
        <v>0</v>
      </c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R452" s="230" t="s">
        <v>139</v>
      </c>
      <c r="AT452" s="230" t="s">
        <v>134</v>
      </c>
      <c r="AU452" s="230" t="s">
        <v>83</v>
      </c>
      <c r="AY452" s="18" t="s">
        <v>132</v>
      </c>
      <c r="BE452" s="231">
        <f>IF(N452="základní",J452,0)</f>
        <v>0</v>
      </c>
      <c r="BF452" s="231">
        <f>IF(N452="snížená",J452,0)</f>
        <v>0</v>
      </c>
      <c r="BG452" s="231">
        <f>IF(N452="zákl. přenesená",J452,0)</f>
        <v>0</v>
      </c>
      <c r="BH452" s="231">
        <f>IF(N452="sníž. přenesená",J452,0)</f>
        <v>0</v>
      </c>
      <c r="BI452" s="231">
        <f>IF(N452="nulová",J452,0)</f>
        <v>0</v>
      </c>
      <c r="BJ452" s="18" t="s">
        <v>81</v>
      </c>
      <c r="BK452" s="231">
        <f>ROUND(I452*H452,2)</f>
        <v>0</v>
      </c>
      <c r="BL452" s="18" t="s">
        <v>139</v>
      </c>
      <c r="BM452" s="230" t="s">
        <v>707</v>
      </c>
    </row>
    <row r="453" s="2" customFormat="1">
      <c r="A453" s="39"/>
      <c r="B453" s="40"/>
      <c r="C453" s="41"/>
      <c r="D453" s="232" t="s">
        <v>140</v>
      </c>
      <c r="E453" s="41"/>
      <c r="F453" s="233" t="s">
        <v>410</v>
      </c>
      <c r="G453" s="41"/>
      <c r="H453" s="41"/>
      <c r="I453" s="234"/>
      <c r="J453" s="41"/>
      <c r="K453" s="41"/>
      <c r="L453" s="45"/>
      <c r="M453" s="235"/>
      <c r="N453" s="236"/>
      <c r="O453" s="92"/>
      <c r="P453" s="92"/>
      <c r="Q453" s="92"/>
      <c r="R453" s="92"/>
      <c r="S453" s="92"/>
      <c r="T453" s="93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T453" s="18" t="s">
        <v>140</v>
      </c>
      <c r="AU453" s="18" t="s">
        <v>83</v>
      </c>
    </row>
    <row r="454" s="13" customFormat="1">
      <c r="A454" s="13"/>
      <c r="B454" s="237"/>
      <c r="C454" s="238"/>
      <c r="D454" s="239" t="s">
        <v>142</v>
      </c>
      <c r="E454" s="240" t="s">
        <v>1</v>
      </c>
      <c r="F454" s="241" t="s">
        <v>708</v>
      </c>
      <c r="G454" s="238"/>
      <c r="H454" s="242">
        <v>370.77800000000002</v>
      </c>
      <c r="I454" s="243"/>
      <c r="J454" s="238"/>
      <c r="K454" s="238"/>
      <c r="L454" s="244"/>
      <c r="M454" s="245"/>
      <c r="N454" s="246"/>
      <c r="O454" s="246"/>
      <c r="P454" s="246"/>
      <c r="Q454" s="246"/>
      <c r="R454" s="246"/>
      <c r="S454" s="246"/>
      <c r="T454" s="247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48" t="s">
        <v>142</v>
      </c>
      <c r="AU454" s="248" t="s">
        <v>83</v>
      </c>
      <c r="AV454" s="13" t="s">
        <v>83</v>
      </c>
      <c r="AW454" s="13" t="s">
        <v>30</v>
      </c>
      <c r="AX454" s="13" t="s">
        <v>73</v>
      </c>
      <c r="AY454" s="248" t="s">
        <v>132</v>
      </c>
    </row>
    <row r="455" s="15" customFormat="1">
      <c r="A455" s="15"/>
      <c r="B455" s="259"/>
      <c r="C455" s="260"/>
      <c r="D455" s="239" t="s">
        <v>142</v>
      </c>
      <c r="E455" s="261" t="s">
        <v>1</v>
      </c>
      <c r="F455" s="262" t="s">
        <v>145</v>
      </c>
      <c r="G455" s="260"/>
      <c r="H455" s="263">
        <v>370.77800000000002</v>
      </c>
      <c r="I455" s="264"/>
      <c r="J455" s="260"/>
      <c r="K455" s="260"/>
      <c r="L455" s="265"/>
      <c r="M455" s="266"/>
      <c r="N455" s="267"/>
      <c r="O455" s="267"/>
      <c r="P455" s="267"/>
      <c r="Q455" s="267"/>
      <c r="R455" s="267"/>
      <c r="S455" s="267"/>
      <c r="T455" s="268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T455" s="269" t="s">
        <v>142</v>
      </c>
      <c r="AU455" s="269" t="s">
        <v>83</v>
      </c>
      <c r="AV455" s="15" t="s">
        <v>139</v>
      </c>
      <c r="AW455" s="15" t="s">
        <v>30</v>
      </c>
      <c r="AX455" s="15" t="s">
        <v>81</v>
      </c>
      <c r="AY455" s="269" t="s">
        <v>132</v>
      </c>
    </row>
    <row r="456" s="2" customFormat="1" ht="16.5" customHeight="1">
      <c r="A456" s="39"/>
      <c r="B456" s="40"/>
      <c r="C456" s="219" t="s">
        <v>709</v>
      </c>
      <c r="D456" s="219" t="s">
        <v>134</v>
      </c>
      <c r="E456" s="220" t="s">
        <v>412</v>
      </c>
      <c r="F456" s="221" t="s">
        <v>413</v>
      </c>
      <c r="G456" s="222" t="s">
        <v>170</v>
      </c>
      <c r="H456" s="223">
        <v>33.363999999999997</v>
      </c>
      <c r="I456" s="224"/>
      <c r="J456" s="225">
        <f>ROUND(I456*H456,2)</f>
        <v>0</v>
      </c>
      <c r="K456" s="221" t="s">
        <v>138</v>
      </c>
      <c r="L456" s="45"/>
      <c r="M456" s="226" t="s">
        <v>1</v>
      </c>
      <c r="N456" s="227" t="s">
        <v>38</v>
      </c>
      <c r="O456" s="92"/>
      <c r="P456" s="228">
        <f>O456*H456</f>
        <v>0</v>
      </c>
      <c r="Q456" s="228">
        <v>0</v>
      </c>
      <c r="R456" s="228">
        <f>Q456*H456</f>
        <v>0</v>
      </c>
      <c r="S456" s="228">
        <v>0</v>
      </c>
      <c r="T456" s="229">
        <f>S456*H456</f>
        <v>0</v>
      </c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R456" s="230" t="s">
        <v>139</v>
      </c>
      <c r="AT456" s="230" t="s">
        <v>134</v>
      </c>
      <c r="AU456" s="230" t="s">
        <v>83</v>
      </c>
      <c r="AY456" s="18" t="s">
        <v>132</v>
      </c>
      <c r="BE456" s="231">
        <f>IF(N456="základní",J456,0)</f>
        <v>0</v>
      </c>
      <c r="BF456" s="231">
        <f>IF(N456="snížená",J456,0)</f>
        <v>0</v>
      </c>
      <c r="BG456" s="231">
        <f>IF(N456="zákl. přenesená",J456,0)</f>
        <v>0</v>
      </c>
      <c r="BH456" s="231">
        <f>IF(N456="sníž. přenesená",J456,0)</f>
        <v>0</v>
      </c>
      <c r="BI456" s="231">
        <f>IF(N456="nulová",J456,0)</f>
        <v>0</v>
      </c>
      <c r="BJ456" s="18" t="s">
        <v>81</v>
      </c>
      <c r="BK456" s="231">
        <f>ROUND(I456*H456,2)</f>
        <v>0</v>
      </c>
      <c r="BL456" s="18" t="s">
        <v>139</v>
      </c>
      <c r="BM456" s="230" t="s">
        <v>710</v>
      </c>
    </row>
    <row r="457" s="2" customFormat="1">
      <c r="A457" s="39"/>
      <c r="B457" s="40"/>
      <c r="C457" s="41"/>
      <c r="D457" s="232" t="s">
        <v>140</v>
      </c>
      <c r="E457" s="41"/>
      <c r="F457" s="233" t="s">
        <v>415</v>
      </c>
      <c r="G457" s="41"/>
      <c r="H457" s="41"/>
      <c r="I457" s="234"/>
      <c r="J457" s="41"/>
      <c r="K457" s="41"/>
      <c r="L457" s="45"/>
      <c r="M457" s="235"/>
      <c r="N457" s="236"/>
      <c r="O457" s="92"/>
      <c r="P457" s="92"/>
      <c r="Q457" s="92"/>
      <c r="R457" s="92"/>
      <c r="S457" s="92"/>
      <c r="T457" s="93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T457" s="18" t="s">
        <v>140</v>
      </c>
      <c r="AU457" s="18" t="s">
        <v>83</v>
      </c>
    </row>
    <row r="458" s="13" customFormat="1">
      <c r="A458" s="13"/>
      <c r="B458" s="237"/>
      <c r="C458" s="238"/>
      <c r="D458" s="239" t="s">
        <v>142</v>
      </c>
      <c r="E458" s="240" t="s">
        <v>1</v>
      </c>
      <c r="F458" s="241" t="s">
        <v>711</v>
      </c>
      <c r="G458" s="238"/>
      <c r="H458" s="242">
        <v>33.363999999999997</v>
      </c>
      <c r="I458" s="243"/>
      <c r="J458" s="238"/>
      <c r="K458" s="238"/>
      <c r="L458" s="244"/>
      <c r="M458" s="245"/>
      <c r="N458" s="246"/>
      <c r="O458" s="246"/>
      <c r="P458" s="246"/>
      <c r="Q458" s="246"/>
      <c r="R458" s="246"/>
      <c r="S458" s="246"/>
      <c r="T458" s="247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48" t="s">
        <v>142</v>
      </c>
      <c r="AU458" s="248" t="s">
        <v>83</v>
      </c>
      <c r="AV458" s="13" t="s">
        <v>83</v>
      </c>
      <c r="AW458" s="13" t="s">
        <v>30</v>
      </c>
      <c r="AX458" s="13" t="s">
        <v>73</v>
      </c>
      <c r="AY458" s="248" t="s">
        <v>132</v>
      </c>
    </row>
    <row r="459" s="15" customFormat="1">
      <c r="A459" s="15"/>
      <c r="B459" s="259"/>
      <c r="C459" s="260"/>
      <c r="D459" s="239" t="s">
        <v>142</v>
      </c>
      <c r="E459" s="261" t="s">
        <v>1</v>
      </c>
      <c r="F459" s="262" t="s">
        <v>145</v>
      </c>
      <c r="G459" s="260"/>
      <c r="H459" s="263">
        <v>33.363999999999997</v>
      </c>
      <c r="I459" s="264"/>
      <c r="J459" s="260"/>
      <c r="K459" s="260"/>
      <c r="L459" s="265"/>
      <c r="M459" s="266"/>
      <c r="N459" s="267"/>
      <c r="O459" s="267"/>
      <c r="P459" s="267"/>
      <c r="Q459" s="267"/>
      <c r="R459" s="267"/>
      <c r="S459" s="267"/>
      <c r="T459" s="268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T459" s="269" t="s">
        <v>142</v>
      </c>
      <c r="AU459" s="269" t="s">
        <v>83</v>
      </c>
      <c r="AV459" s="15" t="s">
        <v>139</v>
      </c>
      <c r="AW459" s="15" t="s">
        <v>30</v>
      </c>
      <c r="AX459" s="15" t="s">
        <v>81</v>
      </c>
      <c r="AY459" s="269" t="s">
        <v>132</v>
      </c>
    </row>
    <row r="460" s="2" customFormat="1" ht="24.15" customHeight="1">
      <c r="A460" s="39"/>
      <c r="B460" s="40"/>
      <c r="C460" s="219" t="s">
        <v>337</v>
      </c>
      <c r="D460" s="219" t="s">
        <v>134</v>
      </c>
      <c r="E460" s="220" t="s">
        <v>712</v>
      </c>
      <c r="F460" s="221" t="s">
        <v>713</v>
      </c>
      <c r="G460" s="222" t="s">
        <v>170</v>
      </c>
      <c r="H460" s="223">
        <v>33.192</v>
      </c>
      <c r="I460" s="224"/>
      <c r="J460" s="225">
        <f>ROUND(I460*H460,2)</f>
        <v>0</v>
      </c>
      <c r="K460" s="221" t="s">
        <v>138</v>
      </c>
      <c r="L460" s="45"/>
      <c r="M460" s="226" t="s">
        <v>1</v>
      </c>
      <c r="N460" s="227" t="s">
        <v>38</v>
      </c>
      <c r="O460" s="92"/>
      <c r="P460" s="228">
        <f>O460*H460</f>
        <v>0</v>
      </c>
      <c r="Q460" s="228">
        <v>0</v>
      </c>
      <c r="R460" s="228">
        <f>Q460*H460</f>
        <v>0</v>
      </c>
      <c r="S460" s="228">
        <v>0</v>
      </c>
      <c r="T460" s="229">
        <f>S460*H460</f>
        <v>0</v>
      </c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R460" s="230" t="s">
        <v>139</v>
      </c>
      <c r="AT460" s="230" t="s">
        <v>134</v>
      </c>
      <c r="AU460" s="230" t="s">
        <v>83</v>
      </c>
      <c r="AY460" s="18" t="s">
        <v>132</v>
      </c>
      <c r="BE460" s="231">
        <f>IF(N460="základní",J460,0)</f>
        <v>0</v>
      </c>
      <c r="BF460" s="231">
        <f>IF(N460="snížená",J460,0)</f>
        <v>0</v>
      </c>
      <c r="BG460" s="231">
        <f>IF(N460="zákl. přenesená",J460,0)</f>
        <v>0</v>
      </c>
      <c r="BH460" s="231">
        <f>IF(N460="sníž. přenesená",J460,0)</f>
        <v>0</v>
      </c>
      <c r="BI460" s="231">
        <f>IF(N460="nulová",J460,0)</f>
        <v>0</v>
      </c>
      <c r="BJ460" s="18" t="s">
        <v>81</v>
      </c>
      <c r="BK460" s="231">
        <f>ROUND(I460*H460,2)</f>
        <v>0</v>
      </c>
      <c r="BL460" s="18" t="s">
        <v>139</v>
      </c>
      <c r="BM460" s="230" t="s">
        <v>714</v>
      </c>
    </row>
    <row r="461" s="2" customFormat="1">
      <c r="A461" s="39"/>
      <c r="B461" s="40"/>
      <c r="C461" s="41"/>
      <c r="D461" s="232" t="s">
        <v>140</v>
      </c>
      <c r="E461" s="41"/>
      <c r="F461" s="233" t="s">
        <v>715</v>
      </c>
      <c r="G461" s="41"/>
      <c r="H461" s="41"/>
      <c r="I461" s="234"/>
      <c r="J461" s="41"/>
      <c r="K461" s="41"/>
      <c r="L461" s="45"/>
      <c r="M461" s="235"/>
      <c r="N461" s="236"/>
      <c r="O461" s="92"/>
      <c r="P461" s="92"/>
      <c r="Q461" s="92"/>
      <c r="R461" s="92"/>
      <c r="S461" s="92"/>
      <c r="T461" s="93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T461" s="18" t="s">
        <v>140</v>
      </c>
      <c r="AU461" s="18" t="s">
        <v>83</v>
      </c>
    </row>
    <row r="462" s="13" customFormat="1">
      <c r="A462" s="13"/>
      <c r="B462" s="237"/>
      <c r="C462" s="238"/>
      <c r="D462" s="239" t="s">
        <v>142</v>
      </c>
      <c r="E462" s="240" t="s">
        <v>1</v>
      </c>
      <c r="F462" s="241" t="s">
        <v>716</v>
      </c>
      <c r="G462" s="238"/>
      <c r="H462" s="242">
        <v>33.192</v>
      </c>
      <c r="I462" s="243"/>
      <c r="J462" s="238"/>
      <c r="K462" s="238"/>
      <c r="L462" s="244"/>
      <c r="M462" s="245"/>
      <c r="N462" s="246"/>
      <c r="O462" s="246"/>
      <c r="P462" s="246"/>
      <c r="Q462" s="246"/>
      <c r="R462" s="246"/>
      <c r="S462" s="246"/>
      <c r="T462" s="247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48" t="s">
        <v>142</v>
      </c>
      <c r="AU462" s="248" t="s">
        <v>83</v>
      </c>
      <c r="AV462" s="13" t="s">
        <v>83</v>
      </c>
      <c r="AW462" s="13" t="s">
        <v>30</v>
      </c>
      <c r="AX462" s="13" t="s">
        <v>73</v>
      </c>
      <c r="AY462" s="248" t="s">
        <v>132</v>
      </c>
    </row>
    <row r="463" s="15" customFormat="1">
      <c r="A463" s="15"/>
      <c r="B463" s="259"/>
      <c r="C463" s="260"/>
      <c r="D463" s="239" t="s">
        <v>142</v>
      </c>
      <c r="E463" s="261" t="s">
        <v>1</v>
      </c>
      <c r="F463" s="262" t="s">
        <v>145</v>
      </c>
      <c r="G463" s="260"/>
      <c r="H463" s="263">
        <v>33.192</v>
      </c>
      <c r="I463" s="264"/>
      <c r="J463" s="260"/>
      <c r="K463" s="260"/>
      <c r="L463" s="265"/>
      <c r="M463" s="266"/>
      <c r="N463" s="267"/>
      <c r="O463" s="267"/>
      <c r="P463" s="267"/>
      <c r="Q463" s="267"/>
      <c r="R463" s="267"/>
      <c r="S463" s="267"/>
      <c r="T463" s="268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T463" s="269" t="s">
        <v>142</v>
      </c>
      <c r="AU463" s="269" t="s">
        <v>83</v>
      </c>
      <c r="AV463" s="15" t="s">
        <v>139</v>
      </c>
      <c r="AW463" s="15" t="s">
        <v>30</v>
      </c>
      <c r="AX463" s="15" t="s">
        <v>81</v>
      </c>
      <c r="AY463" s="269" t="s">
        <v>132</v>
      </c>
    </row>
    <row r="464" s="2" customFormat="1" ht="24.15" customHeight="1">
      <c r="A464" s="39"/>
      <c r="B464" s="40"/>
      <c r="C464" s="219" t="s">
        <v>717</v>
      </c>
      <c r="D464" s="219" t="s">
        <v>134</v>
      </c>
      <c r="E464" s="220" t="s">
        <v>423</v>
      </c>
      <c r="F464" s="221" t="s">
        <v>424</v>
      </c>
      <c r="G464" s="222" t="s">
        <v>170</v>
      </c>
      <c r="H464" s="223">
        <v>370.77800000000002</v>
      </c>
      <c r="I464" s="224"/>
      <c r="J464" s="225">
        <f>ROUND(I464*H464,2)</f>
        <v>0</v>
      </c>
      <c r="K464" s="221" t="s">
        <v>138</v>
      </c>
      <c r="L464" s="45"/>
      <c r="M464" s="226" t="s">
        <v>1</v>
      </c>
      <c r="N464" s="227" t="s">
        <v>38</v>
      </c>
      <c r="O464" s="92"/>
      <c r="P464" s="228">
        <f>O464*H464</f>
        <v>0</v>
      </c>
      <c r="Q464" s="228">
        <v>0</v>
      </c>
      <c r="R464" s="228">
        <f>Q464*H464</f>
        <v>0</v>
      </c>
      <c r="S464" s="228">
        <v>0</v>
      </c>
      <c r="T464" s="229">
        <f>S464*H464</f>
        <v>0</v>
      </c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R464" s="230" t="s">
        <v>139</v>
      </c>
      <c r="AT464" s="230" t="s">
        <v>134</v>
      </c>
      <c r="AU464" s="230" t="s">
        <v>83</v>
      </c>
      <c r="AY464" s="18" t="s">
        <v>132</v>
      </c>
      <c r="BE464" s="231">
        <f>IF(N464="základní",J464,0)</f>
        <v>0</v>
      </c>
      <c r="BF464" s="231">
        <f>IF(N464="snížená",J464,0)</f>
        <v>0</v>
      </c>
      <c r="BG464" s="231">
        <f>IF(N464="zákl. přenesená",J464,0)</f>
        <v>0</v>
      </c>
      <c r="BH464" s="231">
        <f>IF(N464="sníž. přenesená",J464,0)</f>
        <v>0</v>
      </c>
      <c r="BI464" s="231">
        <f>IF(N464="nulová",J464,0)</f>
        <v>0</v>
      </c>
      <c r="BJ464" s="18" t="s">
        <v>81</v>
      </c>
      <c r="BK464" s="231">
        <f>ROUND(I464*H464,2)</f>
        <v>0</v>
      </c>
      <c r="BL464" s="18" t="s">
        <v>139</v>
      </c>
      <c r="BM464" s="230" t="s">
        <v>718</v>
      </c>
    </row>
    <row r="465" s="2" customFormat="1">
      <c r="A465" s="39"/>
      <c r="B465" s="40"/>
      <c r="C465" s="41"/>
      <c r="D465" s="232" t="s">
        <v>140</v>
      </c>
      <c r="E465" s="41"/>
      <c r="F465" s="233" t="s">
        <v>426</v>
      </c>
      <c r="G465" s="41"/>
      <c r="H465" s="41"/>
      <c r="I465" s="234"/>
      <c r="J465" s="41"/>
      <c r="K465" s="41"/>
      <c r="L465" s="45"/>
      <c r="M465" s="235"/>
      <c r="N465" s="236"/>
      <c r="O465" s="92"/>
      <c r="P465" s="92"/>
      <c r="Q465" s="92"/>
      <c r="R465" s="92"/>
      <c r="S465" s="92"/>
      <c r="T465" s="93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T465" s="18" t="s">
        <v>140</v>
      </c>
      <c r="AU465" s="18" t="s">
        <v>83</v>
      </c>
    </row>
    <row r="466" s="13" customFormat="1">
      <c r="A466" s="13"/>
      <c r="B466" s="237"/>
      <c r="C466" s="238"/>
      <c r="D466" s="239" t="s">
        <v>142</v>
      </c>
      <c r="E466" s="240" t="s">
        <v>1</v>
      </c>
      <c r="F466" s="241" t="s">
        <v>708</v>
      </c>
      <c r="G466" s="238"/>
      <c r="H466" s="242">
        <v>370.77800000000002</v>
      </c>
      <c r="I466" s="243"/>
      <c r="J466" s="238"/>
      <c r="K466" s="238"/>
      <c r="L466" s="244"/>
      <c r="M466" s="245"/>
      <c r="N466" s="246"/>
      <c r="O466" s="246"/>
      <c r="P466" s="246"/>
      <c r="Q466" s="246"/>
      <c r="R466" s="246"/>
      <c r="S466" s="246"/>
      <c r="T466" s="247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48" t="s">
        <v>142</v>
      </c>
      <c r="AU466" s="248" t="s">
        <v>83</v>
      </c>
      <c r="AV466" s="13" t="s">
        <v>83</v>
      </c>
      <c r="AW466" s="13" t="s">
        <v>30</v>
      </c>
      <c r="AX466" s="13" t="s">
        <v>73</v>
      </c>
      <c r="AY466" s="248" t="s">
        <v>132</v>
      </c>
    </row>
    <row r="467" s="15" customFormat="1">
      <c r="A467" s="15"/>
      <c r="B467" s="259"/>
      <c r="C467" s="260"/>
      <c r="D467" s="239" t="s">
        <v>142</v>
      </c>
      <c r="E467" s="261" t="s">
        <v>1</v>
      </c>
      <c r="F467" s="262" t="s">
        <v>145</v>
      </c>
      <c r="G467" s="260"/>
      <c r="H467" s="263">
        <v>370.77800000000002</v>
      </c>
      <c r="I467" s="264"/>
      <c r="J467" s="260"/>
      <c r="K467" s="260"/>
      <c r="L467" s="265"/>
      <c r="M467" s="266"/>
      <c r="N467" s="267"/>
      <c r="O467" s="267"/>
      <c r="P467" s="267"/>
      <c r="Q467" s="267"/>
      <c r="R467" s="267"/>
      <c r="S467" s="267"/>
      <c r="T467" s="268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T467" s="269" t="s">
        <v>142</v>
      </c>
      <c r="AU467" s="269" t="s">
        <v>83</v>
      </c>
      <c r="AV467" s="15" t="s">
        <v>139</v>
      </c>
      <c r="AW467" s="15" t="s">
        <v>30</v>
      </c>
      <c r="AX467" s="15" t="s">
        <v>81</v>
      </c>
      <c r="AY467" s="269" t="s">
        <v>132</v>
      </c>
    </row>
    <row r="468" s="12" customFormat="1" ht="22.8" customHeight="1">
      <c r="A468" s="12"/>
      <c r="B468" s="203"/>
      <c r="C468" s="204"/>
      <c r="D468" s="205" t="s">
        <v>72</v>
      </c>
      <c r="E468" s="217" t="s">
        <v>427</v>
      </c>
      <c r="F468" s="217" t="s">
        <v>428</v>
      </c>
      <c r="G468" s="204"/>
      <c r="H468" s="204"/>
      <c r="I468" s="207"/>
      <c r="J468" s="218">
        <f>BK468</f>
        <v>0</v>
      </c>
      <c r="K468" s="204"/>
      <c r="L468" s="209"/>
      <c r="M468" s="210"/>
      <c r="N468" s="211"/>
      <c r="O468" s="211"/>
      <c r="P468" s="212">
        <f>SUM(P469:P470)</f>
        <v>0</v>
      </c>
      <c r="Q468" s="211"/>
      <c r="R468" s="212">
        <f>SUM(R469:R470)</f>
        <v>0</v>
      </c>
      <c r="S468" s="211"/>
      <c r="T468" s="213">
        <f>SUM(T469:T470)</f>
        <v>0</v>
      </c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R468" s="214" t="s">
        <v>81</v>
      </c>
      <c r="AT468" s="215" t="s">
        <v>72</v>
      </c>
      <c r="AU468" s="215" t="s">
        <v>81</v>
      </c>
      <c r="AY468" s="214" t="s">
        <v>132</v>
      </c>
      <c r="BK468" s="216">
        <f>SUM(BK469:BK470)</f>
        <v>0</v>
      </c>
    </row>
    <row r="469" s="2" customFormat="1" ht="24.15" customHeight="1">
      <c r="A469" s="39"/>
      <c r="B469" s="40"/>
      <c r="C469" s="219" t="s">
        <v>342</v>
      </c>
      <c r="D469" s="219" t="s">
        <v>134</v>
      </c>
      <c r="E469" s="220" t="s">
        <v>430</v>
      </c>
      <c r="F469" s="221" t="s">
        <v>431</v>
      </c>
      <c r="G469" s="222" t="s">
        <v>170</v>
      </c>
      <c r="H469" s="223">
        <v>550.02700000000004</v>
      </c>
      <c r="I469" s="224"/>
      <c r="J469" s="225">
        <f>ROUND(I469*H469,2)</f>
        <v>0</v>
      </c>
      <c r="K469" s="221" t="s">
        <v>138</v>
      </c>
      <c r="L469" s="45"/>
      <c r="M469" s="226" t="s">
        <v>1</v>
      </c>
      <c r="N469" s="227" t="s">
        <v>38</v>
      </c>
      <c r="O469" s="92"/>
      <c r="P469" s="228">
        <f>O469*H469</f>
        <v>0</v>
      </c>
      <c r="Q469" s="228">
        <v>0</v>
      </c>
      <c r="R469" s="228">
        <f>Q469*H469</f>
        <v>0</v>
      </c>
      <c r="S469" s="228">
        <v>0</v>
      </c>
      <c r="T469" s="229">
        <f>S469*H469</f>
        <v>0</v>
      </c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R469" s="230" t="s">
        <v>139</v>
      </c>
      <c r="AT469" s="230" t="s">
        <v>134</v>
      </c>
      <c r="AU469" s="230" t="s">
        <v>83</v>
      </c>
      <c r="AY469" s="18" t="s">
        <v>132</v>
      </c>
      <c r="BE469" s="231">
        <f>IF(N469="základní",J469,0)</f>
        <v>0</v>
      </c>
      <c r="BF469" s="231">
        <f>IF(N469="snížená",J469,0)</f>
        <v>0</v>
      </c>
      <c r="BG469" s="231">
        <f>IF(N469="zákl. přenesená",J469,0)</f>
        <v>0</v>
      </c>
      <c r="BH469" s="231">
        <f>IF(N469="sníž. přenesená",J469,0)</f>
        <v>0</v>
      </c>
      <c r="BI469" s="231">
        <f>IF(N469="nulová",J469,0)</f>
        <v>0</v>
      </c>
      <c r="BJ469" s="18" t="s">
        <v>81</v>
      </c>
      <c r="BK469" s="231">
        <f>ROUND(I469*H469,2)</f>
        <v>0</v>
      </c>
      <c r="BL469" s="18" t="s">
        <v>139</v>
      </c>
      <c r="BM469" s="230" t="s">
        <v>719</v>
      </c>
    </row>
    <row r="470" s="2" customFormat="1">
      <c r="A470" s="39"/>
      <c r="B470" s="40"/>
      <c r="C470" s="41"/>
      <c r="D470" s="232" t="s">
        <v>140</v>
      </c>
      <c r="E470" s="41"/>
      <c r="F470" s="233" t="s">
        <v>433</v>
      </c>
      <c r="G470" s="41"/>
      <c r="H470" s="41"/>
      <c r="I470" s="234"/>
      <c r="J470" s="41"/>
      <c r="K470" s="41"/>
      <c r="L470" s="45"/>
      <c r="M470" s="291"/>
      <c r="N470" s="292"/>
      <c r="O470" s="293"/>
      <c r="P470" s="293"/>
      <c r="Q470" s="293"/>
      <c r="R470" s="293"/>
      <c r="S470" s="293"/>
      <c r="T470" s="294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T470" s="18" t="s">
        <v>140</v>
      </c>
      <c r="AU470" s="18" t="s">
        <v>83</v>
      </c>
    </row>
    <row r="471" s="2" customFormat="1" ht="6.96" customHeight="1">
      <c r="A471" s="39"/>
      <c r="B471" s="67"/>
      <c r="C471" s="68"/>
      <c r="D471" s="68"/>
      <c r="E471" s="68"/>
      <c r="F471" s="68"/>
      <c r="G471" s="68"/>
      <c r="H471" s="68"/>
      <c r="I471" s="68"/>
      <c r="J471" s="68"/>
      <c r="K471" s="68"/>
      <c r="L471" s="45"/>
      <c r="M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</row>
  </sheetData>
  <sheetProtection sheet="1" autoFilter="0" formatColumns="0" formatRows="0" objects="1" scenarios="1" spinCount="100000" saltValue="GDG+RuY6HdDwf+bTd5egPPXP0sV8C9nPCOBLXAgmhKsXBzMioSjSnSFO91NvAphb0MN5bIEKUbS/WH4xATl6ug==" hashValue="7mlnbHC9YQc8JPEnB2mqWlBSZdi8qq29i3tf1u5H7EHPiX/WiVnfobs/EJfIkAtmk1cCffOG6hecrMSH4sGyiw==" algorithmName="SHA-512" password="CC35"/>
  <autoFilter ref="C124:K470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hyperlinks>
    <hyperlink ref="F129" r:id="rId1" display="https://podminky.urs.cz/item/CS_URS_2023_01/113154332"/>
    <hyperlink ref="F143" r:id="rId2" display="https://podminky.urs.cz/item/CS_URS_2023_01/122452204"/>
    <hyperlink ref="F148" r:id="rId3" display="https://podminky.urs.cz/item/CS_URS_2023_01/162751137"/>
    <hyperlink ref="F150" r:id="rId4" display="https://podminky.urs.cz/item/CS_URS_2023_01/162751139"/>
    <hyperlink ref="F154" r:id="rId5" display="https://podminky.urs.cz/item/CS_URS_2023_01/171201231"/>
    <hyperlink ref="F158" r:id="rId6" display="https://podminky.urs.cz/item/CS_URS_2023_01/171251201"/>
    <hyperlink ref="F162" r:id="rId7" display="https://podminky.urs.cz/item/CS_URS_2023_01/174151101"/>
    <hyperlink ref="F170" r:id="rId8" display="https://podminky.urs.cz/item/CS_URS_2023_01/181152302"/>
    <hyperlink ref="F176" r:id="rId9" display="https://podminky.urs.cz/item/CS_URS_2023_01/275321511"/>
    <hyperlink ref="F181" r:id="rId10" display="https://podminky.urs.cz/item/CS_URS_2023_01/275362021"/>
    <hyperlink ref="F187" r:id="rId11" display="https://podminky.urs.cz/item/CS_URS_2023_01/452311161"/>
    <hyperlink ref="F193" r:id="rId12" display="https://podminky.urs.cz/item/CS_URS_2023_01/564831011"/>
    <hyperlink ref="F198" r:id="rId13" display="https://podminky.urs.cz/item/CS_URS_2023_01/564851111"/>
    <hyperlink ref="F203" r:id="rId14" display="https://podminky.urs.cz/item/CS_URS_2023_01/564851111"/>
    <hyperlink ref="F208" r:id="rId15" display="https://podminky.urs.cz/item/CS_URS_2023_01/565145121"/>
    <hyperlink ref="F213" r:id="rId16" display="https://podminky.urs.cz/item/CS_URS_2023_01/569951133"/>
    <hyperlink ref="F222" r:id="rId17" display="https://podminky.urs.cz/item/CS_URS_2023_01/573231107"/>
    <hyperlink ref="F238" r:id="rId18" display="https://podminky.urs.cz/item/CS_URS_2023_01/577144121"/>
    <hyperlink ref="F243" r:id="rId19" display="https://podminky.urs.cz/item/CS_URS_2023_01/577144141"/>
    <hyperlink ref="F253" r:id="rId20" display="https://podminky.urs.cz/item/CS_URS_2023_01/577155142"/>
    <hyperlink ref="F258" r:id="rId21" display="https://podminky.urs.cz/item/CS_URS_2023_01/594111114"/>
    <hyperlink ref="F266" r:id="rId22" display="https://podminky.urs.cz/item/CS_URS_2023_01/599632111"/>
    <hyperlink ref="F269" r:id="rId23" display="https://podminky.urs.cz/item/CS_URS_2023_01/899331111"/>
    <hyperlink ref="F274" r:id="rId24" display="https://podminky.urs.cz/item/CS_URS_2023_01/899658211"/>
    <hyperlink ref="F280" r:id="rId25" display="https://podminky.urs.cz/item/CS_URS_2023_01/914111111"/>
    <hyperlink ref="F287" r:id="rId26" display="https://podminky.urs.cz/item/CS_URS_2023_01/914511112"/>
    <hyperlink ref="F296" r:id="rId27" display="https://podminky.urs.cz/item/CS_URS_2023_01/915211112"/>
    <hyperlink ref="F302" r:id="rId28" display="https://podminky.urs.cz/item/CS_URS_2023_01/915211122"/>
    <hyperlink ref="F306" r:id="rId29" display="https://podminky.urs.cz/item/CS_URS_2023_01/915221112"/>
    <hyperlink ref="F311" r:id="rId30" display="https://podminky.urs.cz/item/CS_URS_2023_01/915221122"/>
    <hyperlink ref="F319" r:id="rId31" display="https://podminky.urs.cz/item/CS_URS_2023_01/915231112"/>
    <hyperlink ref="F325" r:id="rId32" display="https://podminky.urs.cz/item/CS_URS_2023_01/915611111"/>
    <hyperlink ref="F332" r:id="rId33" display="https://podminky.urs.cz/item/CS_URS_2023_01/915621111"/>
    <hyperlink ref="F337" r:id="rId34" display="https://podminky.urs.cz/item/CS_URS_2023_01/919441211"/>
    <hyperlink ref="F341" r:id="rId35" display="https://podminky.urs.cz/item/CS_URS_2023_01/919521130"/>
    <hyperlink ref="F352" r:id="rId36" display="https://podminky.urs.cz/item/CS_URS_2023_01/919535559"/>
    <hyperlink ref="F357" r:id="rId37" display="https://podminky.urs.cz/item/CS_URS_2023_01/919721202"/>
    <hyperlink ref="F362" r:id="rId38" display="https://podminky.urs.cz/item/CS_URS_2023_01/919732221"/>
    <hyperlink ref="F366" r:id="rId39" display="https://podminky.urs.cz/item/CS_URS_2023_01/919735111"/>
    <hyperlink ref="F380" r:id="rId40" display="https://podminky.urs.cz/item/CS_URS_2023_01/938902441"/>
    <hyperlink ref="F385" r:id="rId41" display="https://podminky.urs.cz/item/CS_URS_2023_01/938909311"/>
    <hyperlink ref="F390" r:id="rId42" display="https://podminky.urs.cz/item/CS_URS_2023_01/938909612"/>
    <hyperlink ref="F395" r:id="rId43" display="https://podminky.urs.cz/item/CS_URS_2023_01/966006132"/>
    <hyperlink ref="F400" r:id="rId44" display="https://podminky.urs.cz/item/CS_URS_2023_01/966006211"/>
    <hyperlink ref="F405" r:id="rId45" display="https://podminky.urs.cz/item/CS_URS_2023_01/966008311"/>
    <hyperlink ref="F411" r:id="rId46" display="https://podminky.urs.cz/item/CS_URS_2023_01/997013871"/>
    <hyperlink ref="F416" r:id="rId47" display="https://podminky.urs.cz/item/CS_URS_2023_01/997221551"/>
    <hyperlink ref="F424" r:id="rId48" display="https://podminky.urs.cz/item/CS_URS_2023_01/997221551"/>
    <hyperlink ref="F430" r:id="rId49" display="https://podminky.urs.cz/item/CS_URS_2023_01/997221559"/>
    <hyperlink ref="F434" r:id="rId50" display="https://podminky.urs.cz/item/CS_URS_2023_01/997221559"/>
    <hyperlink ref="F439" r:id="rId51" display="https://podminky.urs.cz/item/CS_URS_2023_01/997221561"/>
    <hyperlink ref="F449" r:id="rId52" display="https://podminky.urs.cz/item/CS_URS_2023_01/997221569"/>
    <hyperlink ref="F453" r:id="rId53" display="https://podminky.urs.cz/item/CS_URS_2023_01/997221611"/>
    <hyperlink ref="F457" r:id="rId54" display="https://podminky.urs.cz/item/CS_URS_2023_01/997221612"/>
    <hyperlink ref="F461" r:id="rId55" display="https://podminky.urs.cz/item/CS_URS_2023_01/997221625"/>
    <hyperlink ref="F465" r:id="rId56" display="https://podminky.urs.cz/item/CS_URS_2023_01/997221873"/>
    <hyperlink ref="F470" r:id="rId57" display="https://podminky.urs.cz/item/CS_URS_2023_01/9982251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58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92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83</v>
      </c>
    </row>
    <row r="4" s="1" customFormat="1" ht="24.96" customHeight="1">
      <c r="B4" s="21"/>
      <c r="D4" s="139" t="s">
        <v>102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 xml:space="preserve"> II-605 hr. Okr. TC-PC - Bor , oprava průtahů(Sulislav,Sytno,Benešovice,Holostřevy,Skviřín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103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720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22. 5. 2023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 xml:space="preserve"> </v>
      </c>
      <c r="F15" s="39"/>
      <c r="G15" s="39"/>
      <c r="H15" s="39"/>
      <c r="I15" s="141" t="s">
        <v>26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27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26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29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 xml:space="preserve"> </v>
      </c>
      <c r="F21" s="39"/>
      <c r="G21" s="39"/>
      <c r="H21" s="39"/>
      <c r="I21" s="141" t="s">
        <v>26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31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 xml:space="preserve"> </v>
      </c>
      <c r="F24" s="39"/>
      <c r="G24" s="39"/>
      <c r="H24" s="39"/>
      <c r="I24" s="141" t="s">
        <v>26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32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33</v>
      </c>
      <c r="E30" s="39"/>
      <c r="F30" s="39"/>
      <c r="G30" s="39"/>
      <c r="H30" s="39"/>
      <c r="I30" s="39"/>
      <c r="J30" s="152">
        <f>ROUND(J122,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35</v>
      </c>
      <c r="G32" s="39"/>
      <c r="H32" s="39"/>
      <c r="I32" s="153" t="s">
        <v>34</v>
      </c>
      <c r="J32" s="153" t="s">
        <v>36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37</v>
      </c>
      <c r="E33" s="141" t="s">
        <v>38</v>
      </c>
      <c r="F33" s="155">
        <f>ROUND((SUM(BE122:BE347)),  2)</f>
        <v>0</v>
      </c>
      <c r="G33" s="39"/>
      <c r="H33" s="39"/>
      <c r="I33" s="156">
        <v>0.20999999999999999</v>
      </c>
      <c r="J33" s="155">
        <f>ROUND(((SUM(BE122:BE347))*I33),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39</v>
      </c>
      <c r="F34" s="155">
        <f>ROUND((SUM(BF122:BF347)),  2)</f>
        <v>0</v>
      </c>
      <c r="G34" s="39"/>
      <c r="H34" s="39"/>
      <c r="I34" s="156">
        <v>0.14999999999999999</v>
      </c>
      <c r="J34" s="155">
        <f>ROUND(((SUM(BF122:BF347))*I34),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40</v>
      </c>
      <c r="F35" s="155">
        <f>ROUND((SUM(BG122:BG347)),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41</v>
      </c>
      <c r="F36" s="155">
        <f>ROUND((SUM(BH122:BH347)),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42</v>
      </c>
      <c r="F37" s="155">
        <f>ROUND((SUM(BI122:BI347)),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43</v>
      </c>
      <c r="E39" s="159"/>
      <c r="F39" s="159"/>
      <c r="G39" s="160" t="s">
        <v>44</v>
      </c>
      <c r="H39" s="161" t="s">
        <v>45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46</v>
      </c>
      <c r="E50" s="165"/>
      <c r="F50" s="165"/>
      <c r="G50" s="164" t="s">
        <v>47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48</v>
      </c>
      <c r="E61" s="167"/>
      <c r="F61" s="168" t="s">
        <v>49</v>
      </c>
      <c r="G61" s="166" t="s">
        <v>48</v>
      </c>
      <c r="H61" s="167"/>
      <c r="I61" s="167"/>
      <c r="J61" s="169" t="s">
        <v>49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50</v>
      </c>
      <c r="E65" s="170"/>
      <c r="F65" s="170"/>
      <c r="G65" s="164" t="s">
        <v>51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48</v>
      </c>
      <c r="E76" s="167"/>
      <c r="F76" s="168" t="s">
        <v>49</v>
      </c>
      <c r="G76" s="166" t="s">
        <v>48</v>
      </c>
      <c r="H76" s="167"/>
      <c r="I76" s="167"/>
      <c r="J76" s="169" t="s">
        <v>49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105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 xml:space="preserve"> II-605 hr. Okr. TC-PC - Bor , oprava průtahů(Sulislav,Sytno,Benešovice,Holostřevy,Skviřín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103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 xml:space="preserve">SKA4904 - SO 104  Holostřevy -  průtah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 </v>
      </c>
      <c r="G89" s="41"/>
      <c r="H89" s="41"/>
      <c r="I89" s="33" t="s">
        <v>22</v>
      </c>
      <c r="J89" s="80" t="str">
        <f>IF(J12="","",J12)</f>
        <v>22. 5. 2023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33" t="s">
        <v>29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31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106</v>
      </c>
      <c r="D94" s="177"/>
      <c r="E94" s="177"/>
      <c r="F94" s="177"/>
      <c r="G94" s="177"/>
      <c r="H94" s="177"/>
      <c r="I94" s="177"/>
      <c r="J94" s="178" t="s">
        <v>107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108</v>
      </c>
      <c r="D96" s="41"/>
      <c r="E96" s="41"/>
      <c r="F96" s="41"/>
      <c r="G96" s="41"/>
      <c r="H96" s="41"/>
      <c r="I96" s="41"/>
      <c r="J96" s="111">
        <f>J122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109</v>
      </c>
    </row>
    <row r="97" s="9" customFormat="1" ht="24.96" customHeight="1">
      <c r="A97" s="9"/>
      <c r="B97" s="180"/>
      <c r="C97" s="181"/>
      <c r="D97" s="182" t="s">
        <v>110</v>
      </c>
      <c r="E97" s="183"/>
      <c r="F97" s="183"/>
      <c r="G97" s="183"/>
      <c r="H97" s="183"/>
      <c r="I97" s="183"/>
      <c r="J97" s="184">
        <f>J123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111</v>
      </c>
      <c r="E98" s="189"/>
      <c r="F98" s="189"/>
      <c r="G98" s="189"/>
      <c r="H98" s="189"/>
      <c r="I98" s="189"/>
      <c r="J98" s="190">
        <f>J124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112</v>
      </c>
      <c r="E99" s="189"/>
      <c r="F99" s="189"/>
      <c r="G99" s="189"/>
      <c r="H99" s="189"/>
      <c r="I99" s="189"/>
      <c r="J99" s="190">
        <f>J142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114</v>
      </c>
      <c r="E100" s="189"/>
      <c r="F100" s="189"/>
      <c r="G100" s="189"/>
      <c r="H100" s="189"/>
      <c r="I100" s="189"/>
      <c r="J100" s="190">
        <f>J185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115</v>
      </c>
      <c r="E101" s="189"/>
      <c r="F101" s="189"/>
      <c r="G101" s="189"/>
      <c r="H101" s="189"/>
      <c r="I101" s="189"/>
      <c r="J101" s="190">
        <f>J294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116</v>
      </c>
      <c r="E102" s="189"/>
      <c r="F102" s="189"/>
      <c r="G102" s="189"/>
      <c r="H102" s="189"/>
      <c r="I102" s="189"/>
      <c r="J102" s="190">
        <f>J345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9"/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64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6.96" customHeight="1">
      <c r="A104" s="39"/>
      <c r="B104" s="67"/>
      <c r="C104" s="68"/>
      <c r="D104" s="68"/>
      <c r="E104" s="68"/>
      <c r="F104" s="68"/>
      <c r="G104" s="68"/>
      <c r="H104" s="68"/>
      <c r="I104" s="68"/>
      <c r="J104" s="68"/>
      <c r="K104" s="68"/>
      <c r="L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8" s="2" customFormat="1" ht="6.96" customHeight="1">
      <c r="A108" s="39"/>
      <c r="B108" s="69"/>
      <c r="C108" s="70"/>
      <c r="D108" s="70"/>
      <c r="E108" s="70"/>
      <c r="F108" s="70"/>
      <c r="G108" s="70"/>
      <c r="H108" s="70"/>
      <c r="I108" s="70"/>
      <c r="J108" s="70"/>
      <c r="K108" s="70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24.96" customHeight="1">
      <c r="A109" s="39"/>
      <c r="B109" s="40"/>
      <c r="C109" s="24" t="s">
        <v>117</v>
      </c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16</v>
      </c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175" t="str">
        <f>E7</f>
        <v xml:space="preserve"> II-605 hr. Okr. TC-PC - Bor , oprava průtahů(Sulislav,Sytno,Benešovice,Holostřevy,Skviřín</v>
      </c>
      <c r="F112" s="33"/>
      <c r="G112" s="33"/>
      <c r="H112" s="33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103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77" t="str">
        <f>E9</f>
        <v xml:space="preserve">SKA4904 - SO 104  Holostřevy -  průtah</v>
      </c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20</v>
      </c>
      <c r="D116" s="41"/>
      <c r="E116" s="41"/>
      <c r="F116" s="28" t="str">
        <f>F12</f>
        <v xml:space="preserve"> </v>
      </c>
      <c r="G116" s="41"/>
      <c r="H116" s="41"/>
      <c r="I116" s="33" t="s">
        <v>22</v>
      </c>
      <c r="J116" s="80" t="str">
        <f>IF(J12="","",J12)</f>
        <v>22. 5. 2023</v>
      </c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24</v>
      </c>
      <c r="D118" s="41"/>
      <c r="E118" s="41"/>
      <c r="F118" s="28" t="str">
        <f>E15</f>
        <v xml:space="preserve"> </v>
      </c>
      <c r="G118" s="41"/>
      <c r="H118" s="41"/>
      <c r="I118" s="33" t="s">
        <v>29</v>
      </c>
      <c r="J118" s="37" t="str">
        <f>E21</f>
        <v xml:space="preserve"> 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27</v>
      </c>
      <c r="D119" s="41"/>
      <c r="E119" s="41"/>
      <c r="F119" s="28" t="str">
        <f>IF(E18="","",E18)</f>
        <v>Vyplň údaj</v>
      </c>
      <c r="G119" s="41"/>
      <c r="H119" s="41"/>
      <c r="I119" s="33" t="s">
        <v>31</v>
      </c>
      <c r="J119" s="37" t="str">
        <f>E24</f>
        <v xml:space="preserve"> 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0.32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1" customFormat="1" ht="29.28" customHeight="1">
      <c r="A121" s="192"/>
      <c r="B121" s="193"/>
      <c r="C121" s="194" t="s">
        <v>118</v>
      </c>
      <c r="D121" s="195" t="s">
        <v>58</v>
      </c>
      <c r="E121" s="195" t="s">
        <v>54</v>
      </c>
      <c r="F121" s="195" t="s">
        <v>55</v>
      </c>
      <c r="G121" s="195" t="s">
        <v>119</v>
      </c>
      <c r="H121" s="195" t="s">
        <v>120</v>
      </c>
      <c r="I121" s="195" t="s">
        <v>121</v>
      </c>
      <c r="J121" s="195" t="s">
        <v>107</v>
      </c>
      <c r="K121" s="196" t="s">
        <v>122</v>
      </c>
      <c r="L121" s="197"/>
      <c r="M121" s="101" t="s">
        <v>1</v>
      </c>
      <c r="N121" s="102" t="s">
        <v>37</v>
      </c>
      <c r="O121" s="102" t="s">
        <v>123</v>
      </c>
      <c r="P121" s="102" t="s">
        <v>124</v>
      </c>
      <c r="Q121" s="102" t="s">
        <v>125</v>
      </c>
      <c r="R121" s="102" t="s">
        <v>126</v>
      </c>
      <c r="S121" s="102" t="s">
        <v>127</v>
      </c>
      <c r="T121" s="103" t="s">
        <v>128</v>
      </c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</row>
    <row r="122" s="2" customFormat="1" ht="22.8" customHeight="1">
      <c r="A122" s="39"/>
      <c r="B122" s="40"/>
      <c r="C122" s="108" t="s">
        <v>129</v>
      </c>
      <c r="D122" s="41"/>
      <c r="E122" s="41"/>
      <c r="F122" s="41"/>
      <c r="G122" s="41"/>
      <c r="H122" s="41"/>
      <c r="I122" s="41"/>
      <c r="J122" s="198">
        <f>BK122</f>
        <v>0</v>
      </c>
      <c r="K122" s="41"/>
      <c r="L122" s="45"/>
      <c r="M122" s="104"/>
      <c r="N122" s="199"/>
      <c r="O122" s="105"/>
      <c r="P122" s="200">
        <f>P123</f>
        <v>0</v>
      </c>
      <c r="Q122" s="105"/>
      <c r="R122" s="200">
        <f>R123</f>
        <v>0</v>
      </c>
      <c r="S122" s="105"/>
      <c r="T122" s="201">
        <f>T123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72</v>
      </c>
      <c r="AU122" s="18" t="s">
        <v>109</v>
      </c>
      <c r="BK122" s="202">
        <f>BK123</f>
        <v>0</v>
      </c>
    </row>
    <row r="123" s="12" customFormat="1" ht="25.92" customHeight="1">
      <c r="A123" s="12"/>
      <c r="B123" s="203"/>
      <c r="C123" s="204"/>
      <c r="D123" s="205" t="s">
        <v>72</v>
      </c>
      <c r="E123" s="206" t="s">
        <v>130</v>
      </c>
      <c r="F123" s="206" t="s">
        <v>131</v>
      </c>
      <c r="G123" s="204"/>
      <c r="H123" s="204"/>
      <c r="I123" s="207"/>
      <c r="J123" s="208">
        <f>BK123</f>
        <v>0</v>
      </c>
      <c r="K123" s="204"/>
      <c r="L123" s="209"/>
      <c r="M123" s="210"/>
      <c r="N123" s="211"/>
      <c r="O123" s="211"/>
      <c r="P123" s="212">
        <f>P124+P142+P185+P294+P345</f>
        <v>0</v>
      </c>
      <c r="Q123" s="211"/>
      <c r="R123" s="212">
        <f>R124+R142+R185+R294+R345</f>
        <v>0</v>
      </c>
      <c r="S123" s="211"/>
      <c r="T123" s="213">
        <f>T124+T142+T185+T294+T345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4" t="s">
        <v>81</v>
      </c>
      <c r="AT123" s="215" t="s">
        <v>72</v>
      </c>
      <c r="AU123" s="215" t="s">
        <v>73</v>
      </c>
      <c r="AY123" s="214" t="s">
        <v>132</v>
      </c>
      <c r="BK123" s="216">
        <f>BK124+BK142+BK185+BK294+BK345</f>
        <v>0</v>
      </c>
    </row>
    <row r="124" s="12" customFormat="1" ht="22.8" customHeight="1">
      <c r="A124" s="12"/>
      <c r="B124" s="203"/>
      <c r="C124" s="204"/>
      <c r="D124" s="205" t="s">
        <v>72</v>
      </c>
      <c r="E124" s="217" t="s">
        <v>81</v>
      </c>
      <c r="F124" s="217" t="s">
        <v>133</v>
      </c>
      <c r="G124" s="204"/>
      <c r="H124" s="204"/>
      <c r="I124" s="207"/>
      <c r="J124" s="218">
        <f>BK124</f>
        <v>0</v>
      </c>
      <c r="K124" s="204"/>
      <c r="L124" s="209"/>
      <c r="M124" s="210"/>
      <c r="N124" s="211"/>
      <c r="O124" s="211"/>
      <c r="P124" s="212">
        <f>SUM(P125:P141)</f>
        <v>0</v>
      </c>
      <c r="Q124" s="211"/>
      <c r="R124" s="212">
        <f>SUM(R125:R141)</f>
        <v>0</v>
      </c>
      <c r="S124" s="211"/>
      <c r="T124" s="213">
        <f>SUM(T125:T141)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4" t="s">
        <v>81</v>
      </c>
      <c r="AT124" s="215" t="s">
        <v>72</v>
      </c>
      <c r="AU124" s="215" t="s">
        <v>81</v>
      </c>
      <c r="AY124" s="214" t="s">
        <v>132</v>
      </c>
      <c r="BK124" s="216">
        <f>SUM(BK125:BK141)</f>
        <v>0</v>
      </c>
    </row>
    <row r="125" s="2" customFormat="1" ht="24.15" customHeight="1">
      <c r="A125" s="39"/>
      <c r="B125" s="40"/>
      <c r="C125" s="219" t="s">
        <v>81</v>
      </c>
      <c r="D125" s="219" t="s">
        <v>134</v>
      </c>
      <c r="E125" s="220" t="s">
        <v>435</v>
      </c>
      <c r="F125" s="221" t="s">
        <v>524</v>
      </c>
      <c r="G125" s="222" t="s">
        <v>137</v>
      </c>
      <c r="H125" s="223">
        <v>1918.5650000000001</v>
      </c>
      <c r="I125" s="224"/>
      <c r="J125" s="225">
        <f>ROUND(I125*H125,2)</f>
        <v>0</v>
      </c>
      <c r="K125" s="221" t="s">
        <v>138</v>
      </c>
      <c r="L125" s="45"/>
      <c r="M125" s="226" t="s">
        <v>1</v>
      </c>
      <c r="N125" s="227" t="s">
        <v>38</v>
      </c>
      <c r="O125" s="92"/>
      <c r="P125" s="228">
        <f>O125*H125</f>
        <v>0</v>
      </c>
      <c r="Q125" s="228">
        <v>0</v>
      </c>
      <c r="R125" s="228">
        <f>Q125*H125</f>
        <v>0</v>
      </c>
      <c r="S125" s="228">
        <v>0</v>
      </c>
      <c r="T125" s="229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30" t="s">
        <v>139</v>
      </c>
      <c r="AT125" s="230" t="s">
        <v>134</v>
      </c>
      <c r="AU125" s="230" t="s">
        <v>83</v>
      </c>
      <c r="AY125" s="18" t="s">
        <v>132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18" t="s">
        <v>81</v>
      </c>
      <c r="BK125" s="231">
        <f>ROUND(I125*H125,2)</f>
        <v>0</v>
      </c>
      <c r="BL125" s="18" t="s">
        <v>139</v>
      </c>
      <c r="BM125" s="230" t="s">
        <v>83</v>
      </c>
    </row>
    <row r="126" s="2" customFormat="1">
      <c r="A126" s="39"/>
      <c r="B126" s="40"/>
      <c r="C126" s="41"/>
      <c r="D126" s="232" t="s">
        <v>140</v>
      </c>
      <c r="E126" s="41"/>
      <c r="F126" s="233" t="s">
        <v>437</v>
      </c>
      <c r="G126" s="41"/>
      <c r="H126" s="41"/>
      <c r="I126" s="234"/>
      <c r="J126" s="41"/>
      <c r="K126" s="41"/>
      <c r="L126" s="45"/>
      <c r="M126" s="235"/>
      <c r="N126" s="236"/>
      <c r="O126" s="92"/>
      <c r="P126" s="92"/>
      <c r="Q126" s="92"/>
      <c r="R126" s="92"/>
      <c r="S126" s="92"/>
      <c r="T126" s="93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140</v>
      </c>
      <c r="AU126" s="18" t="s">
        <v>83</v>
      </c>
    </row>
    <row r="127" s="13" customFormat="1">
      <c r="A127" s="13"/>
      <c r="B127" s="237"/>
      <c r="C127" s="238"/>
      <c r="D127" s="239" t="s">
        <v>142</v>
      </c>
      <c r="E127" s="240" t="s">
        <v>1</v>
      </c>
      <c r="F127" s="241" t="s">
        <v>721</v>
      </c>
      <c r="G127" s="238"/>
      <c r="H127" s="242">
        <v>1577.5650000000001</v>
      </c>
      <c r="I127" s="243"/>
      <c r="J127" s="238"/>
      <c r="K127" s="238"/>
      <c r="L127" s="244"/>
      <c r="M127" s="245"/>
      <c r="N127" s="246"/>
      <c r="O127" s="246"/>
      <c r="P127" s="246"/>
      <c r="Q127" s="246"/>
      <c r="R127" s="246"/>
      <c r="S127" s="246"/>
      <c r="T127" s="247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8" t="s">
        <v>142</v>
      </c>
      <c r="AU127" s="248" t="s">
        <v>83</v>
      </c>
      <c r="AV127" s="13" t="s">
        <v>83</v>
      </c>
      <c r="AW127" s="13" t="s">
        <v>30</v>
      </c>
      <c r="AX127" s="13" t="s">
        <v>73</v>
      </c>
      <c r="AY127" s="248" t="s">
        <v>132</v>
      </c>
    </row>
    <row r="128" s="14" customFormat="1">
      <c r="A128" s="14"/>
      <c r="B128" s="249"/>
      <c r="C128" s="250"/>
      <c r="D128" s="239" t="s">
        <v>142</v>
      </c>
      <c r="E128" s="251" t="s">
        <v>1</v>
      </c>
      <c r="F128" s="252" t="s">
        <v>151</v>
      </c>
      <c r="G128" s="250"/>
      <c r="H128" s="251" t="s">
        <v>1</v>
      </c>
      <c r="I128" s="253"/>
      <c r="J128" s="250"/>
      <c r="K128" s="250"/>
      <c r="L128" s="254"/>
      <c r="M128" s="255"/>
      <c r="N128" s="256"/>
      <c r="O128" s="256"/>
      <c r="P128" s="256"/>
      <c r="Q128" s="256"/>
      <c r="R128" s="256"/>
      <c r="S128" s="256"/>
      <c r="T128" s="257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8" t="s">
        <v>142</v>
      </c>
      <c r="AU128" s="258" t="s">
        <v>83</v>
      </c>
      <c r="AV128" s="14" t="s">
        <v>81</v>
      </c>
      <c r="AW128" s="14" t="s">
        <v>30</v>
      </c>
      <c r="AX128" s="14" t="s">
        <v>73</v>
      </c>
      <c r="AY128" s="258" t="s">
        <v>132</v>
      </c>
    </row>
    <row r="129" s="13" customFormat="1">
      <c r="A129" s="13"/>
      <c r="B129" s="237"/>
      <c r="C129" s="238"/>
      <c r="D129" s="239" t="s">
        <v>142</v>
      </c>
      <c r="E129" s="240" t="s">
        <v>1</v>
      </c>
      <c r="F129" s="241" t="s">
        <v>722</v>
      </c>
      <c r="G129" s="238"/>
      <c r="H129" s="242">
        <v>341</v>
      </c>
      <c r="I129" s="243"/>
      <c r="J129" s="238"/>
      <c r="K129" s="238"/>
      <c r="L129" s="244"/>
      <c r="M129" s="245"/>
      <c r="N129" s="246"/>
      <c r="O129" s="246"/>
      <c r="P129" s="246"/>
      <c r="Q129" s="246"/>
      <c r="R129" s="246"/>
      <c r="S129" s="246"/>
      <c r="T129" s="247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8" t="s">
        <v>142</v>
      </c>
      <c r="AU129" s="248" t="s">
        <v>83</v>
      </c>
      <c r="AV129" s="13" t="s">
        <v>83</v>
      </c>
      <c r="AW129" s="13" t="s">
        <v>30</v>
      </c>
      <c r="AX129" s="13" t="s">
        <v>73</v>
      </c>
      <c r="AY129" s="248" t="s">
        <v>132</v>
      </c>
    </row>
    <row r="130" s="14" customFormat="1">
      <c r="A130" s="14"/>
      <c r="B130" s="249"/>
      <c r="C130" s="250"/>
      <c r="D130" s="239" t="s">
        <v>142</v>
      </c>
      <c r="E130" s="251" t="s">
        <v>1</v>
      </c>
      <c r="F130" s="252" t="s">
        <v>527</v>
      </c>
      <c r="G130" s="250"/>
      <c r="H130" s="251" t="s">
        <v>1</v>
      </c>
      <c r="I130" s="253"/>
      <c r="J130" s="250"/>
      <c r="K130" s="250"/>
      <c r="L130" s="254"/>
      <c r="M130" s="255"/>
      <c r="N130" s="256"/>
      <c r="O130" s="256"/>
      <c r="P130" s="256"/>
      <c r="Q130" s="256"/>
      <c r="R130" s="256"/>
      <c r="S130" s="256"/>
      <c r="T130" s="257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8" t="s">
        <v>142</v>
      </c>
      <c r="AU130" s="258" t="s">
        <v>83</v>
      </c>
      <c r="AV130" s="14" t="s">
        <v>81</v>
      </c>
      <c r="AW130" s="14" t="s">
        <v>30</v>
      </c>
      <c r="AX130" s="14" t="s">
        <v>73</v>
      </c>
      <c r="AY130" s="258" t="s">
        <v>132</v>
      </c>
    </row>
    <row r="131" s="14" customFormat="1">
      <c r="A131" s="14"/>
      <c r="B131" s="249"/>
      <c r="C131" s="250"/>
      <c r="D131" s="239" t="s">
        <v>142</v>
      </c>
      <c r="E131" s="251" t="s">
        <v>1</v>
      </c>
      <c r="F131" s="252" t="s">
        <v>144</v>
      </c>
      <c r="G131" s="250"/>
      <c r="H131" s="251" t="s">
        <v>1</v>
      </c>
      <c r="I131" s="253"/>
      <c r="J131" s="250"/>
      <c r="K131" s="250"/>
      <c r="L131" s="254"/>
      <c r="M131" s="255"/>
      <c r="N131" s="256"/>
      <c r="O131" s="256"/>
      <c r="P131" s="256"/>
      <c r="Q131" s="256"/>
      <c r="R131" s="256"/>
      <c r="S131" s="256"/>
      <c r="T131" s="257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8" t="s">
        <v>142</v>
      </c>
      <c r="AU131" s="258" t="s">
        <v>83</v>
      </c>
      <c r="AV131" s="14" t="s">
        <v>81</v>
      </c>
      <c r="AW131" s="14" t="s">
        <v>30</v>
      </c>
      <c r="AX131" s="14" t="s">
        <v>73</v>
      </c>
      <c r="AY131" s="258" t="s">
        <v>132</v>
      </c>
    </row>
    <row r="132" s="15" customFormat="1">
      <c r="A132" s="15"/>
      <c r="B132" s="259"/>
      <c r="C132" s="260"/>
      <c r="D132" s="239" t="s">
        <v>142</v>
      </c>
      <c r="E132" s="261" t="s">
        <v>1</v>
      </c>
      <c r="F132" s="262" t="s">
        <v>145</v>
      </c>
      <c r="G132" s="260"/>
      <c r="H132" s="263">
        <v>1918.5650000000001</v>
      </c>
      <c r="I132" s="264"/>
      <c r="J132" s="260"/>
      <c r="K132" s="260"/>
      <c r="L132" s="265"/>
      <c r="M132" s="266"/>
      <c r="N132" s="267"/>
      <c r="O132" s="267"/>
      <c r="P132" s="267"/>
      <c r="Q132" s="267"/>
      <c r="R132" s="267"/>
      <c r="S132" s="267"/>
      <c r="T132" s="268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69" t="s">
        <v>142</v>
      </c>
      <c r="AU132" s="269" t="s">
        <v>83</v>
      </c>
      <c r="AV132" s="15" t="s">
        <v>139</v>
      </c>
      <c r="AW132" s="15" t="s">
        <v>30</v>
      </c>
      <c r="AX132" s="15" t="s">
        <v>81</v>
      </c>
      <c r="AY132" s="269" t="s">
        <v>132</v>
      </c>
    </row>
    <row r="133" s="2" customFormat="1" ht="24.15" customHeight="1">
      <c r="A133" s="39"/>
      <c r="B133" s="40"/>
      <c r="C133" s="219" t="s">
        <v>83</v>
      </c>
      <c r="D133" s="219" t="s">
        <v>134</v>
      </c>
      <c r="E133" s="220" t="s">
        <v>156</v>
      </c>
      <c r="F133" s="221" t="s">
        <v>157</v>
      </c>
      <c r="G133" s="222" t="s">
        <v>137</v>
      </c>
      <c r="H133" s="223">
        <v>560</v>
      </c>
      <c r="I133" s="224"/>
      <c r="J133" s="225">
        <f>ROUND(I133*H133,2)</f>
        <v>0</v>
      </c>
      <c r="K133" s="221" t="s">
        <v>1</v>
      </c>
      <c r="L133" s="45"/>
      <c r="M133" s="226" t="s">
        <v>1</v>
      </c>
      <c r="N133" s="227" t="s">
        <v>38</v>
      </c>
      <c r="O133" s="92"/>
      <c r="P133" s="228">
        <f>O133*H133</f>
        <v>0</v>
      </c>
      <c r="Q133" s="228">
        <v>0</v>
      </c>
      <c r="R133" s="228">
        <f>Q133*H133</f>
        <v>0</v>
      </c>
      <c r="S133" s="228">
        <v>0</v>
      </c>
      <c r="T133" s="229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0" t="s">
        <v>139</v>
      </c>
      <c r="AT133" s="230" t="s">
        <v>134</v>
      </c>
      <c r="AU133" s="230" t="s">
        <v>83</v>
      </c>
      <c r="AY133" s="18" t="s">
        <v>132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8" t="s">
        <v>81</v>
      </c>
      <c r="BK133" s="231">
        <f>ROUND(I133*H133,2)</f>
        <v>0</v>
      </c>
      <c r="BL133" s="18" t="s">
        <v>139</v>
      </c>
      <c r="BM133" s="230" t="s">
        <v>139</v>
      </c>
    </row>
    <row r="134" s="13" customFormat="1">
      <c r="A134" s="13"/>
      <c r="B134" s="237"/>
      <c r="C134" s="238"/>
      <c r="D134" s="239" t="s">
        <v>142</v>
      </c>
      <c r="E134" s="240" t="s">
        <v>1</v>
      </c>
      <c r="F134" s="241" t="s">
        <v>723</v>
      </c>
      <c r="G134" s="238"/>
      <c r="H134" s="242">
        <v>560</v>
      </c>
      <c r="I134" s="243"/>
      <c r="J134" s="238"/>
      <c r="K134" s="238"/>
      <c r="L134" s="244"/>
      <c r="M134" s="245"/>
      <c r="N134" s="246"/>
      <c r="O134" s="246"/>
      <c r="P134" s="246"/>
      <c r="Q134" s="246"/>
      <c r="R134" s="246"/>
      <c r="S134" s="246"/>
      <c r="T134" s="247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8" t="s">
        <v>142</v>
      </c>
      <c r="AU134" s="248" t="s">
        <v>83</v>
      </c>
      <c r="AV134" s="13" t="s">
        <v>83</v>
      </c>
      <c r="AW134" s="13" t="s">
        <v>30</v>
      </c>
      <c r="AX134" s="13" t="s">
        <v>73</v>
      </c>
      <c r="AY134" s="248" t="s">
        <v>132</v>
      </c>
    </row>
    <row r="135" s="14" customFormat="1">
      <c r="A135" s="14"/>
      <c r="B135" s="249"/>
      <c r="C135" s="250"/>
      <c r="D135" s="239" t="s">
        <v>142</v>
      </c>
      <c r="E135" s="251" t="s">
        <v>1</v>
      </c>
      <c r="F135" s="252" t="s">
        <v>724</v>
      </c>
      <c r="G135" s="250"/>
      <c r="H135" s="251" t="s">
        <v>1</v>
      </c>
      <c r="I135" s="253"/>
      <c r="J135" s="250"/>
      <c r="K135" s="250"/>
      <c r="L135" s="254"/>
      <c r="M135" s="255"/>
      <c r="N135" s="256"/>
      <c r="O135" s="256"/>
      <c r="P135" s="256"/>
      <c r="Q135" s="256"/>
      <c r="R135" s="256"/>
      <c r="S135" s="256"/>
      <c r="T135" s="257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8" t="s">
        <v>142</v>
      </c>
      <c r="AU135" s="258" t="s">
        <v>83</v>
      </c>
      <c r="AV135" s="14" t="s">
        <v>81</v>
      </c>
      <c r="AW135" s="14" t="s">
        <v>30</v>
      </c>
      <c r="AX135" s="14" t="s">
        <v>73</v>
      </c>
      <c r="AY135" s="258" t="s">
        <v>132</v>
      </c>
    </row>
    <row r="136" s="15" customFormat="1">
      <c r="A136" s="15"/>
      <c r="B136" s="259"/>
      <c r="C136" s="260"/>
      <c r="D136" s="239" t="s">
        <v>142</v>
      </c>
      <c r="E136" s="261" t="s">
        <v>1</v>
      </c>
      <c r="F136" s="262" t="s">
        <v>145</v>
      </c>
      <c r="G136" s="260"/>
      <c r="H136" s="263">
        <v>560</v>
      </c>
      <c r="I136" s="264"/>
      <c r="J136" s="260"/>
      <c r="K136" s="260"/>
      <c r="L136" s="265"/>
      <c r="M136" s="266"/>
      <c r="N136" s="267"/>
      <c r="O136" s="267"/>
      <c r="P136" s="267"/>
      <c r="Q136" s="267"/>
      <c r="R136" s="267"/>
      <c r="S136" s="267"/>
      <c r="T136" s="268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69" t="s">
        <v>142</v>
      </c>
      <c r="AU136" s="269" t="s">
        <v>83</v>
      </c>
      <c r="AV136" s="15" t="s">
        <v>139</v>
      </c>
      <c r="AW136" s="15" t="s">
        <v>30</v>
      </c>
      <c r="AX136" s="15" t="s">
        <v>81</v>
      </c>
      <c r="AY136" s="269" t="s">
        <v>132</v>
      </c>
    </row>
    <row r="137" s="2" customFormat="1" ht="24.15" customHeight="1">
      <c r="A137" s="39"/>
      <c r="B137" s="40"/>
      <c r="C137" s="219" t="s">
        <v>155</v>
      </c>
      <c r="D137" s="219" t="s">
        <v>134</v>
      </c>
      <c r="E137" s="220" t="s">
        <v>725</v>
      </c>
      <c r="F137" s="221" t="s">
        <v>726</v>
      </c>
      <c r="G137" s="222" t="s">
        <v>137</v>
      </c>
      <c r="H137" s="223">
        <v>253</v>
      </c>
      <c r="I137" s="224"/>
      <c r="J137" s="225">
        <f>ROUND(I137*H137,2)</f>
        <v>0</v>
      </c>
      <c r="K137" s="221" t="s">
        <v>138</v>
      </c>
      <c r="L137" s="45"/>
      <c r="M137" s="226" t="s">
        <v>1</v>
      </c>
      <c r="N137" s="227" t="s">
        <v>38</v>
      </c>
      <c r="O137" s="92"/>
      <c r="P137" s="228">
        <f>O137*H137</f>
        <v>0</v>
      </c>
      <c r="Q137" s="228">
        <v>0</v>
      </c>
      <c r="R137" s="228">
        <f>Q137*H137</f>
        <v>0</v>
      </c>
      <c r="S137" s="228">
        <v>0</v>
      </c>
      <c r="T137" s="229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0" t="s">
        <v>139</v>
      </c>
      <c r="AT137" s="230" t="s">
        <v>134</v>
      </c>
      <c r="AU137" s="230" t="s">
        <v>83</v>
      </c>
      <c r="AY137" s="18" t="s">
        <v>132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18" t="s">
        <v>81</v>
      </c>
      <c r="BK137" s="231">
        <f>ROUND(I137*H137,2)</f>
        <v>0</v>
      </c>
      <c r="BL137" s="18" t="s">
        <v>139</v>
      </c>
      <c r="BM137" s="230" t="s">
        <v>158</v>
      </c>
    </row>
    <row r="138" s="2" customFormat="1">
      <c r="A138" s="39"/>
      <c r="B138" s="40"/>
      <c r="C138" s="41"/>
      <c r="D138" s="232" t="s">
        <v>140</v>
      </c>
      <c r="E138" s="41"/>
      <c r="F138" s="233" t="s">
        <v>727</v>
      </c>
      <c r="G138" s="41"/>
      <c r="H138" s="41"/>
      <c r="I138" s="234"/>
      <c r="J138" s="41"/>
      <c r="K138" s="41"/>
      <c r="L138" s="45"/>
      <c r="M138" s="235"/>
      <c r="N138" s="236"/>
      <c r="O138" s="92"/>
      <c r="P138" s="92"/>
      <c r="Q138" s="92"/>
      <c r="R138" s="92"/>
      <c r="S138" s="92"/>
      <c r="T138" s="93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140</v>
      </c>
      <c r="AU138" s="18" t="s">
        <v>83</v>
      </c>
    </row>
    <row r="139" s="13" customFormat="1">
      <c r="A139" s="13"/>
      <c r="B139" s="237"/>
      <c r="C139" s="238"/>
      <c r="D139" s="239" t="s">
        <v>142</v>
      </c>
      <c r="E139" s="240" t="s">
        <v>1</v>
      </c>
      <c r="F139" s="241" t="s">
        <v>728</v>
      </c>
      <c r="G139" s="238"/>
      <c r="H139" s="242">
        <v>253</v>
      </c>
      <c r="I139" s="243"/>
      <c r="J139" s="238"/>
      <c r="K139" s="238"/>
      <c r="L139" s="244"/>
      <c r="M139" s="245"/>
      <c r="N139" s="246"/>
      <c r="O139" s="246"/>
      <c r="P139" s="246"/>
      <c r="Q139" s="246"/>
      <c r="R139" s="246"/>
      <c r="S139" s="246"/>
      <c r="T139" s="247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8" t="s">
        <v>142</v>
      </c>
      <c r="AU139" s="248" t="s">
        <v>83</v>
      </c>
      <c r="AV139" s="13" t="s">
        <v>83</v>
      </c>
      <c r="AW139" s="13" t="s">
        <v>30</v>
      </c>
      <c r="AX139" s="13" t="s">
        <v>73</v>
      </c>
      <c r="AY139" s="248" t="s">
        <v>132</v>
      </c>
    </row>
    <row r="140" s="14" customFormat="1">
      <c r="A140" s="14"/>
      <c r="B140" s="249"/>
      <c r="C140" s="250"/>
      <c r="D140" s="239" t="s">
        <v>142</v>
      </c>
      <c r="E140" s="251" t="s">
        <v>1</v>
      </c>
      <c r="F140" s="252" t="s">
        <v>729</v>
      </c>
      <c r="G140" s="250"/>
      <c r="H140" s="251" t="s">
        <v>1</v>
      </c>
      <c r="I140" s="253"/>
      <c r="J140" s="250"/>
      <c r="K140" s="250"/>
      <c r="L140" s="254"/>
      <c r="M140" s="255"/>
      <c r="N140" s="256"/>
      <c r="O140" s="256"/>
      <c r="P140" s="256"/>
      <c r="Q140" s="256"/>
      <c r="R140" s="256"/>
      <c r="S140" s="256"/>
      <c r="T140" s="257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8" t="s">
        <v>142</v>
      </c>
      <c r="AU140" s="258" t="s">
        <v>83</v>
      </c>
      <c r="AV140" s="14" t="s">
        <v>81</v>
      </c>
      <c r="AW140" s="14" t="s">
        <v>30</v>
      </c>
      <c r="AX140" s="14" t="s">
        <v>73</v>
      </c>
      <c r="AY140" s="258" t="s">
        <v>132</v>
      </c>
    </row>
    <row r="141" s="15" customFormat="1">
      <c r="A141" s="15"/>
      <c r="B141" s="259"/>
      <c r="C141" s="260"/>
      <c r="D141" s="239" t="s">
        <v>142</v>
      </c>
      <c r="E141" s="261" t="s">
        <v>1</v>
      </c>
      <c r="F141" s="262" t="s">
        <v>145</v>
      </c>
      <c r="G141" s="260"/>
      <c r="H141" s="263">
        <v>253</v>
      </c>
      <c r="I141" s="264"/>
      <c r="J141" s="260"/>
      <c r="K141" s="260"/>
      <c r="L141" s="265"/>
      <c r="M141" s="266"/>
      <c r="N141" s="267"/>
      <c r="O141" s="267"/>
      <c r="P141" s="267"/>
      <c r="Q141" s="267"/>
      <c r="R141" s="267"/>
      <c r="S141" s="267"/>
      <c r="T141" s="268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69" t="s">
        <v>142</v>
      </c>
      <c r="AU141" s="269" t="s">
        <v>83</v>
      </c>
      <c r="AV141" s="15" t="s">
        <v>139</v>
      </c>
      <c r="AW141" s="15" t="s">
        <v>30</v>
      </c>
      <c r="AX141" s="15" t="s">
        <v>81</v>
      </c>
      <c r="AY141" s="269" t="s">
        <v>132</v>
      </c>
    </row>
    <row r="142" s="12" customFormat="1" ht="22.8" customHeight="1">
      <c r="A142" s="12"/>
      <c r="B142" s="203"/>
      <c r="C142" s="204"/>
      <c r="D142" s="205" t="s">
        <v>72</v>
      </c>
      <c r="E142" s="217" t="s">
        <v>161</v>
      </c>
      <c r="F142" s="217" t="s">
        <v>162</v>
      </c>
      <c r="G142" s="204"/>
      <c r="H142" s="204"/>
      <c r="I142" s="207"/>
      <c r="J142" s="218">
        <f>BK142</f>
        <v>0</v>
      </c>
      <c r="K142" s="204"/>
      <c r="L142" s="209"/>
      <c r="M142" s="210"/>
      <c r="N142" s="211"/>
      <c r="O142" s="211"/>
      <c r="P142" s="212">
        <f>SUM(P143:P184)</f>
        <v>0</v>
      </c>
      <c r="Q142" s="211"/>
      <c r="R142" s="212">
        <f>SUM(R143:R184)</f>
        <v>0</v>
      </c>
      <c r="S142" s="211"/>
      <c r="T142" s="213">
        <f>SUM(T143:T184)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14" t="s">
        <v>81</v>
      </c>
      <c r="AT142" s="215" t="s">
        <v>72</v>
      </c>
      <c r="AU142" s="215" t="s">
        <v>81</v>
      </c>
      <c r="AY142" s="214" t="s">
        <v>132</v>
      </c>
      <c r="BK142" s="216">
        <f>SUM(BK143:BK184)</f>
        <v>0</v>
      </c>
    </row>
    <row r="143" s="2" customFormat="1" ht="24.15" customHeight="1">
      <c r="A143" s="39"/>
      <c r="B143" s="40"/>
      <c r="C143" s="219" t="s">
        <v>139</v>
      </c>
      <c r="D143" s="219" t="s">
        <v>134</v>
      </c>
      <c r="E143" s="220" t="s">
        <v>163</v>
      </c>
      <c r="F143" s="221" t="s">
        <v>164</v>
      </c>
      <c r="G143" s="222" t="s">
        <v>137</v>
      </c>
      <c r="H143" s="223">
        <v>120</v>
      </c>
      <c r="I143" s="224"/>
      <c r="J143" s="225">
        <f>ROUND(I143*H143,2)</f>
        <v>0</v>
      </c>
      <c r="K143" s="221" t="s">
        <v>138</v>
      </c>
      <c r="L143" s="45"/>
      <c r="M143" s="226" t="s">
        <v>1</v>
      </c>
      <c r="N143" s="227" t="s">
        <v>38</v>
      </c>
      <c r="O143" s="92"/>
      <c r="P143" s="228">
        <f>O143*H143</f>
        <v>0</v>
      </c>
      <c r="Q143" s="228">
        <v>0</v>
      </c>
      <c r="R143" s="228">
        <f>Q143*H143</f>
        <v>0</v>
      </c>
      <c r="S143" s="228">
        <v>0</v>
      </c>
      <c r="T143" s="229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0" t="s">
        <v>139</v>
      </c>
      <c r="AT143" s="230" t="s">
        <v>134</v>
      </c>
      <c r="AU143" s="230" t="s">
        <v>83</v>
      </c>
      <c r="AY143" s="18" t="s">
        <v>132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18" t="s">
        <v>81</v>
      </c>
      <c r="BK143" s="231">
        <f>ROUND(I143*H143,2)</f>
        <v>0</v>
      </c>
      <c r="BL143" s="18" t="s">
        <v>139</v>
      </c>
      <c r="BM143" s="230" t="s">
        <v>165</v>
      </c>
    </row>
    <row r="144" s="2" customFormat="1">
      <c r="A144" s="39"/>
      <c r="B144" s="40"/>
      <c r="C144" s="41"/>
      <c r="D144" s="232" t="s">
        <v>140</v>
      </c>
      <c r="E144" s="41"/>
      <c r="F144" s="233" t="s">
        <v>166</v>
      </c>
      <c r="G144" s="41"/>
      <c r="H144" s="41"/>
      <c r="I144" s="234"/>
      <c r="J144" s="41"/>
      <c r="K144" s="41"/>
      <c r="L144" s="45"/>
      <c r="M144" s="235"/>
      <c r="N144" s="236"/>
      <c r="O144" s="92"/>
      <c r="P144" s="92"/>
      <c r="Q144" s="92"/>
      <c r="R144" s="92"/>
      <c r="S144" s="92"/>
      <c r="T144" s="93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140</v>
      </c>
      <c r="AU144" s="18" t="s">
        <v>83</v>
      </c>
    </row>
    <row r="145" s="13" customFormat="1">
      <c r="A145" s="13"/>
      <c r="B145" s="237"/>
      <c r="C145" s="238"/>
      <c r="D145" s="239" t="s">
        <v>142</v>
      </c>
      <c r="E145" s="240" t="s">
        <v>1</v>
      </c>
      <c r="F145" s="241" t="s">
        <v>677</v>
      </c>
      <c r="G145" s="238"/>
      <c r="H145" s="242">
        <v>120</v>
      </c>
      <c r="I145" s="243"/>
      <c r="J145" s="238"/>
      <c r="K145" s="238"/>
      <c r="L145" s="244"/>
      <c r="M145" s="245"/>
      <c r="N145" s="246"/>
      <c r="O145" s="246"/>
      <c r="P145" s="246"/>
      <c r="Q145" s="246"/>
      <c r="R145" s="246"/>
      <c r="S145" s="246"/>
      <c r="T145" s="247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8" t="s">
        <v>142</v>
      </c>
      <c r="AU145" s="248" t="s">
        <v>83</v>
      </c>
      <c r="AV145" s="13" t="s">
        <v>83</v>
      </c>
      <c r="AW145" s="13" t="s">
        <v>30</v>
      </c>
      <c r="AX145" s="13" t="s">
        <v>73</v>
      </c>
      <c r="AY145" s="248" t="s">
        <v>132</v>
      </c>
    </row>
    <row r="146" s="14" customFormat="1">
      <c r="A146" s="14"/>
      <c r="B146" s="249"/>
      <c r="C146" s="250"/>
      <c r="D146" s="239" t="s">
        <v>142</v>
      </c>
      <c r="E146" s="251" t="s">
        <v>1</v>
      </c>
      <c r="F146" s="252" t="s">
        <v>144</v>
      </c>
      <c r="G146" s="250"/>
      <c r="H146" s="251" t="s">
        <v>1</v>
      </c>
      <c r="I146" s="253"/>
      <c r="J146" s="250"/>
      <c r="K146" s="250"/>
      <c r="L146" s="254"/>
      <c r="M146" s="255"/>
      <c r="N146" s="256"/>
      <c r="O146" s="256"/>
      <c r="P146" s="256"/>
      <c r="Q146" s="256"/>
      <c r="R146" s="256"/>
      <c r="S146" s="256"/>
      <c r="T146" s="257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8" t="s">
        <v>142</v>
      </c>
      <c r="AU146" s="258" t="s">
        <v>83</v>
      </c>
      <c r="AV146" s="14" t="s">
        <v>81</v>
      </c>
      <c r="AW146" s="14" t="s">
        <v>30</v>
      </c>
      <c r="AX146" s="14" t="s">
        <v>73</v>
      </c>
      <c r="AY146" s="258" t="s">
        <v>132</v>
      </c>
    </row>
    <row r="147" s="15" customFormat="1">
      <c r="A147" s="15"/>
      <c r="B147" s="259"/>
      <c r="C147" s="260"/>
      <c r="D147" s="239" t="s">
        <v>142</v>
      </c>
      <c r="E147" s="261" t="s">
        <v>1</v>
      </c>
      <c r="F147" s="262" t="s">
        <v>145</v>
      </c>
      <c r="G147" s="260"/>
      <c r="H147" s="263">
        <v>120</v>
      </c>
      <c r="I147" s="264"/>
      <c r="J147" s="260"/>
      <c r="K147" s="260"/>
      <c r="L147" s="265"/>
      <c r="M147" s="266"/>
      <c r="N147" s="267"/>
      <c r="O147" s="267"/>
      <c r="P147" s="267"/>
      <c r="Q147" s="267"/>
      <c r="R147" s="267"/>
      <c r="S147" s="267"/>
      <c r="T147" s="268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69" t="s">
        <v>142</v>
      </c>
      <c r="AU147" s="269" t="s">
        <v>83</v>
      </c>
      <c r="AV147" s="15" t="s">
        <v>139</v>
      </c>
      <c r="AW147" s="15" t="s">
        <v>30</v>
      </c>
      <c r="AX147" s="15" t="s">
        <v>81</v>
      </c>
      <c r="AY147" s="269" t="s">
        <v>132</v>
      </c>
    </row>
    <row r="148" s="2" customFormat="1" ht="16.5" customHeight="1">
      <c r="A148" s="39"/>
      <c r="B148" s="40"/>
      <c r="C148" s="219" t="s">
        <v>161</v>
      </c>
      <c r="D148" s="219" t="s">
        <v>134</v>
      </c>
      <c r="E148" s="220" t="s">
        <v>168</v>
      </c>
      <c r="F148" s="221" t="s">
        <v>451</v>
      </c>
      <c r="G148" s="222" t="s">
        <v>170</v>
      </c>
      <c r="H148" s="223">
        <v>25</v>
      </c>
      <c r="I148" s="224"/>
      <c r="J148" s="225">
        <f>ROUND(I148*H148,2)</f>
        <v>0</v>
      </c>
      <c r="K148" s="221" t="s">
        <v>1</v>
      </c>
      <c r="L148" s="45"/>
      <c r="M148" s="226" t="s">
        <v>1</v>
      </c>
      <c r="N148" s="227" t="s">
        <v>38</v>
      </c>
      <c r="O148" s="92"/>
      <c r="P148" s="228">
        <f>O148*H148</f>
        <v>0</v>
      </c>
      <c r="Q148" s="228">
        <v>0</v>
      </c>
      <c r="R148" s="228">
        <f>Q148*H148</f>
        <v>0</v>
      </c>
      <c r="S148" s="228">
        <v>0</v>
      </c>
      <c r="T148" s="229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0" t="s">
        <v>139</v>
      </c>
      <c r="AT148" s="230" t="s">
        <v>134</v>
      </c>
      <c r="AU148" s="230" t="s">
        <v>83</v>
      </c>
      <c r="AY148" s="18" t="s">
        <v>132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18" t="s">
        <v>81</v>
      </c>
      <c r="BK148" s="231">
        <f>ROUND(I148*H148,2)</f>
        <v>0</v>
      </c>
      <c r="BL148" s="18" t="s">
        <v>139</v>
      </c>
      <c r="BM148" s="230" t="s">
        <v>171</v>
      </c>
    </row>
    <row r="149" s="13" customFormat="1">
      <c r="A149" s="13"/>
      <c r="B149" s="237"/>
      <c r="C149" s="238"/>
      <c r="D149" s="239" t="s">
        <v>142</v>
      </c>
      <c r="E149" s="240" t="s">
        <v>1</v>
      </c>
      <c r="F149" s="241" t="s">
        <v>257</v>
      </c>
      <c r="G149" s="238"/>
      <c r="H149" s="242">
        <v>25</v>
      </c>
      <c r="I149" s="243"/>
      <c r="J149" s="238"/>
      <c r="K149" s="238"/>
      <c r="L149" s="244"/>
      <c r="M149" s="245"/>
      <c r="N149" s="246"/>
      <c r="O149" s="246"/>
      <c r="P149" s="246"/>
      <c r="Q149" s="246"/>
      <c r="R149" s="246"/>
      <c r="S149" s="246"/>
      <c r="T149" s="247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8" t="s">
        <v>142</v>
      </c>
      <c r="AU149" s="248" t="s">
        <v>83</v>
      </c>
      <c r="AV149" s="13" t="s">
        <v>83</v>
      </c>
      <c r="AW149" s="13" t="s">
        <v>30</v>
      </c>
      <c r="AX149" s="13" t="s">
        <v>73</v>
      </c>
      <c r="AY149" s="248" t="s">
        <v>132</v>
      </c>
    </row>
    <row r="150" s="14" customFormat="1">
      <c r="A150" s="14"/>
      <c r="B150" s="249"/>
      <c r="C150" s="250"/>
      <c r="D150" s="239" t="s">
        <v>142</v>
      </c>
      <c r="E150" s="251" t="s">
        <v>1</v>
      </c>
      <c r="F150" s="252" t="s">
        <v>177</v>
      </c>
      <c r="G150" s="250"/>
      <c r="H150" s="251" t="s">
        <v>1</v>
      </c>
      <c r="I150" s="253"/>
      <c r="J150" s="250"/>
      <c r="K150" s="250"/>
      <c r="L150" s="254"/>
      <c r="M150" s="255"/>
      <c r="N150" s="256"/>
      <c r="O150" s="256"/>
      <c r="P150" s="256"/>
      <c r="Q150" s="256"/>
      <c r="R150" s="256"/>
      <c r="S150" s="256"/>
      <c r="T150" s="257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8" t="s">
        <v>142</v>
      </c>
      <c r="AU150" s="258" t="s">
        <v>83</v>
      </c>
      <c r="AV150" s="14" t="s">
        <v>81</v>
      </c>
      <c r="AW150" s="14" t="s">
        <v>30</v>
      </c>
      <c r="AX150" s="14" t="s">
        <v>73</v>
      </c>
      <c r="AY150" s="258" t="s">
        <v>132</v>
      </c>
    </row>
    <row r="151" s="15" customFormat="1">
      <c r="A151" s="15"/>
      <c r="B151" s="259"/>
      <c r="C151" s="260"/>
      <c r="D151" s="239" t="s">
        <v>142</v>
      </c>
      <c r="E151" s="261" t="s">
        <v>1</v>
      </c>
      <c r="F151" s="262" t="s">
        <v>145</v>
      </c>
      <c r="G151" s="260"/>
      <c r="H151" s="263">
        <v>25</v>
      </c>
      <c r="I151" s="264"/>
      <c r="J151" s="260"/>
      <c r="K151" s="260"/>
      <c r="L151" s="265"/>
      <c r="M151" s="266"/>
      <c r="N151" s="267"/>
      <c r="O151" s="267"/>
      <c r="P151" s="267"/>
      <c r="Q151" s="267"/>
      <c r="R151" s="267"/>
      <c r="S151" s="267"/>
      <c r="T151" s="268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69" t="s">
        <v>142</v>
      </c>
      <c r="AU151" s="269" t="s">
        <v>83</v>
      </c>
      <c r="AV151" s="15" t="s">
        <v>139</v>
      </c>
      <c r="AW151" s="15" t="s">
        <v>30</v>
      </c>
      <c r="AX151" s="15" t="s">
        <v>81</v>
      </c>
      <c r="AY151" s="269" t="s">
        <v>132</v>
      </c>
    </row>
    <row r="152" s="2" customFormat="1" ht="16.5" customHeight="1">
      <c r="A152" s="39"/>
      <c r="B152" s="40"/>
      <c r="C152" s="219" t="s">
        <v>158</v>
      </c>
      <c r="D152" s="219" t="s">
        <v>134</v>
      </c>
      <c r="E152" s="220" t="s">
        <v>593</v>
      </c>
      <c r="F152" s="221" t="s">
        <v>453</v>
      </c>
      <c r="G152" s="222" t="s">
        <v>137</v>
      </c>
      <c r="H152" s="223">
        <v>813</v>
      </c>
      <c r="I152" s="224"/>
      <c r="J152" s="225">
        <f>ROUND(I152*H152,2)</f>
        <v>0</v>
      </c>
      <c r="K152" s="221" t="s">
        <v>138</v>
      </c>
      <c r="L152" s="45"/>
      <c r="M152" s="226" t="s">
        <v>1</v>
      </c>
      <c r="N152" s="227" t="s">
        <v>38</v>
      </c>
      <c r="O152" s="92"/>
      <c r="P152" s="228">
        <f>O152*H152</f>
        <v>0</v>
      </c>
      <c r="Q152" s="228">
        <v>0</v>
      </c>
      <c r="R152" s="228">
        <f>Q152*H152</f>
        <v>0</v>
      </c>
      <c r="S152" s="228">
        <v>0</v>
      </c>
      <c r="T152" s="229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0" t="s">
        <v>139</v>
      </c>
      <c r="AT152" s="230" t="s">
        <v>134</v>
      </c>
      <c r="AU152" s="230" t="s">
        <v>83</v>
      </c>
      <c r="AY152" s="18" t="s">
        <v>132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18" t="s">
        <v>81</v>
      </c>
      <c r="BK152" s="231">
        <f>ROUND(I152*H152,2)</f>
        <v>0</v>
      </c>
      <c r="BL152" s="18" t="s">
        <v>139</v>
      </c>
      <c r="BM152" s="230" t="s">
        <v>175</v>
      </c>
    </row>
    <row r="153" s="2" customFormat="1">
      <c r="A153" s="39"/>
      <c r="B153" s="40"/>
      <c r="C153" s="41"/>
      <c r="D153" s="232" t="s">
        <v>140</v>
      </c>
      <c r="E153" s="41"/>
      <c r="F153" s="233" t="s">
        <v>594</v>
      </c>
      <c r="G153" s="41"/>
      <c r="H153" s="41"/>
      <c r="I153" s="234"/>
      <c r="J153" s="41"/>
      <c r="K153" s="41"/>
      <c r="L153" s="45"/>
      <c r="M153" s="235"/>
      <c r="N153" s="236"/>
      <c r="O153" s="92"/>
      <c r="P153" s="92"/>
      <c r="Q153" s="92"/>
      <c r="R153" s="92"/>
      <c r="S153" s="92"/>
      <c r="T153" s="93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140</v>
      </c>
      <c r="AU153" s="18" t="s">
        <v>83</v>
      </c>
    </row>
    <row r="154" s="13" customFormat="1">
      <c r="A154" s="13"/>
      <c r="B154" s="237"/>
      <c r="C154" s="238"/>
      <c r="D154" s="239" t="s">
        <v>142</v>
      </c>
      <c r="E154" s="240" t="s">
        <v>1</v>
      </c>
      <c r="F154" s="241" t="s">
        <v>730</v>
      </c>
      <c r="G154" s="238"/>
      <c r="H154" s="242">
        <v>813</v>
      </c>
      <c r="I154" s="243"/>
      <c r="J154" s="238"/>
      <c r="K154" s="238"/>
      <c r="L154" s="244"/>
      <c r="M154" s="245"/>
      <c r="N154" s="246"/>
      <c r="O154" s="246"/>
      <c r="P154" s="246"/>
      <c r="Q154" s="246"/>
      <c r="R154" s="246"/>
      <c r="S154" s="246"/>
      <c r="T154" s="247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8" t="s">
        <v>142</v>
      </c>
      <c r="AU154" s="248" t="s">
        <v>83</v>
      </c>
      <c r="AV154" s="13" t="s">
        <v>83</v>
      </c>
      <c r="AW154" s="13" t="s">
        <v>30</v>
      </c>
      <c r="AX154" s="13" t="s">
        <v>73</v>
      </c>
      <c r="AY154" s="248" t="s">
        <v>132</v>
      </c>
    </row>
    <row r="155" s="14" customFormat="1">
      <c r="A155" s="14"/>
      <c r="B155" s="249"/>
      <c r="C155" s="250"/>
      <c r="D155" s="239" t="s">
        <v>142</v>
      </c>
      <c r="E155" s="251" t="s">
        <v>1</v>
      </c>
      <c r="F155" s="252" t="s">
        <v>731</v>
      </c>
      <c r="G155" s="250"/>
      <c r="H155" s="251" t="s">
        <v>1</v>
      </c>
      <c r="I155" s="253"/>
      <c r="J155" s="250"/>
      <c r="K155" s="250"/>
      <c r="L155" s="254"/>
      <c r="M155" s="255"/>
      <c r="N155" s="256"/>
      <c r="O155" s="256"/>
      <c r="P155" s="256"/>
      <c r="Q155" s="256"/>
      <c r="R155" s="256"/>
      <c r="S155" s="256"/>
      <c r="T155" s="257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8" t="s">
        <v>142</v>
      </c>
      <c r="AU155" s="258" t="s">
        <v>83</v>
      </c>
      <c r="AV155" s="14" t="s">
        <v>81</v>
      </c>
      <c r="AW155" s="14" t="s">
        <v>30</v>
      </c>
      <c r="AX155" s="14" t="s">
        <v>73</v>
      </c>
      <c r="AY155" s="258" t="s">
        <v>132</v>
      </c>
    </row>
    <row r="156" s="15" customFormat="1">
      <c r="A156" s="15"/>
      <c r="B156" s="259"/>
      <c r="C156" s="260"/>
      <c r="D156" s="239" t="s">
        <v>142</v>
      </c>
      <c r="E156" s="261" t="s">
        <v>1</v>
      </c>
      <c r="F156" s="262" t="s">
        <v>145</v>
      </c>
      <c r="G156" s="260"/>
      <c r="H156" s="263">
        <v>813</v>
      </c>
      <c r="I156" s="264"/>
      <c r="J156" s="260"/>
      <c r="K156" s="260"/>
      <c r="L156" s="265"/>
      <c r="M156" s="266"/>
      <c r="N156" s="267"/>
      <c r="O156" s="267"/>
      <c r="P156" s="267"/>
      <c r="Q156" s="267"/>
      <c r="R156" s="267"/>
      <c r="S156" s="267"/>
      <c r="T156" s="268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69" t="s">
        <v>142</v>
      </c>
      <c r="AU156" s="269" t="s">
        <v>83</v>
      </c>
      <c r="AV156" s="15" t="s">
        <v>139</v>
      </c>
      <c r="AW156" s="15" t="s">
        <v>30</v>
      </c>
      <c r="AX156" s="15" t="s">
        <v>81</v>
      </c>
      <c r="AY156" s="269" t="s">
        <v>132</v>
      </c>
    </row>
    <row r="157" s="2" customFormat="1" ht="16.5" customHeight="1">
      <c r="A157" s="39"/>
      <c r="B157" s="40"/>
      <c r="C157" s="219" t="s">
        <v>178</v>
      </c>
      <c r="D157" s="219" t="s">
        <v>134</v>
      </c>
      <c r="E157" s="220" t="s">
        <v>173</v>
      </c>
      <c r="F157" s="221" t="s">
        <v>174</v>
      </c>
      <c r="G157" s="222" t="s">
        <v>137</v>
      </c>
      <c r="H157" s="223">
        <v>2171.5650000000001</v>
      </c>
      <c r="I157" s="224"/>
      <c r="J157" s="225">
        <f>ROUND(I157*H157,2)</f>
        <v>0</v>
      </c>
      <c r="K157" s="221" t="s">
        <v>1</v>
      </c>
      <c r="L157" s="45"/>
      <c r="M157" s="226" t="s">
        <v>1</v>
      </c>
      <c r="N157" s="227" t="s">
        <v>38</v>
      </c>
      <c r="O157" s="92"/>
      <c r="P157" s="228">
        <f>O157*H157</f>
        <v>0</v>
      </c>
      <c r="Q157" s="228">
        <v>0</v>
      </c>
      <c r="R157" s="228">
        <f>Q157*H157</f>
        <v>0</v>
      </c>
      <c r="S157" s="228">
        <v>0</v>
      </c>
      <c r="T157" s="229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0" t="s">
        <v>139</v>
      </c>
      <c r="AT157" s="230" t="s">
        <v>134</v>
      </c>
      <c r="AU157" s="230" t="s">
        <v>83</v>
      </c>
      <c r="AY157" s="18" t="s">
        <v>132</v>
      </c>
      <c r="BE157" s="231">
        <f>IF(N157="základní",J157,0)</f>
        <v>0</v>
      </c>
      <c r="BF157" s="231">
        <f>IF(N157="snížená",J157,0)</f>
        <v>0</v>
      </c>
      <c r="BG157" s="231">
        <f>IF(N157="zákl. přenesená",J157,0)</f>
        <v>0</v>
      </c>
      <c r="BH157" s="231">
        <f>IF(N157="sníž. přenesená",J157,0)</f>
        <v>0</v>
      </c>
      <c r="BI157" s="231">
        <f>IF(N157="nulová",J157,0)</f>
        <v>0</v>
      </c>
      <c r="BJ157" s="18" t="s">
        <v>81</v>
      </c>
      <c r="BK157" s="231">
        <f>ROUND(I157*H157,2)</f>
        <v>0</v>
      </c>
      <c r="BL157" s="18" t="s">
        <v>139</v>
      </c>
      <c r="BM157" s="230" t="s">
        <v>179</v>
      </c>
    </row>
    <row r="158" s="13" customFormat="1">
      <c r="A158" s="13"/>
      <c r="B158" s="237"/>
      <c r="C158" s="238"/>
      <c r="D158" s="239" t="s">
        <v>142</v>
      </c>
      <c r="E158" s="240" t="s">
        <v>1</v>
      </c>
      <c r="F158" s="241" t="s">
        <v>721</v>
      </c>
      <c r="G158" s="238"/>
      <c r="H158" s="242">
        <v>1577.5650000000001</v>
      </c>
      <c r="I158" s="243"/>
      <c r="J158" s="238"/>
      <c r="K158" s="238"/>
      <c r="L158" s="244"/>
      <c r="M158" s="245"/>
      <c r="N158" s="246"/>
      <c r="O158" s="246"/>
      <c r="P158" s="246"/>
      <c r="Q158" s="246"/>
      <c r="R158" s="246"/>
      <c r="S158" s="246"/>
      <c r="T158" s="247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8" t="s">
        <v>142</v>
      </c>
      <c r="AU158" s="248" t="s">
        <v>83</v>
      </c>
      <c r="AV158" s="13" t="s">
        <v>83</v>
      </c>
      <c r="AW158" s="13" t="s">
        <v>30</v>
      </c>
      <c r="AX158" s="13" t="s">
        <v>73</v>
      </c>
      <c r="AY158" s="248" t="s">
        <v>132</v>
      </c>
    </row>
    <row r="159" s="14" customFormat="1">
      <c r="A159" s="14"/>
      <c r="B159" s="249"/>
      <c r="C159" s="250"/>
      <c r="D159" s="239" t="s">
        <v>142</v>
      </c>
      <c r="E159" s="251" t="s">
        <v>1</v>
      </c>
      <c r="F159" s="252" t="s">
        <v>151</v>
      </c>
      <c r="G159" s="250"/>
      <c r="H159" s="251" t="s">
        <v>1</v>
      </c>
      <c r="I159" s="253"/>
      <c r="J159" s="250"/>
      <c r="K159" s="250"/>
      <c r="L159" s="254"/>
      <c r="M159" s="255"/>
      <c r="N159" s="256"/>
      <c r="O159" s="256"/>
      <c r="P159" s="256"/>
      <c r="Q159" s="256"/>
      <c r="R159" s="256"/>
      <c r="S159" s="256"/>
      <c r="T159" s="257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8" t="s">
        <v>142</v>
      </c>
      <c r="AU159" s="258" t="s">
        <v>83</v>
      </c>
      <c r="AV159" s="14" t="s">
        <v>81</v>
      </c>
      <c r="AW159" s="14" t="s">
        <v>30</v>
      </c>
      <c r="AX159" s="14" t="s">
        <v>73</v>
      </c>
      <c r="AY159" s="258" t="s">
        <v>132</v>
      </c>
    </row>
    <row r="160" s="13" customFormat="1">
      <c r="A160" s="13"/>
      <c r="B160" s="237"/>
      <c r="C160" s="238"/>
      <c r="D160" s="239" t="s">
        <v>142</v>
      </c>
      <c r="E160" s="240" t="s">
        <v>1</v>
      </c>
      <c r="F160" s="241" t="s">
        <v>722</v>
      </c>
      <c r="G160" s="238"/>
      <c r="H160" s="242">
        <v>341</v>
      </c>
      <c r="I160" s="243"/>
      <c r="J160" s="238"/>
      <c r="K160" s="238"/>
      <c r="L160" s="244"/>
      <c r="M160" s="245"/>
      <c r="N160" s="246"/>
      <c r="O160" s="246"/>
      <c r="P160" s="246"/>
      <c r="Q160" s="246"/>
      <c r="R160" s="246"/>
      <c r="S160" s="246"/>
      <c r="T160" s="247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8" t="s">
        <v>142</v>
      </c>
      <c r="AU160" s="248" t="s">
        <v>83</v>
      </c>
      <c r="AV160" s="13" t="s">
        <v>83</v>
      </c>
      <c r="AW160" s="13" t="s">
        <v>30</v>
      </c>
      <c r="AX160" s="13" t="s">
        <v>73</v>
      </c>
      <c r="AY160" s="248" t="s">
        <v>132</v>
      </c>
    </row>
    <row r="161" s="14" customFormat="1">
      <c r="A161" s="14"/>
      <c r="B161" s="249"/>
      <c r="C161" s="250"/>
      <c r="D161" s="239" t="s">
        <v>142</v>
      </c>
      <c r="E161" s="251" t="s">
        <v>1</v>
      </c>
      <c r="F161" s="252" t="s">
        <v>176</v>
      </c>
      <c r="G161" s="250"/>
      <c r="H161" s="251" t="s">
        <v>1</v>
      </c>
      <c r="I161" s="253"/>
      <c r="J161" s="250"/>
      <c r="K161" s="250"/>
      <c r="L161" s="254"/>
      <c r="M161" s="255"/>
      <c r="N161" s="256"/>
      <c r="O161" s="256"/>
      <c r="P161" s="256"/>
      <c r="Q161" s="256"/>
      <c r="R161" s="256"/>
      <c r="S161" s="256"/>
      <c r="T161" s="257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8" t="s">
        <v>142</v>
      </c>
      <c r="AU161" s="258" t="s">
        <v>83</v>
      </c>
      <c r="AV161" s="14" t="s">
        <v>81</v>
      </c>
      <c r="AW161" s="14" t="s">
        <v>30</v>
      </c>
      <c r="AX161" s="14" t="s">
        <v>73</v>
      </c>
      <c r="AY161" s="258" t="s">
        <v>132</v>
      </c>
    </row>
    <row r="162" s="13" customFormat="1">
      <c r="A162" s="13"/>
      <c r="B162" s="237"/>
      <c r="C162" s="238"/>
      <c r="D162" s="239" t="s">
        <v>142</v>
      </c>
      <c r="E162" s="240" t="s">
        <v>1</v>
      </c>
      <c r="F162" s="241" t="s">
        <v>728</v>
      </c>
      <c r="G162" s="238"/>
      <c r="H162" s="242">
        <v>253</v>
      </c>
      <c r="I162" s="243"/>
      <c r="J162" s="238"/>
      <c r="K162" s="238"/>
      <c r="L162" s="244"/>
      <c r="M162" s="245"/>
      <c r="N162" s="246"/>
      <c r="O162" s="246"/>
      <c r="P162" s="246"/>
      <c r="Q162" s="246"/>
      <c r="R162" s="246"/>
      <c r="S162" s="246"/>
      <c r="T162" s="247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8" t="s">
        <v>142</v>
      </c>
      <c r="AU162" s="248" t="s">
        <v>83</v>
      </c>
      <c r="AV162" s="13" t="s">
        <v>83</v>
      </c>
      <c r="AW162" s="13" t="s">
        <v>30</v>
      </c>
      <c r="AX162" s="13" t="s">
        <v>73</v>
      </c>
      <c r="AY162" s="248" t="s">
        <v>132</v>
      </c>
    </row>
    <row r="163" s="14" customFormat="1">
      <c r="A163" s="14"/>
      <c r="B163" s="249"/>
      <c r="C163" s="250"/>
      <c r="D163" s="239" t="s">
        <v>142</v>
      </c>
      <c r="E163" s="251" t="s">
        <v>1</v>
      </c>
      <c r="F163" s="252" t="s">
        <v>732</v>
      </c>
      <c r="G163" s="250"/>
      <c r="H163" s="251" t="s">
        <v>1</v>
      </c>
      <c r="I163" s="253"/>
      <c r="J163" s="250"/>
      <c r="K163" s="250"/>
      <c r="L163" s="254"/>
      <c r="M163" s="255"/>
      <c r="N163" s="256"/>
      <c r="O163" s="256"/>
      <c r="P163" s="256"/>
      <c r="Q163" s="256"/>
      <c r="R163" s="256"/>
      <c r="S163" s="256"/>
      <c r="T163" s="257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8" t="s">
        <v>142</v>
      </c>
      <c r="AU163" s="258" t="s">
        <v>83</v>
      </c>
      <c r="AV163" s="14" t="s">
        <v>81</v>
      </c>
      <c r="AW163" s="14" t="s">
        <v>30</v>
      </c>
      <c r="AX163" s="14" t="s">
        <v>73</v>
      </c>
      <c r="AY163" s="258" t="s">
        <v>132</v>
      </c>
    </row>
    <row r="164" s="14" customFormat="1">
      <c r="A164" s="14"/>
      <c r="B164" s="249"/>
      <c r="C164" s="250"/>
      <c r="D164" s="239" t="s">
        <v>142</v>
      </c>
      <c r="E164" s="251" t="s">
        <v>1</v>
      </c>
      <c r="F164" s="252" t="s">
        <v>177</v>
      </c>
      <c r="G164" s="250"/>
      <c r="H164" s="251" t="s">
        <v>1</v>
      </c>
      <c r="I164" s="253"/>
      <c r="J164" s="250"/>
      <c r="K164" s="250"/>
      <c r="L164" s="254"/>
      <c r="M164" s="255"/>
      <c r="N164" s="256"/>
      <c r="O164" s="256"/>
      <c r="P164" s="256"/>
      <c r="Q164" s="256"/>
      <c r="R164" s="256"/>
      <c r="S164" s="256"/>
      <c r="T164" s="257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8" t="s">
        <v>142</v>
      </c>
      <c r="AU164" s="258" t="s">
        <v>83</v>
      </c>
      <c r="AV164" s="14" t="s">
        <v>81</v>
      </c>
      <c r="AW164" s="14" t="s">
        <v>30</v>
      </c>
      <c r="AX164" s="14" t="s">
        <v>73</v>
      </c>
      <c r="AY164" s="258" t="s">
        <v>132</v>
      </c>
    </row>
    <row r="165" s="15" customFormat="1">
      <c r="A165" s="15"/>
      <c r="B165" s="259"/>
      <c r="C165" s="260"/>
      <c r="D165" s="239" t="s">
        <v>142</v>
      </c>
      <c r="E165" s="261" t="s">
        <v>1</v>
      </c>
      <c r="F165" s="262" t="s">
        <v>145</v>
      </c>
      <c r="G165" s="260"/>
      <c r="H165" s="263">
        <v>2171.5650000000001</v>
      </c>
      <c r="I165" s="264"/>
      <c r="J165" s="260"/>
      <c r="K165" s="260"/>
      <c r="L165" s="265"/>
      <c r="M165" s="266"/>
      <c r="N165" s="267"/>
      <c r="O165" s="267"/>
      <c r="P165" s="267"/>
      <c r="Q165" s="267"/>
      <c r="R165" s="267"/>
      <c r="S165" s="267"/>
      <c r="T165" s="268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69" t="s">
        <v>142</v>
      </c>
      <c r="AU165" s="269" t="s">
        <v>83</v>
      </c>
      <c r="AV165" s="15" t="s">
        <v>139</v>
      </c>
      <c r="AW165" s="15" t="s">
        <v>30</v>
      </c>
      <c r="AX165" s="15" t="s">
        <v>81</v>
      </c>
      <c r="AY165" s="269" t="s">
        <v>132</v>
      </c>
    </row>
    <row r="166" s="2" customFormat="1" ht="24.15" customHeight="1">
      <c r="A166" s="39"/>
      <c r="B166" s="40"/>
      <c r="C166" s="219" t="s">
        <v>165</v>
      </c>
      <c r="D166" s="219" t="s">
        <v>134</v>
      </c>
      <c r="E166" s="220" t="s">
        <v>181</v>
      </c>
      <c r="F166" s="221" t="s">
        <v>182</v>
      </c>
      <c r="G166" s="222" t="s">
        <v>137</v>
      </c>
      <c r="H166" s="223">
        <v>2171.5650000000001</v>
      </c>
      <c r="I166" s="224"/>
      <c r="J166" s="225">
        <f>ROUND(I166*H166,2)</f>
        <v>0</v>
      </c>
      <c r="K166" s="221" t="s">
        <v>138</v>
      </c>
      <c r="L166" s="45"/>
      <c r="M166" s="226" t="s">
        <v>1</v>
      </c>
      <c r="N166" s="227" t="s">
        <v>38</v>
      </c>
      <c r="O166" s="92"/>
      <c r="P166" s="228">
        <f>O166*H166</f>
        <v>0</v>
      </c>
      <c r="Q166" s="228">
        <v>0</v>
      </c>
      <c r="R166" s="228">
        <f>Q166*H166</f>
        <v>0</v>
      </c>
      <c r="S166" s="228">
        <v>0</v>
      </c>
      <c r="T166" s="229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0" t="s">
        <v>139</v>
      </c>
      <c r="AT166" s="230" t="s">
        <v>134</v>
      </c>
      <c r="AU166" s="230" t="s">
        <v>83</v>
      </c>
      <c r="AY166" s="18" t="s">
        <v>132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18" t="s">
        <v>81</v>
      </c>
      <c r="BK166" s="231">
        <f>ROUND(I166*H166,2)</f>
        <v>0</v>
      </c>
      <c r="BL166" s="18" t="s">
        <v>139</v>
      </c>
      <c r="BM166" s="230" t="s">
        <v>183</v>
      </c>
    </row>
    <row r="167" s="2" customFormat="1">
      <c r="A167" s="39"/>
      <c r="B167" s="40"/>
      <c r="C167" s="41"/>
      <c r="D167" s="232" t="s">
        <v>140</v>
      </c>
      <c r="E167" s="41"/>
      <c r="F167" s="233" t="s">
        <v>184</v>
      </c>
      <c r="G167" s="41"/>
      <c r="H167" s="41"/>
      <c r="I167" s="234"/>
      <c r="J167" s="41"/>
      <c r="K167" s="41"/>
      <c r="L167" s="45"/>
      <c r="M167" s="235"/>
      <c r="N167" s="236"/>
      <c r="O167" s="92"/>
      <c r="P167" s="92"/>
      <c r="Q167" s="92"/>
      <c r="R167" s="92"/>
      <c r="S167" s="92"/>
      <c r="T167" s="93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140</v>
      </c>
      <c r="AU167" s="18" t="s">
        <v>83</v>
      </c>
    </row>
    <row r="168" s="13" customFormat="1">
      <c r="A168" s="13"/>
      <c r="B168" s="237"/>
      <c r="C168" s="238"/>
      <c r="D168" s="239" t="s">
        <v>142</v>
      </c>
      <c r="E168" s="240" t="s">
        <v>1</v>
      </c>
      <c r="F168" s="241" t="s">
        <v>721</v>
      </c>
      <c r="G168" s="238"/>
      <c r="H168" s="242">
        <v>1577.5650000000001</v>
      </c>
      <c r="I168" s="243"/>
      <c r="J168" s="238"/>
      <c r="K168" s="238"/>
      <c r="L168" s="244"/>
      <c r="M168" s="245"/>
      <c r="N168" s="246"/>
      <c r="O168" s="246"/>
      <c r="P168" s="246"/>
      <c r="Q168" s="246"/>
      <c r="R168" s="246"/>
      <c r="S168" s="246"/>
      <c r="T168" s="247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8" t="s">
        <v>142</v>
      </c>
      <c r="AU168" s="248" t="s">
        <v>83</v>
      </c>
      <c r="AV168" s="13" t="s">
        <v>83</v>
      </c>
      <c r="AW168" s="13" t="s">
        <v>30</v>
      </c>
      <c r="AX168" s="13" t="s">
        <v>73</v>
      </c>
      <c r="AY168" s="248" t="s">
        <v>132</v>
      </c>
    </row>
    <row r="169" s="14" customFormat="1">
      <c r="A169" s="14"/>
      <c r="B169" s="249"/>
      <c r="C169" s="250"/>
      <c r="D169" s="239" t="s">
        <v>142</v>
      </c>
      <c r="E169" s="251" t="s">
        <v>1</v>
      </c>
      <c r="F169" s="252" t="s">
        <v>151</v>
      </c>
      <c r="G169" s="250"/>
      <c r="H169" s="251" t="s">
        <v>1</v>
      </c>
      <c r="I169" s="253"/>
      <c r="J169" s="250"/>
      <c r="K169" s="250"/>
      <c r="L169" s="254"/>
      <c r="M169" s="255"/>
      <c r="N169" s="256"/>
      <c r="O169" s="256"/>
      <c r="P169" s="256"/>
      <c r="Q169" s="256"/>
      <c r="R169" s="256"/>
      <c r="S169" s="256"/>
      <c r="T169" s="257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8" t="s">
        <v>142</v>
      </c>
      <c r="AU169" s="258" t="s">
        <v>83</v>
      </c>
      <c r="AV169" s="14" t="s">
        <v>81</v>
      </c>
      <c r="AW169" s="14" t="s">
        <v>30</v>
      </c>
      <c r="AX169" s="14" t="s">
        <v>73</v>
      </c>
      <c r="AY169" s="258" t="s">
        <v>132</v>
      </c>
    </row>
    <row r="170" s="13" customFormat="1">
      <c r="A170" s="13"/>
      <c r="B170" s="237"/>
      <c r="C170" s="238"/>
      <c r="D170" s="239" t="s">
        <v>142</v>
      </c>
      <c r="E170" s="240" t="s">
        <v>1</v>
      </c>
      <c r="F170" s="241" t="s">
        <v>722</v>
      </c>
      <c r="G170" s="238"/>
      <c r="H170" s="242">
        <v>341</v>
      </c>
      <c r="I170" s="243"/>
      <c r="J170" s="238"/>
      <c r="K170" s="238"/>
      <c r="L170" s="244"/>
      <c r="M170" s="245"/>
      <c r="N170" s="246"/>
      <c r="O170" s="246"/>
      <c r="P170" s="246"/>
      <c r="Q170" s="246"/>
      <c r="R170" s="246"/>
      <c r="S170" s="246"/>
      <c r="T170" s="247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8" t="s">
        <v>142</v>
      </c>
      <c r="AU170" s="248" t="s">
        <v>83</v>
      </c>
      <c r="AV170" s="13" t="s">
        <v>83</v>
      </c>
      <c r="AW170" s="13" t="s">
        <v>30</v>
      </c>
      <c r="AX170" s="13" t="s">
        <v>73</v>
      </c>
      <c r="AY170" s="248" t="s">
        <v>132</v>
      </c>
    </row>
    <row r="171" s="14" customFormat="1">
      <c r="A171" s="14"/>
      <c r="B171" s="249"/>
      <c r="C171" s="250"/>
      <c r="D171" s="239" t="s">
        <v>142</v>
      </c>
      <c r="E171" s="251" t="s">
        <v>1</v>
      </c>
      <c r="F171" s="252" t="s">
        <v>185</v>
      </c>
      <c r="G171" s="250"/>
      <c r="H171" s="251" t="s">
        <v>1</v>
      </c>
      <c r="I171" s="253"/>
      <c r="J171" s="250"/>
      <c r="K171" s="250"/>
      <c r="L171" s="254"/>
      <c r="M171" s="255"/>
      <c r="N171" s="256"/>
      <c r="O171" s="256"/>
      <c r="P171" s="256"/>
      <c r="Q171" s="256"/>
      <c r="R171" s="256"/>
      <c r="S171" s="256"/>
      <c r="T171" s="257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8" t="s">
        <v>142</v>
      </c>
      <c r="AU171" s="258" t="s">
        <v>83</v>
      </c>
      <c r="AV171" s="14" t="s">
        <v>81</v>
      </c>
      <c r="AW171" s="14" t="s">
        <v>30</v>
      </c>
      <c r="AX171" s="14" t="s">
        <v>73</v>
      </c>
      <c r="AY171" s="258" t="s">
        <v>132</v>
      </c>
    </row>
    <row r="172" s="13" customFormat="1">
      <c r="A172" s="13"/>
      <c r="B172" s="237"/>
      <c r="C172" s="238"/>
      <c r="D172" s="239" t="s">
        <v>142</v>
      </c>
      <c r="E172" s="240" t="s">
        <v>1</v>
      </c>
      <c r="F172" s="241" t="s">
        <v>728</v>
      </c>
      <c r="G172" s="238"/>
      <c r="H172" s="242">
        <v>253</v>
      </c>
      <c r="I172" s="243"/>
      <c r="J172" s="238"/>
      <c r="K172" s="238"/>
      <c r="L172" s="244"/>
      <c r="M172" s="245"/>
      <c r="N172" s="246"/>
      <c r="O172" s="246"/>
      <c r="P172" s="246"/>
      <c r="Q172" s="246"/>
      <c r="R172" s="246"/>
      <c r="S172" s="246"/>
      <c r="T172" s="247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8" t="s">
        <v>142</v>
      </c>
      <c r="AU172" s="248" t="s">
        <v>83</v>
      </c>
      <c r="AV172" s="13" t="s">
        <v>83</v>
      </c>
      <c r="AW172" s="13" t="s">
        <v>30</v>
      </c>
      <c r="AX172" s="13" t="s">
        <v>73</v>
      </c>
      <c r="AY172" s="248" t="s">
        <v>132</v>
      </c>
    </row>
    <row r="173" s="14" customFormat="1">
      <c r="A173" s="14"/>
      <c r="B173" s="249"/>
      <c r="C173" s="250"/>
      <c r="D173" s="239" t="s">
        <v>142</v>
      </c>
      <c r="E173" s="251" t="s">
        <v>1</v>
      </c>
      <c r="F173" s="252" t="s">
        <v>732</v>
      </c>
      <c r="G173" s="250"/>
      <c r="H173" s="251" t="s">
        <v>1</v>
      </c>
      <c r="I173" s="253"/>
      <c r="J173" s="250"/>
      <c r="K173" s="250"/>
      <c r="L173" s="254"/>
      <c r="M173" s="255"/>
      <c r="N173" s="256"/>
      <c r="O173" s="256"/>
      <c r="P173" s="256"/>
      <c r="Q173" s="256"/>
      <c r="R173" s="256"/>
      <c r="S173" s="256"/>
      <c r="T173" s="257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8" t="s">
        <v>142</v>
      </c>
      <c r="AU173" s="258" t="s">
        <v>83</v>
      </c>
      <c r="AV173" s="14" t="s">
        <v>81</v>
      </c>
      <c r="AW173" s="14" t="s">
        <v>30</v>
      </c>
      <c r="AX173" s="14" t="s">
        <v>73</v>
      </c>
      <c r="AY173" s="258" t="s">
        <v>132</v>
      </c>
    </row>
    <row r="174" s="14" customFormat="1">
      <c r="A174" s="14"/>
      <c r="B174" s="249"/>
      <c r="C174" s="250"/>
      <c r="D174" s="239" t="s">
        <v>142</v>
      </c>
      <c r="E174" s="251" t="s">
        <v>1</v>
      </c>
      <c r="F174" s="252" t="s">
        <v>177</v>
      </c>
      <c r="G174" s="250"/>
      <c r="H174" s="251" t="s">
        <v>1</v>
      </c>
      <c r="I174" s="253"/>
      <c r="J174" s="250"/>
      <c r="K174" s="250"/>
      <c r="L174" s="254"/>
      <c r="M174" s="255"/>
      <c r="N174" s="256"/>
      <c r="O174" s="256"/>
      <c r="P174" s="256"/>
      <c r="Q174" s="256"/>
      <c r="R174" s="256"/>
      <c r="S174" s="256"/>
      <c r="T174" s="257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8" t="s">
        <v>142</v>
      </c>
      <c r="AU174" s="258" t="s">
        <v>83</v>
      </c>
      <c r="AV174" s="14" t="s">
        <v>81</v>
      </c>
      <c r="AW174" s="14" t="s">
        <v>30</v>
      </c>
      <c r="AX174" s="14" t="s">
        <v>73</v>
      </c>
      <c r="AY174" s="258" t="s">
        <v>132</v>
      </c>
    </row>
    <row r="175" s="15" customFormat="1">
      <c r="A175" s="15"/>
      <c r="B175" s="259"/>
      <c r="C175" s="260"/>
      <c r="D175" s="239" t="s">
        <v>142</v>
      </c>
      <c r="E175" s="261" t="s">
        <v>1</v>
      </c>
      <c r="F175" s="262" t="s">
        <v>145</v>
      </c>
      <c r="G175" s="260"/>
      <c r="H175" s="263">
        <v>2171.5650000000001</v>
      </c>
      <c r="I175" s="264"/>
      <c r="J175" s="260"/>
      <c r="K175" s="260"/>
      <c r="L175" s="265"/>
      <c r="M175" s="266"/>
      <c r="N175" s="267"/>
      <c r="O175" s="267"/>
      <c r="P175" s="267"/>
      <c r="Q175" s="267"/>
      <c r="R175" s="267"/>
      <c r="S175" s="267"/>
      <c r="T175" s="268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69" t="s">
        <v>142</v>
      </c>
      <c r="AU175" s="269" t="s">
        <v>83</v>
      </c>
      <c r="AV175" s="15" t="s">
        <v>139</v>
      </c>
      <c r="AW175" s="15" t="s">
        <v>30</v>
      </c>
      <c r="AX175" s="15" t="s">
        <v>81</v>
      </c>
      <c r="AY175" s="269" t="s">
        <v>132</v>
      </c>
    </row>
    <row r="176" s="2" customFormat="1" ht="24.15" customHeight="1">
      <c r="A176" s="39"/>
      <c r="B176" s="40"/>
      <c r="C176" s="219" t="s">
        <v>186</v>
      </c>
      <c r="D176" s="219" t="s">
        <v>134</v>
      </c>
      <c r="E176" s="220" t="s">
        <v>733</v>
      </c>
      <c r="F176" s="221" t="s">
        <v>188</v>
      </c>
      <c r="G176" s="222" t="s">
        <v>137</v>
      </c>
      <c r="H176" s="223">
        <v>560</v>
      </c>
      <c r="I176" s="224"/>
      <c r="J176" s="225">
        <f>ROUND(I176*H176,2)</f>
        <v>0</v>
      </c>
      <c r="K176" s="221" t="s">
        <v>1</v>
      </c>
      <c r="L176" s="45"/>
      <c r="M176" s="226" t="s">
        <v>1</v>
      </c>
      <c r="N176" s="227" t="s">
        <v>38</v>
      </c>
      <c r="O176" s="92"/>
      <c r="P176" s="228">
        <f>O176*H176</f>
        <v>0</v>
      </c>
      <c r="Q176" s="228">
        <v>0</v>
      </c>
      <c r="R176" s="228">
        <f>Q176*H176</f>
        <v>0</v>
      </c>
      <c r="S176" s="228">
        <v>0</v>
      </c>
      <c r="T176" s="229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0" t="s">
        <v>139</v>
      </c>
      <c r="AT176" s="230" t="s">
        <v>134</v>
      </c>
      <c r="AU176" s="230" t="s">
        <v>83</v>
      </c>
      <c r="AY176" s="18" t="s">
        <v>132</v>
      </c>
      <c r="BE176" s="231">
        <f>IF(N176="základní",J176,0)</f>
        <v>0</v>
      </c>
      <c r="BF176" s="231">
        <f>IF(N176="snížená",J176,0)</f>
        <v>0</v>
      </c>
      <c r="BG176" s="231">
        <f>IF(N176="zákl. přenesená",J176,0)</f>
        <v>0</v>
      </c>
      <c r="BH176" s="231">
        <f>IF(N176="sníž. přenesená",J176,0)</f>
        <v>0</v>
      </c>
      <c r="BI176" s="231">
        <f>IF(N176="nulová",J176,0)</f>
        <v>0</v>
      </c>
      <c r="BJ176" s="18" t="s">
        <v>81</v>
      </c>
      <c r="BK176" s="231">
        <f>ROUND(I176*H176,2)</f>
        <v>0</v>
      </c>
      <c r="BL176" s="18" t="s">
        <v>139</v>
      </c>
      <c r="BM176" s="230" t="s">
        <v>189</v>
      </c>
    </row>
    <row r="177" s="13" customFormat="1">
      <c r="A177" s="13"/>
      <c r="B177" s="237"/>
      <c r="C177" s="238"/>
      <c r="D177" s="239" t="s">
        <v>142</v>
      </c>
      <c r="E177" s="240" t="s">
        <v>1</v>
      </c>
      <c r="F177" s="241" t="s">
        <v>723</v>
      </c>
      <c r="G177" s="238"/>
      <c r="H177" s="242">
        <v>560</v>
      </c>
      <c r="I177" s="243"/>
      <c r="J177" s="238"/>
      <c r="K177" s="238"/>
      <c r="L177" s="244"/>
      <c r="M177" s="245"/>
      <c r="N177" s="246"/>
      <c r="O177" s="246"/>
      <c r="P177" s="246"/>
      <c r="Q177" s="246"/>
      <c r="R177" s="246"/>
      <c r="S177" s="246"/>
      <c r="T177" s="247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8" t="s">
        <v>142</v>
      </c>
      <c r="AU177" s="248" t="s">
        <v>83</v>
      </c>
      <c r="AV177" s="13" t="s">
        <v>83</v>
      </c>
      <c r="AW177" s="13" t="s">
        <v>30</v>
      </c>
      <c r="AX177" s="13" t="s">
        <v>73</v>
      </c>
      <c r="AY177" s="248" t="s">
        <v>132</v>
      </c>
    </row>
    <row r="178" s="14" customFormat="1">
      <c r="A178" s="14"/>
      <c r="B178" s="249"/>
      <c r="C178" s="250"/>
      <c r="D178" s="239" t="s">
        <v>142</v>
      </c>
      <c r="E178" s="251" t="s">
        <v>1</v>
      </c>
      <c r="F178" s="252" t="s">
        <v>191</v>
      </c>
      <c r="G178" s="250"/>
      <c r="H178" s="251" t="s">
        <v>1</v>
      </c>
      <c r="I178" s="253"/>
      <c r="J178" s="250"/>
      <c r="K178" s="250"/>
      <c r="L178" s="254"/>
      <c r="M178" s="255"/>
      <c r="N178" s="256"/>
      <c r="O178" s="256"/>
      <c r="P178" s="256"/>
      <c r="Q178" s="256"/>
      <c r="R178" s="256"/>
      <c r="S178" s="256"/>
      <c r="T178" s="257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8" t="s">
        <v>142</v>
      </c>
      <c r="AU178" s="258" t="s">
        <v>83</v>
      </c>
      <c r="AV178" s="14" t="s">
        <v>81</v>
      </c>
      <c r="AW178" s="14" t="s">
        <v>30</v>
      </c>
      <c r="AX178" s="14" t="s">
        <v>73</v>
      </c>
      <c r="AY178" s="258" t="s">
        <v>132</v>
      </c>
    </row>
    <row r="179" s="15" customFormat="1">
      <c r="A179" s="15"/>
      <c r="B179" s="259"/>
      <c r="C179" s="260"/>
      <c r="D179" s="239" t="s">
        <v>142</v>
      </c>
      <c r="E179" s="261" t="s">
        <v>1</v>
      </c>
      <c r="F179" s="262" t="s">
        <v>145</v>
      </c>
      <c r="G179" s="260"/>
      <c r="H179" s="263">
        <v>560</v>
      </c>
      <c r="I179" s="264"/>
      <c r="J179" s="260"/>
      <c r="K179" s="260"/>
      <c r="L179" s="265"/>
      <c r="M179" s="266"/>
      <c r="N179" s="267"/>
      <c r="O179" s="267"/>
      <c r="P179" s="267"/>
      <c r="Q179" s="267"/>
      <c r="R179" s="267"/>
      <c r="S179" s="267"/>
      <c r="T179" s="268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69" t="s">
        <v>142</v>
      </c>
      <c r="AU179" s="269" t="s">
        <v>83</v>
      </c>
      <c r="AV179" s="15" t="s">
        <v>139</v>
      </c>
      <c r="AW179" s="15" t="s">
        <v>30</v>
      </c>
      <c r="AX179" s="15" t="s">
        <v>81</v>
      </c>
      <c r="AY179" s="269" t="s">
        <v>132</v>
      </c>
    </row>
    <row r="180" s="2" customFormat="1" ht="24.15" customHeight="1">
      <c r="A180" s="39"/>
      <c r="B180" s="40"/>
      <c r="C180" s="219" t="s">
        <v>171</v>
      </c>
      <c r="D180" s="219" t="s">
        <v>134</v>
      </c>
      <c r="E180" s="220" t="s">
        <v>733</v>
      </c>
      <c r="F180" s="221" t="s">
        <v>188</v>
      </c>
      <c r="G180" s="222" t="s">
        <v>137</v>
      </c>
      <c r="H180" s="223">
        <v>253</v>
      </c>
      <c r="I180" s="224"/>
      <c r="J180" s="225">
        <f>ROUND(I180*H180,2)</f>
        <v>0</v>
      </c>
      <c r="K180" s="221" t="s">
        <v>1</v>
      </c>
      <c r="L180" s="45"/>
      <c r="M180" s="226" t="s">
        <v>1</v>
      </c>
      <c r="N180" s="227" t="s">
        <v>38</v>
      </c>
      <c r="O180" s="92"/>
      <c r="P180" s="228">
        <f>O180*H180</f>
        <v>0</v>
      </c>
      <c r="Q180" s="228">
        <v>0</v>
      </c>
      <c r="R180" s="228">
        <f>Q180*H180</f>
        <v>0</v>
      </c>
      <c r="S180" s="228">
        <v>0</v>
      </c>
      <c r="T180" s="229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0" t="s">
        <v>139</v>
      </c>
      <c r="AT180" s="230" t="s">
        <v>134</v>
      </c>
      <c r="AU180" s="230" t="s">
        <v>83</v>
      </c>
      <c r="AY180" s="18" t="s">
        <v>132</v>
      </c>
      <c r="BE180" s="231">
        <f>IF(N180="základní",J180,0)</f>
        <v>0</v>
      </c>
      <c r="BF180" s="231">
        <f>IF(N180="snížená",J180,0)</f>
        <v>0</v>
      </c>
      <c r="BG180" s="231">
        <f>IF(N180="zákl. přenesená",J180,0)</f>
        <v>0</v>
      </c>
      <c r="BH180" s="231">
        <f>IF(N180="sníž. přenesená",J180,0)</f>
        <v>0</v>
      </c>
      <c r="BI180" s="231">
        <f>IF(N180="nulová",J180,0)</f>
        <v>0</v>
      </c>
      <c r="BJ180" s="18" t="s">
        <v>81</v>
      </c>
      <c r="BK180" s="231">
        <f>ROUND(I180*H180,2)</f>
        <v>0</v>
      </c>
      <c r="BL180" s="18" t="s">
        <v>139</v>
      </c>
      <c r="BM180" s="230" t="s">
        <v>194</v>
      </c>
    </row>
    <row r="181" s="13" customFormat="1">
      <c r="A181" s="13"/>
      <c r="B181" s="237"/>
      <c r="C181" s="238"/>
      <c r="D181" s="239" t="s">
        <v>142</v>
      </c>
      <c r="E181" s="240" t="s">
        <v>1</v>
      </c>
      <c r="F181" s="241" t="s">
        <v>728</v>
      </c>
      <c r="G181" s="238"/>
      <c r="H181" s="242">
        <v>253</v>
      </c>
      <c r="I181" s="243"/>
      <c r="J181" s="238"/>
      <c r="K181" s="238"/>
      <c r="L181" s="244"/>
      <c r="M181" s="245"/>
      <c r="N181" s="246"/>
      <c r="O181" s="246"/>
      <c r="P181" s="246"/>
      <c r="Q181" s="246"/>
      <c r="R181" s="246"/>
      <c r="S181" s="246"/>
      <c r="T181" s="247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8" t="s">
        <v>142</v>
      </c>
      <c r="AU181" s="248" t="s">
        <v>83</v>
      </c>
      <c r="AV181" s="13" t="s">
        <v>83</v>
      </c>
      <c r="AW181" s="13" t="s">
        <v>30</v>
      </c>
      <c r="AX181" s="13" t="s">
        <v>73</v>
      </c>
      <c r="AY181" s="248" t="s">
        <v>132</v>
      </c>
    </row>
    <row r="182" s="14" customFormat="1">
      <c r="A182" s="14"/>
      <c r="B182" s="249"/>
      <c r="C182" s="250"/>
      <c r="D182" s="239" t="s">
        <v>142</v>
      </c>
      <c r="E182" s="251" t="s">
        <v>1</v>
      </c>
      <c r="F182" s="252" t="s">
        <v>732</v>
      </c>
      <c r="G182" s="250"/>
      <c r="H182" s="251" t="s">
        <v>1</v>
      </c>
      <c r="I182" s="253"/>
      <c r="J182" s="250"/>
      <c r="K182" s="250"/>
      <c r="L182" s="254"/>
      <c r="M182" s="255"/>
      <c r="N182" s="256"/>
      <c r="O182" s="256"/>
      <c r="P182" s="256"/>
      <c r="Q182" s="256"/>
      <c r="R182" s="256"/>
      <c r="S182" s="256"/>
      <c r="T182" s="257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8" t="s">
        <v>142</v>
      </c>
      <c r="AU182" s="258" t="s">
        <v>83</v>
      </c>
      <c r="AV182" s="14" t="s">
        <v>81</v>
      </c>
      <c r="AW182" s="14" t="s">
        <v>30</v>
      </c>
      <c r="AX182" s="14" t="s">
        <v>73</v>
      </c>
      <c r="AY182" s="258" t="s">
        <v>132</v>
      </c>
    </row>
    <row r="183" s="14" customFormat="1">
      <c r="A183" s="14"/>
      <c r="B183" s="249"/>
      <c r="C183" s="250"/>
      <c r="D183" s="239" t="s">
        <v>142</v>
      </c>
      <c r="E183" s="251" t="s">
        <v>1</v>
      </c>
      <c r="F183" s="252" t="s">
        <v>144</v>
      </c>
      <c r="G183" s="250"/>
      <c r="H183" s="251" t="s">
        <v>1</v>
      </c>
      <c r="I183" s="253"/>
      <c r="J183" s="250"/>
      <c r="K183" s="250"/>
      <c r="L183" s="254"/>
      <c r="M183" s="255"/>
      <c r="N183" s="256"/>
      <c r="O183" s="256"/>
      <c r="P183" s="256"/>
      <c r="Q183" s="256"/>
      <c r="R183" s="256"/>
      <c r="S183" s="256"/>
      <c r="T183" s="257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8" t="s">
        <v>142</v>
      </c>
      <c r="AU183" s="258" t="s">
        <v>83</v>
      </c>
      <c r="AV183" s="14" t="s">
        <v>81</v>
      </c>
      <c r="AW183" s="14" t="s">
        <v>30</v>
      </c>
      <c r="AX183" s="14" t="s">
        <v>73</v>
      </c>
      <c r="AY183" s="258" t="s">
        <v>132</v>
      </c>
    </row>
    <row r="184" s="15" customFormat="1">
      <c r="A184" s="15"/>
      <c r="B184" s="259"/>
      <c r="C184" s="260"/>
      <c r="D184" s="239" t="s">
        <v>142</v>
      </c>
      <c r="E184" s="261" t="s">
        <v>1</v>
      </c>
      <c r="F184" s="262" t="s">
        <v>145</v>
      </c>
      <c r="G184" s="260"/>
      <c r="H184" s="263">
        <v>253</v>
      </c>
      <c r="I184" s="264"/>
      <c r="J184" s="260"/>
      <c r="K184" s="260"/>
      <c r="L184" s="265"/>
      <c r="M184" s="266"/>
      <c r="N184" s="267"/>
      <c r="O184" s="267"/>
      <c r="P184" s="267"/>
      <c r="Q184" s="267"/>
      <c r="R184" s="267"/>
      <c r="S184" s="267"/>
      <c r="T184" s="268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69" t="s">
        <v>142</v>
      </c>
      <c r="AU184" s="269" t="s">
        <v>83</v>
      </c>
      <c r="AV184" s="15" t="s">
        <v>139</v>
      </c>
      <c r="AW184" s="15" t="s">
        <v>30</v>
      </c>
      <c r="AX184" s="15" t="s">
        <v>81</v>
      </c>
      <c r="AY184" s="269" t="s">
        <v>132</v>
      </c>
    </row>
    <row r="185" s="12" customFormat="1" ht="22.8" customHeight="1">
      <c r="A185" s="12"/>
      <c r="B185" s="203"/>
      <c r="C185" s="204"/>
      <c r="D185" s="205" t="s">
        <v>72</v>
      </c>
      <c r="E185" s="217" t="s">
        <v>186</v>
      </c>
      <c r="F185" s="217" t="s">
        <v>215</v>
      </c>
      <c r="G185" s="204"/>
      <c r="H185" s="204"/>
      <c r="I185" s="207"/>
      <c r="J185" s="218">
        <f>BK185</f>
        <v>0</v>
      </c>
      <c r="K185" s="204"/>
      <c r="L185" s="209"/>
      <c r="M185" s="210"/>
      <c r="N185" s="211"/>
      <c r="O185" s="211"/>
      <c r="P185" s="212">
        <f>SUM(P186:P293)</f>
        <v>0</v>
      </c>
      <c r="Q185" s="211"/>
      <c r="R185" s="212">
        <f>SUM(R186:R293)</f>
        <v>0</v>
      </c>
      <c r="S185" s="211"/>
      <c r="T185" s="213">
        <f>SUM(T186:T293)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14" t="s">
        <v>81</v>
      </c>
      <c r="AT185" s="215" t="s">
        <v>72</v>
      </c>
      <c r="AU185" s="215" t="s">
        <v>81</v>
      </c>
      <c r="AY185" s="214" t="s">
        <v>132</v>
      </c>
      <c r="BK185" s="216">
        <f>SUM(BK186:BK293)</f>
        <v>0</v>
      </c>
    </row>
    <row r="186" s="2" customFormat="1" ht="16.5" customHeight="1">
      <c r="A186" s="39"/>
      <c r="B186" s="40"/>
      <c r="C186" s="219" t="s">
        <v>198</v>
      </c>
      <c r="D186" s="219" t="s">
        <v>134</v>
      </c>
      <c r="E186" s="220" t="s">
        <v>229</v>
      </c>
      <c r="F186" s="221" t="s">
        <v>230</v>
      </c>
      <c r="G186" s="222" t="s">
        <v>207</v>
      </c>
      <c r="H186" s="223">
        <v>1</v>
      </c>
      <c r="I186" s="224"/>
      <c r="J186" s="225">
        <f>ROUND(I186*H186,2)</f>
        <v>0</v>
      </c>
      <c r="K186" s="221" t="s">
        <v>138</v>
      </c>
      <c r="L186" s="45"/>
      <c r="M186" s="226" t="s">
        <v>1</v>
      </c>
      <c r="N186" s="227" t="s">
        <v>38</v>
      </c>
      <c r="O186" s="92"/>
      <c r="P186" s="228">
        <f>O186*H186</f>
        <v>0</v>
      </c>
      <c r="Q186" s="228">
        <v>0</v>
      </c>
      <c r="R186" s="228">
        <f>Q186*H186</f>
        <v>0</v>
      </c>
      <c r="S186" s="228">
        <v>0</v>
      </c>
      <c r="T186" s="229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30" t="s">
        <v>139</v>
      </c>
      <c r="AT186" s="230" t="s">
        <v>134</v>
      </c>
      <c r="AU186" s="230" t="s">
        <v>83</v>
      </c>
      <c r="AY186" s="18" t="s">
        <v>132</v>
      </c>
      <c r="BE186" s="231">
        <f>IF(N186="základní",J186,0)</f>
        <v>0</v>
      </c>
      <c r="BF186" s="231">
        <f>IF(N186="snížená",J186,0)</f>
        <v>0</v>
      </c>
      <c r="BG186" s="231">
        <f>IF(N186="zákl. přenesená",J186,0)</f>
        <v>0</v>
      </c>
      <c r="BH186" s="231">
        <f>IF(N186="sníž. přenesená",J186,0)</f>
        <v>0</v>
      </c>
      <c r="BI186" s="231">
        <f>IF(N186="nulová",J186,0)</f>
        <v>0</v>
      </c>
      <c r="BJ186" s="18" t="s">
        <v>81</v>
      </c>
      <c r="BK186" s="231">
        <f>ROUND(I186*H186,2)</f>
        <v>0</v>
      </c>
      <c r="BL186" s="18" t="s">
        <v>139</v>
      </c>
      <c r="BM186" s="230" t="s">
        <v>202</v>
      </c>
    </row>
    <row r="187" s="2" customFormat="1">
      <c r="A187" s="39"/>
      <c r="B187" s="40"/>
      <c r="C187" s="41"/>
      <c r="D187" s="232" t="s">
        <v>140</v>
      </c>
      <c r="E187" s="41"/>
      <c r="F187" s="233" t="s">
        <v>232</v>
      </c>
      <c r="G187" s="41"/>
      <c r="H187" s="41"/>
      <c r="I187" s="234"/>
      <c r="J187" s="41"/>
      <c r="K187" s="41"/>
      <c r="L187" s="45"/>
      <c r="M187" s="235"/>
      <c r="N187" s="236"/>
      <c r="O187" s="92"/>
      <c r="P187" s="92"/>
      <c r="Q187" s="92"/>
      <c r="R187" s="92"/>
      <c r="S187" s="92"/>
      <c r="T187" s="93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140</v>
      </c>
      <c r="AU187" s="18" t="s">
        <v>83</v>
      </c>
    </row>
    <row r="188" s="13" customFormat="1">
      <c r="A188" s="13"/>
      <c r="B188" s="237"/>
      <c r="C188" s="238"/>
      <c r="D188" s="239" t="s">
        <v>142</v>
      </c>
      <c r="E188" s="240" t="s">
        <v>1</v>
      </c>
      <c r="F188" s="241" t="s">
        <v>81</v>
      </c>
      <c r="G188" s="238"/>
      <c r="H188" s="242">
        <v>1</v>
      </c>
      <c r="I188" s="243"/>
      <c r="J188" s="238"/>
      <c r="K188" s="238"/>
      <c r="L188" s="244"/>
      <c r="M188" s="245"/>
      <c r="N188" s="246"/>
      <c r="O188" s="246"/>
      <c r="P188" s="246"/>
      <c r="Q188" s="246"/>
      <c r="R188" s="246"/>
      <c r="S188" s="246"/>
      <c r="T188" s="247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8" t="s">
        <v>142</v>
      </c>
      <c r="AU188" s="248" t="s">
        <v>83</v>
      </c>
      <c r="AV188" s="13" t="s">
        <v>83</v>
      </c>
      <c r="AW188" s="13" t="s">
        <v>30</v>
      </c>
      <c r="AX188" s="13" t="s">
        <v>73</v>
      </c>
      <c r="AY188" s="248" t="s">
        <v>132</v>
      </c>
    </row>
    <row r="189" s="14" customFormat="1">
      <c r="A189" s="14"/>
      <c r="B189" s="249"/>
      <c r="C189" s="250"/>
      <c r="D189" s="239" t="s">
        <v>142</v>
      </c>
      <c r="E189" s="251" t="s">
        <v>1</v>
      </c>
      <c r="F189" s="252" t="s">
        <v>144</v>
      </c>
      <c r="G189" s="250"/>
      <c r="H189" s="251" t="s">
        <v>1</v>
      </c>
      <c r="I189" s="253"/>
      <c r="J189" s="250"/>
      <c r="K189" s="250"/>
      <c r="L189" s="254"/>
      <c r="M189" s="255"/>
      <c r="N189" s="256"/>
      <c r="O189" s="256"/>
      <c r="P189" s="256"/>
      <c r="Q189" s="256"/>
      <c r="R189" s="256"/>
      <c r="S189" s="256"/>
      <c r="T189" s="257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8" t="s">
        <v>142</v>
      </c>
      <c r="AU189" s="258" t="s">
        <v>83</v>
      </c>
      <c r="AV189" s="14" t="s">
        <v>81</v>
      </c>
      <c r="AW189" s="14" t="s">
        <v>30</v>
      </c>
      <c r="AX189" s="14" t="s">
        <v>73</v>
      </c>
      <c r="AY189" s="258" t="s">
        <v>132</v>
      </c>
    </row>
    <row r="190" s="15" customFormat="1">
      <c r="A190" s="15"/>
      <c r="B190" s="259"/>
      <c r="C190" s="260"/>
      <c r="D190" s="239" t="s">
        <v>142</v>
      </c>
      <c r="E190" s="261" t="s">
        <v>1</v>
      </c>
      <c r="F190" s="262" t="s">
        <v>145</v>
      </c>
      <c r="G190" s="260"/>
      <c r="H190" s="263">
        <v>1</v>
      </c>
      <c r="I190" s="264"/>
      <c r="J190" s="260"/>
      <c r="K190" s="260"/>
      <c r="L190" s="265"/>
      <c r="M190" s="266"/>
      <c r="N190" s="267"/>
      <c r="O190" s="267"/>
      <c r="P190" s="267"/>
      <c r="Q190" s="267"/>
      <c r="R190" s="267"/>
      <c r="S190" s="267"/>
      <c r="T190" s="268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69" t="s">
        <v>142</v>
      </c>
      <c r="AU190" s="269" t="s">
        <v>83</v>
      </c>
      <c r="AV190" s="15" t="s">
        <v>139</v>
      </c>
      <c r="AW190" s="15" t="s">
        <v>30</v>
      </c>
      <c r="AX190" s="15" t="s">
        <v>81</v>
      </c>
      <c r="AY190" s="269" t="s">
        <v>132</v>
      </c>
    </row>
    <row r="191" s="2" customFormat="1" ht="16.5" customHeight="1">
      <c r="A191" s="39"/>
      <c r="B191" s="40"/>
      <c r="C191" s="270" t="s">
        <v>175</v>
      </c>
      <c r="D191" s="270" t="s">
        <v>199</v>
      </c>
      <c r="E191" s="271" t="s">
        <v>734</v>
      </c>
      <c r="F191" s="272" t="s">
        <v>735</v>
      </c>
      <c r="G191" s="273" t="s">
        <v>207</v>
      </c>
      <c r="H191" s="274">
        <v>1</v>
      </c>
      <c r="I191" s="275"/>
      <c r="J191" s="276">
        <f>ROUND(I191*H191,2)</f>
        <v>0</v>
      </c>
      <c r="K191" s="272" t="s">
        <v>138</v>
      </c>
      <c r="L191" s="277"/>
      <c r="M191" s="278" t="s">
        <v>1</v>
      </c>
      <c r="N191" s="279" t="s">
        <v>38</v>
      </c>
      <c r="O191" s="92"/>
      <c r="P191" s="228">
        <f>O191*H191</f>
        <v>0</v>
      </c>
      <c r="Q191" s="228">
        <v>0</v>
      </c>
      <c r="R191" s="228">
        <f>Q191*H191</f>
        <v>0</v>
      </c>
      <c r="S191" s="228">
        <v>0</v>
      </c>
      <c r="T191" s="229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0" t="s">
        <v>165</v>
      </c>
      <c r="AT191" s="230" t="s">
        <v>199</v>
      </c>
      <c r="AU191" s="230" t="s">
        <v>83</v>
      </c>
      <c r="AY191" s="18" t="s">
        <v>132</v>
      </c>
      <c r="BE191" s="231">
        <f>IF(N191="základní",J191,0)</f>
        <v>0</v>
      </c>
      <c r="BF191" s="231">
        <f>IF(N191="snížená",J191,0)</f>
        <v>0</v>
      </c>
      <c r="BG191" s="231">
        <f>IF(N191="zákl. přenesená",J191,0)</f>
        <v>0</v>
      </c>
      <c r="BH191" s="231">
        <f>IF(N191="sníž. přenesená",J191,0)</f>
        <v>0</v>
      </c>
      <c r="BI191" s="231">
        <f>IF(N191="nulová",J191,0)</f>
        <v>0</v>
      </c>
      <c r="BJ191" s="18" t="s">
        <v>81</v>
      </c>
      <c r="BK191" s="231">
        <f>ROUND(I191*H191,2)</f>
        <v>0</v>
      </c>
      <c r="BL191" s="18" t="s">
        <v>139</v>
      </c>
      <c r="BM191" s="230" t="s">
        <v>208</v>
      </c>
    </row>
    <row r="192" s="2" customFormat="1" ht="16.5" customHeight="1">
      <c r="A192" s="39"/>
      <c r="B192" s="40"/>
      <c r="C192" s="219" t="s">
        <v>210</v>
      </c>
      <c r="D192" s="219" t="s">
        <v>134</v>
      </c>
      <c r="E192" s="220" t="s">
        <v>240</v>
      </c>
      <c r="F192" s="221" t="s">
        <v>241</v>
      </c>
      <c r="G192" s="222" t="s">
        <v>207</v>
      </c>
      <c r="H192" s="223">
        <v>1</v>
      </c>
      <c r="I192" s="224"/>
      <c r="J192" s="225">
        <f>ROUND(I192*H192,2)</f>
        <v>0</v>
      </c>
      <c r="K192" s="221" t="s">
        <v>138</v>
      </c>
      <c r="L192" s="45"/>
      <c r="M192" s="226" t="s">
        <v>1</v>
      </c>
      <c r="N192" s="227" t="s">
        <v>38</v>
      </c>
      <c r="O192" s="92"/>
      <c r="P192" s="228">
        <f>O192*H192</f>
        <v>0</v>
      </c>
      <c r="Q192" s="228">
        <v>0</v>
      </c>
      <c r="R192" s="228">
        <f>Q192*H192</f>
        <v>0</v>
      </c>
      <c r="S192" s="228">
        <v>0</v>
      </c>
      <c r="T192" s="229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30" t="s">
        <v>139</v>
      </c>
      <c r="AT192" s="230" t="s">
        <v>134</v>
      </c>
      <c r="AU192" s="230" t="s">
        <v>83</v>
      </c>
      <c r="AY192" s="18" t="s">
        <v>132</v>
      </c>
      <c r="BE192" s="231">
        <f>IF(N192="základní",J192,0)</f>
        <v>0</v>
      </c>
      <c r="BF192" s="231">
        <f>IF(N192="snížená",J192,0)</f>
        <v>0</v>
      </c>
      <c r="BG192" s="231">
        <f>IF(N192="zákl. přenesená",J192,0)</f>
        <v>0</v>
      </c>
      <c r="BH192" s="231">
        <f>IF(N192="sníž. přenesená",J192,0)</f>
        <v>0</v>
      </c>
      <c r="BI192" s="231">
        <f>IF(N192="nulová",J192,0)</f>
        <v>0</v>
      </c>
      <c r="BJ192" s="18" t="s">
        <v>81</v>
      </c>
      <c r="BK192" s="231">
        <f>ROUND(I192*H192,2)</f>
        <v>0</v>
      </c>
      <c r="BL192" s="18" t="s">
        <v>139</v>
      </c>
      <c r="BM192" s="230" t="s">
        <v>213</v>
      </c>
    </row>
    <row r="193" s="2" customFormat="1">
      <c r="A193" s="39"/>
      <c r="B193" s="40"/>
      <c r="C193" s="41"/>
      <c r="D193" s="232" t="s">
        <v>140</v>
      </c>
      <c r="E193" s="41"/>
      <c r="F193" s="233" t="s">
        <v>243</v>
      </c>
      <c r="G193" s="41"/>
      <c r="H193" s="41"/>
      <c r="I193" s="234"/>
      <c r="J193" s="41"/>
      <c r="K193" s="41"/>
      <c r="L193" s="45"/>
      <c r="M193" s="235"/>
      <c r="N193" s="236"/>
      <c r="O193" s="92"/>
      <c r="P193" s="92"/>
      <c r="Q193" s="92"/>
      <c r="R193" s="92"/>
      <c r="S193" s="92"/>
      <c r="T193" s="93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T193" s="18" t="s">
        <v>140</v>
      </c>
      <c r="AU193" s="18" t="s">
        <v>83</v>
      </c>
    </row>
    <row r="194" s="13" customFormat="1">
      <c r="A194" s="13"/>
      <c r="B194" s="237"/>
      <c r="C194" s="238"/>
      <c r="D194" s="239" t="s">
        <v>142</v>
      </c>
      <c r="E194" s="240" t="s">
        <v>1</v>
      </c>
      <c r="F194" s="241" t="s">
        <v>81</v>
      </c>
      <c r="G194" s="238"/>
      <c r="H194" s="242">
        <v>1</v>
      </c>
      <c r="I194" s="243"/>
      <c r="J194" s="238"/>
      <c r="K194" s="238"/>
      <c r="L194" s="244"/>
      <c r="M194" s="245"/>
      <c r="N194" s="246"/>
      <c r="O194" s="246"/>
      <c r="P194" s="246"/>
      <c r="Q194" s="246"/>
      <c r="R194" s="246"/>
      <c r="S194" s="246"/>
      <c r="T194" s="247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8" t="s">
        <v>142</v>
      </c>
      <c r="AU194" s="248" t="s">
        <v>83</v>
      </c>
      <c r="AV194" s="13" t="s">
        <v>83</v>
      </c>
      <c r="AW194" s="13" t="s">
        <v>30</v>
      </c>
      <c r="AX194" s="13" t="s">
        <v>73</v>
      </c>
      <c r="AY194" s="248" t="s">
        <v>132</v>
      </c>
    </row>
    <row r="195" s="14" customFormat="1">
      <c r="A195" s="14"/>
      <c r="B195" s="249"/>
      <c r="C195" s="250"/>
      <c r="D195" s="239" t="s">
        <v>142</v>
      </c>
      <c r="E195" s="251" t="s">
        <v>1</v>
      </c>
      <c r="F195" s="252" t="s">
        <v>144</v>
      </c>
      <c r="G195" s="250"/>
      <c r="H195" s="251" t="s">
        <v>1</v>
      </c>
      <c r="I195" s="253"/>
      <c r="J195" s="250"/>
      <c r="K195" s="250"/>
      <c r="L195" s="254"/>
      <c r="M195" s="255"/>
      <c r="N195" s="256"/>
      <c r="O195" s="256"/>
      <c r="P195" s="256"/>
      <c r="Q195" s="256"/>
      <c r="R195" s="256"/>
      <c r="S195" s="256"/>
      <c r="T195" s="257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8" t="s">
        <v>142</v>
      </c>
      <c r="AU195" s="258" t="s">
        <v>83</v>
      </c>
      <c r="AV195" s="14" t="s">
        <v>81</v>
      </c>
      <c r="AW195" s="14" t="s">
        <v>30</v>
      </c>
      <c r="AX195" s="14" t="s">
        <v>73</v>
      </c>
      <c r="AY195" s="258" t="s">
        <v>132</v>
      </c>
    </row>
    <row r="196" s="15" customFormat="1">
      <c r="A196" s="15"/>
      <c r="B196" s="259"/>
      <c r="C196" s="260"/>
      <c r="D196" s="239" t="s">
        <v>142</v>
      </c>
      <c r="E196" s="261" t="s">
        <v>1</v>
      </c>
      <c r="F196" s="262" t="s">
        <v>145</v>
      </c>
      <c r="G196" s="260"/>
      <c r="H196" s="263">
        <v>1</v>
      </c>
      <c r="I196" s="264"/>
      <c r="J196" s="260"/>
      <c r="K196" s="260"/>
      <c r="L196" s="265"/>
      <c r="M196" s="266"/>
      <c r="N196" s="267"/>
      <c r="O196" s="267"/>
      <c r="P196" s="267"/>
      <c r="Q196" s="267"/>
      <c r="R196" s="267"/>
      <c r="S196" s="267"/>
      <c r="T196" s="268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69" t="s">
        <v>142</v>
      </c>
      <c r="AU196" s="269" t="s">
        <v>83</v>
      </c>
      <c r="AV196" s="15" t="s">
        <v>139</v>
      </c>
      <c r="AW196" s="15" t="s">
        <v>30</v>
      </c>
      <c r="AX196" s="15" t="s">
        <v>81</v>
      </c>
      <c r="AY196" s="269" t="s">
        <v>132</v>
      </c>
    </row>
    <row r="197" s="2" customFormat="1" ht="16.5" customHeight="1">
      <c r="A197" s="39"/>
      <c r="B197" s="40"/>
      <c r="C197" s="270" t="s">
        <v>179</v>
      </c>
      <c r="D197" s="270" t="s">
        <v>199</v>
      </c>
      <c r="E197" s="271" t="s">
        <v>244</v>
      </c>
      <c r="F197" s="272" t="s">
        <v>245</v>
      </c>
      <c r="G197" s="273" t="s">
        <v>207</v>
      </c>
      <c r="H197" s="274">
        <v>1</v>
      </c>
      <c r="I197" s="275"/>
      <c r="J197" s="276">
        <f>ROUND(I197*H197,2)</f>
        <v>0</v>
      </c>
      <c r="K197" s="272" t="s">
        <v>138</v>
      </c>
      <c r="L197" s="277"/>
      <c r="M197" s="278" t="s">
        <v>1</v>
      </c>
      <c r="N197" s="279" t="s">
        <v>38</v>
      </c>
      <c r="O197" s="92"/>
      <c r="P197" s="228">
        <f>O197*H197</f>
        <v>0</v>
      </c>
      <c r="Q197" s="228">
        <v>0</v>
      </c>
      <c r="R197" s="228">
        <f>Q197*H197</f>
        <v>0</v>
      </c>
      <c r="S197" s="228">
        <v>0</v>
      </c>
      <c r="T197" s="229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0" t="s">
        <v>165</v>
      </c>
      <c r="AT197" s="230" t="s">
        <v>199</v>
      </c>
      <c r="AU197" s="230" t="s">
        <v>83</v>
      </c>
      <c r="AY197" s="18" t="s">
        <v>132</v>
      </c>
      <c r="BE197" s="231">
        <f>IF(N197="základní",J197,0)</f>
        <v>0</v>
      </c>
      <c r="BF197" s="231">
        <f>IF(N197="snížená",J197,0)</f>
        <v>0</v>
      </c>
      <c r="BG197" s="231">
        <f>IF(N197="zákl. přenesená",J197,0)</f>
        <v>0</v>
      </c>
      <c r="BH197" s="231">
        <f>IF(N197="sníž. přenesená",J197,0)</f>
        <v>0</v>
      </c>
      <c r="BI197" s="231">
        <f>IF(N197="nulová",J197,0)</f>
        <v>0</v>
      </c>
      <c r="BJ197" s="18" t="s">
        <v>81</v>
      </c>
      <c r="BK197" s="231">
        <f>ROUND(I197*H197,2)</f>
        <v>0</v>
      </c>
      <c r="BL197" s="18" t="s">
        <v>139</v>
      </c>
      <c r="BM197" s="230" t="s">
        <v>219</v>
      </c>
    </row>
    <row r="198" s="2" customFormat="1" ht="16.5" customHeight="1">
      <c r="A198" s="39"/>
      <c r="B198" s="40"/>
      <c r="C198" s="270" t="s">
        <v>8</v>
      </c>
      <c r="D198" s="270" t="s">
        <v>199</v>
      </c>
      <c r="E198" s="271" t="s">
        <v>247</v>
      </c>
      <c r="F198" s="272" t="s">
        <v>248</v>
      </c>
      <c r="G198" s="273" t="s">
        <v>207</v>
      </c>
      <c r="H198" s="274">
        <v>1</v>
      </c>
      <c r="I198" s="275"/>
      <c r="J198" s="276">
        <f>ROUND(I198*H198,2)</f>
        <v>0</v>
      </c>
      <c r="K198" s="272" t="s">
        <v>138</v>
      </c>
      <c r="L198" s="277"/>
      <c r="M198" s="278" t="s">
        <v>1</v>
      </c>
      <c r="N198" s="279" t="s">
        <v>38</v>
      </c>
      <c r="O198" s="92"/>
      <c r="P198" s="228">
        <f>O198*H198</f>
        <v>0</v>
      </c>
      <c r="Q198" s="228">
        <v>0</v>
      </c>
      <c r="R198" s="228">
        <f>Q198*H198</f>
        <v>0</v>
      </c>
      <c r="S198" s="228">
        <v>0</v>
      </c>
      <c r="T198" s="229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30" t="s">
        <v>165</v>
      </c>
      <c r="AT198" s="230" t="s">
        <v>199</v>
      </c>
      <c r="AU198" s="230" t="s">
        <v>83</v>
      </c>
      <c r="AY198" s="18" t="s">
        <v>132</v>
      </c>
      <c r="BE198" s="231">
        <f>IF(N198="základní",J198,0)</f>
        <v>0</v>
      </c>
      <c r="BF198" s="231">
        <f>IF(N198="snížená",J198,0)</f>
        <v>0</v>
      </c>
      <c r="BG198" s="231">
        <f>IF(N198="zákl. přenesená",J198,0)</f>
        <v>0</v>
      </c>
      <c r="BH198" s="231">
        <f>IF(N198="sníž. přenesená",J198,0)</f>
        <v>0</v>
      </c>
      <c r="BI198" s="231">
        <f>IF(N198="nulová",J198,0)</f>
        <v>0</v>
      </c>
      <c r="BJ198" s="18" t="s">
        <v>81</v>
      </c>
      <c r="BK198" s="231">
        <f>ROUND(I198*H198,2)</f>
        <v>0</v>
      </c>
      <c r="BL198" s="18" t="s">
        <v>139</v>
      </c>
      <c r="BM198" s="230" t="s">
        <v>223</v>
      </c>
    </row>
    <row r="199" s="2" customFormat="1" ht="16.5" customHeight="1">
      <c r="A199" s="39"/>
      <c r="B199" s="40"/>
      <c r="C199" s="270" t="s">
        <v>183</v>
      </c>
      <c r="D199" s="270" t="s">
        <v>199</v>
      </c>
      <c r="E199" s="271" t="s">
        <v>251</v>
      </c>
      <c r="F199" s="272" t="s">
        <v>252</v>
      </c>
      <c r="G199" s="273" t="s">
        <v>207</v>
      </c>
      <c r="H199" s="274">
        <v>1</v>
      </c>
      <c r="I199" s="275"/>
      <c r="J199" s="276">
        <f>ROUND(I199*H199,2)</f>
        <v>0</v>
      </c>
      <c r="K199" s="272" t="s">
        <v>138</v>
      </c>
      <c r="L199" s="277"/>
      <c r="M199" s="278" t="s">
        <v>1</v>
      </c>
      <c r="N199" s="279" t="s">
        <v>38</v>
      </c>
      <c r="O199" s="92"/>
      <c r="P199" s="228">
        <f>O199*H199</f>
        <v>0</v>
      </c>
      <c r="Q199" s="228">
        <v>0</v>
      </c>
      <c r="R199" s="228">
        <f>Q199*H199</f>
        <v>0</v>
      </c>
      <c r="S199" s="228">
        <v>0</v>
      </c>
      <c r="T199" s="229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0" t="s">
        <v>165</v>
      </c>
      <c r="AT199" s="230" t="s">
        <v>199</v>
      </c>
      <c r="AU199" s="230" t="s">
        <v>83</v>
      </c>
      <c r="AY199" s="18" t="s">
        <v>132</v>
      </c>
      <c r="BE199" s="231">
        <f>IF(N199="základní",J199,0)</f>
        <v>0</v>
      </c>
      <c r="BF199" s="231">
        <f>IF(N199="snížená",J199,0)</f>
        <v>0</v>
      </c>
      <c r="BG199" s="231">
        <f>IF(N199="zákl. přenesená",J199,0)</f>
        <v>0</v>
      </c>
      <c r="BH199" s="231">
        <f>IF(N199="sníž. přenesená",J199,0)</f>
        <v>0</v>
      </c>
      <c r="BI199" s="231">
        <f>IF(N199="nulová",J199,0)</f>
        <v>0</v>
      </c>
      <c r="BJ199" s="18" t="s">
        <v>81</v>
      </c>
      <c r="BK199" s="231">
        <f>ROUND(I199*H199,2)</f>
        <v>0</v>
      </c>
      <c r="BL199" s="18" t="s">
        <v>139</v>
      </c>
      <c r="BM199" s="230" t="s">
        <v>227</v>
      </c>
    </row>
    <row r="200" s="2" customFormat="1" ht="16.5" customHeight="1">
      <c r="A200" s="39"/>
      <c r="B200" s="40"/>
      <c r="C200" s="270" t="s">
        <v>228</v>
      </c>
      <c r="D200" s="270" t="s">
        <v>199</v>
      </c>
      <c r="E200" s="271" t="s">
        <v>254</v>
      </c>
      <c r="F200" s="272" t="s">
        <v>255</v>
      </c>
      <c r="G200" s="273" t="s">
        <v>207</v>
      </c>
      <c r="H200" s="274">
        <v>1</v>
      </c>
      <c r="I200" s="275"/>
      <c r="J200" s="276">
        <f>ROUND(I200*H200,2)</f>
        <v>0</v>
      </c>
      <c r="K200" s="272" t="s">
        <v>138</v>
      </c>
      <c r="L200" s="277"/>
      <c r="M200" s="278" t="s">
        <v>1</v>
      </c>
      <c r="N200" s="279" t="s">
        <v>38</v>
      </c>
      <c r="O200" s="92"/>
      <c r="P200" s="228">
        <f>O200*H200</f>
        <v>0</v>
      </c>
      <c r="Q200" s="228">
        <v>0</v>
      </c>
      <c r="R200" s="228">
        <f>Q200*H200</f>
        <v>0</v>
      </c>
      <c r="S200" s="228">
        <v>0</v>
      </c>
      <c r="T200" s="229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30" t="s">
        <v>165</v>
      </c>
      <c r="AT200" s="230" t="s">
        <v>199</v>
      </c>
      <c r="AU200" s="230" t="s">
        <v>83</v>
      </c>
      <c r="AY200" s="18" t="s">
        <v>132</v>
      </c>
      <c r="BE200" s="231">
        <f>IF(N200="základní",J200,0)</f>
        <v>0</v>
      </c>
      <c r="BF200" s="231">
        <f>IF(N200="snížená",J200,0)</f>
        <v>0</v>
      </c>
      <c r="BG200" s="231">
        <f>IF(N200="zákl. přenesená",J200,0)</f>
        <v>0</v>
      </c>
      <c r="BH200" s="231">
        <f>IF(N200="sníž. přenesená",J200,0)</f>
        <v>0</v>
      </c>
      <c r="BI200" s="231">
        <f>IF(N200="nulová",J200,0)</f>
        <v>0</v>
      </c>
      <c r="BJ200" s="18" t="s">
        <v>81</v>
      </c>
      <c r="BK200" s="231">
        <f>ROUND(I200*H200,2)</f>
        <v>0</v>
      </c>
      <c r="BL200" s="18" t="s">
        <v>139</v>
      </c>
      <c r="BM200" s="230" t="s">
        <v>231</v>
      </c>
    </row>
    <row r="201" s="2" customFormat="1" ht="16.5" customHeight="1">
      <c r="A201" s="39"/>
      <c r="B201" s="40"/>
      <c r="C201" s="219" t="s">
        <v>189</v>
      </c>
      <c r="D201" s="219" t="s">
        <v>134</v>
      </c>
      <c r="E201" s="220" t="s">
        <v>258</v>
      </c>
      <c r="F201" s="221" t="s">
        <v>259</v>
      </c>
      <c r="G201" s="222" t="s">
        <v>218</v>
      </c>
      <c r="H201" s="223">
        <v>146.90000000000001</v>
      </c>
      <c r="I201" s="224"/>
      <c r="J201" s="225">
        <f>ROUND(I201*H201,2)</f>
        <v>0</v>
      </c>
      <c r="K201" s="221" t="s">
        <v>138</v>
      </c>
      <c r="L201" s="45"/>
      <c r="M201" s="226" t="s">
        <v>1</v>
      </c>
      <c r="N201" s="227" t="s">
        <v>38</v>
      </c>
      <c r="O201" s="92"/>
      <c r="P201" s="228">
        <f>O201*H201</f>
        <v>0</v>
      </c>
      <c r="Q201" s="228">
        <v>0</v>
      </c>
      <c r="R201" s="228">
        <f>Q201*H201</f>
        <v>0</v>
      </c>
      <c r="S201" s="228">
        <v>0</v>
      </c>
      <c r="T201" s="229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30" t="s">
        <v>139</v>
      </c>
      <c r="AT201" s="230" t="s">
        <v>134</v>
      </c>
      <c r="AU201" s="230" t="s">
        <v>83</v>
      </c>
      <c r="AY201" s="18" t="s">
        <v>132</v>
      </c>
      <c r="BE201" s="231">
        <f>IF(N201="základní",J201,0)</f>
        <v>0</v>
      </c>
      <c r="BF201" s="231">
        <f>IF(N201="snížená",J201,0)</f>
        <v>0</v>
      </c>
      <c r="BG201" s="231">
        <f>IF(N201="zákl. přenesená",J201,0)</f>
        <v>0</v>
      </c>
      <c r="BH201" s="231">
        <f>IF(N201="sníž. přenesená",J201,0)</f>
        <v>0</v>
      </c>
      <c r="BI201" s="231">
        <f>IF(N201="nulová",J201,0)</f>
        <v>0</v>
      </c>
      <c r="BJ201" s="18" t="s">
        <v>81</v>
      </c>
      <c r="BK201" s="231">
        <f>ROUND(I201*H201,2)</f>
        <v>0</v>
      </c>
      <c r="BL201" s="18" t="s">
        <v>139</v>
      </c>
      <c r="BM201" s="230" t="s">
        <v>235</v>
      </c>
    </row>
    <row r="202" s="2" customFormat="1">
      <c r="A202" s="39"/>
      <c r="B202" s="40"/>
      <c r="C202" s="41"/>
      <c r="D202" s="232" t="s">
        <v>140</v>
      </c>
      <c r="E202" s="41"/>
      <c r="F202" s="233" t="s">
        <v>261</v>
      </c>
      <c r="G202" s="41"/>
      <c r="H202" s="41"/>
      <c r="I202" s="234"/>
      <c r="J202" s="41"/>
      <c r="K202" s="41"/>
      <c r="L202" s="45"/>
      <c r="M202" s="235"/>
      <c r="N202" s="236"/>
      <c r="O202" s="92"/>
      <c r="P202" s="92"/>
      <c r="Q202" s="92"/>
      <c r="R202" s="92"/>
      <c r="S202" s="92"/>
      <c r="T202" s="93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140</v>
      </c>
      <c r="AU202" s="18" t="s">
        <v>83</v>
      </c>
    </row>
    <row r="203" s="13" customFormat="1">
      <c r="A203" s="13"/>
      <c r="B203" s="237"/>
      <c r="C203" s="238"/>
      <c r="D203" s="239" t="s">
        <v>142</v>
      </c>
      <c r="E203" s="240" t="s">
        <v>1</v>
      </c>
      <c r="F203" s="241" t="s">
        <v>736</v>
      </c>
      <c r="G203" s="238"/>
      <c r="H203" s="242">
        <v>96.599999999999994</v>
      </c>
      <c r="I203" s="243"/>
      <c r="J203" s="238"/>
      <c r="K203" s="238"/>
      <c r="L203" s="244"/>
      <c r="M203" s="245"/>
      <c r="N203" s="246"/>
      <c r="O203" s="246"/>
      <c r="P203" s="246"/>
      <c r="Q203" s="246"/>
      <c r="R203" s="246"/>
      <c r="S203" s="246"/>
      <c r="T203" s="247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8" t="s">
        <v>142</v>
      </c>
      <c r="AU203" s="248" t="s">
        <v>83</v>
      </c>
      <c r="AV203" s="13" t="s">
        <v>83</v>
      </c>
      <c r="AW203" s="13" t="s">
        <v>30</v>
      </c>
      <c r="AX203" s="13" t="s">
        <v>73</v>
      </c>
      <c r="AY203" s="248" t="s">
        <v>132</v>
      </c>
    </row>
    <row r="204" s="14" customFormat="1">
      <c r="A204" s="14"/>
      <c r="B204" s="249"/>
      <c r="C204" s="250"/>
      <c r="D204" s="239" t="s">
        <v>142</v>
      </c>
      <c r="E204" s="251" t="s">
        <v>1</v>
      </c>
      <c r="F204" s="252" t="s">
        <v>263</v>
      </c>
      <c r="G204" s="250"/>
      <c r="H204" s="251" t="s">
        <v>1</v>
      </c>
      <c r="I204" s="253"/>
      <c r="J204" s="250"/>
      <c r="K204" s="250"/>
      <c r="L204" s="254"/>
      <c r="M204" s="255"/>
      <c r="N204" s="256"/>
      <c r="O204" s="256"/>
      <c r="P204" s="256"/>
      <c r="Q204" s="256"/>
      <c r="R204" s="256"/>
      <c r="S204" s="256"/>
      <c r="T204" s="257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8" t="s">
        <v>142</v>
      </c>
      <c r="AU204" s="258" t="s">
        <v>83</v>
      </c>
      <c r="AV204" s="14" t="s">
        <v>81</v>
      </c>
      <c r="AW204" s="14" t="s">
        <v>30</v>
      </c>
      <c r="AX204" s="14" t="s">
        <v>73</v>
      </c>
      <c r="AY204" s="258" t="s">
        <v>132</v>
      </c>
    </row>
    <row r="205" s="13" customFormat="1">
      <c r="A205" s="13"/>
      <c r="B205" s="237"/>
      <c r="C205" s="238"/>
      <c r="D205" s="239" t="s">
        <v>142</v>
      </c>
      <c r="E205" s="240" t="s">
        <v>1</v>
      </c>
      <c r="F205" s="241" t="s">
        <v>737</v>
      </c>
      <c r="G205" s="238"/>
      <c r="H205" s="242">
        <v>50.299999999999997</v>
      </c>
      <c r="I205" s="243"/>
      <c r="J205" s="238"/>
      <c r="K205" s="238"/>
      <c r="L205" s="244"/>
      <c r="M205" s="245"/>
      <c r="N205" s="246"/>
      <c r="O205" s="246"/>
      <c r="P205" s="246"/>
      <c r="Q205" s="246"/>
      <c r="R205" s="246"/>
      <c r="S205" s="246"/>
      <c r="T205" s="247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8" t="s">
        <v>142</v>
      </c>
      <c r="AU205" s="248" t="s">
        <v>83</v>
      </c>
      <c r="AV205" s="13" t="s">
        <v>83</v>
      </c>
      <c r="AW205" s="13" t="s">
        <v>30</v>
      </c>
      <c r="AX205" s="13" t="s">
        <v>73</v>
      </c>
      <c r="AY205" s="248" t="s">
        <v>132</v>
      </c>
    </row>
    <row r="206" s="14" customFormat="1">
      <c r="A206" s="14"/>
      <c r="B206" s="249"/>
      <c r="C206" s="250"/>
      <c r="D206" s="239" t="s">
        <v>142</v>
      </c>
      <c r="E206" s="251" t="s">
        <v>1</v>
      </c>
      <c r="F206" s="252" t="s">
        <v>265</v>
      </c>
      <c r="G206" s="250"/>
      <c r="H206" s="251" t="s">
        <v>1</v>
      </c>
      <c r="I206" s="253"/>
      <c r="J206" s="250"/>
      <c r="K206" s="250"/>
      <c r="L206" s="254"/>
      <c r="M206" s="255"/>
      <c r="N206" s="256"/>
      <c r="O206" s="256"/>
      <c r="P206" s="256"/>
      <c r="Q206" s="256"/>
      <c r="R206" s="256"/>
      <c r="S206" s="256"/>
      <c r="T206" s="257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8" t="s">
        <v>142</v>
      </c>
      <c r="AU206" s="258" t="s">
        <v>83</v>
      </c>
      <c r="AV206" s="14" t="s">
        <v>81</v>
      </c>
      <c r="AW206" s="14" t="s">
        <v>30</v>
      </c>
      <c r="AX206" s="14" t="s">
        <v>73</v>
      </c>
      <c r="AY206" s="258" t="s">
        <v>132</v>
      </c>
    </row>
    <row r="207" s="14" customFormat="1">
      <c r="A207" s="14"/>
      <c r="B207" s="249"/>
      <c r="C207" s="250"/>
      <c r="D207" s="239" t="s">
        <v>142</v>
      </c>
      <c r="E207" s="251" t="s">
        <v>1</v>
      </c>
      <c r="F207" s="252" t="s">
        <v>144</v>
      </c>
      <c r="G207" s="250"/>
      <c r="H207" s="251" t="s">
        <v>1</v>
      </c>
      <c r="I207" s="253"/>
      <c r="J207" s="250"/>
      <c r="K207" s="250"/>
      <c r="L207" s="254"/>
      <c r="M207" s="255"/>
      <c r="N207" s="256"/>
      <c r="O207" s="256"/>
      <c r="P207" s="256"/>
      <c r="Q207" s="256"/>
      <c r="R207" s="256"/>
      <c r="S207" s="256"/>
      <c r="T207" s="257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8" t="s">
        <v>142</v>
      </c>
      <c r="AU207" s="258" t="s">
        <v>83</v>
      </c>
      <c r="AV207" s="14" t="s">
        <v>81</v>
      </c>
      <c r="AW207" s="14" t="s">
        <v>30</v>
      </c>
      <c r="AX207" s="14" t="s">
        <v>73</v>
      </c>
      <c r="AY207" s="258" t="s">
        <v>132</v>
      </c>
    </row>
    <row r="208" s="15" customFormat="1">
      <c r="A208" s="15"/>
      <c r="B208" s="259"/>
      <c r="C208" s="260"/>
      <c r="D208" s="239" t="s">
        <v>142</v>
      </c>
      <c r="E208" s="261" t="s">
        <v>1</v>
      </c>
      <c r="F208" s="262" t="s">
        <v>145</v>
      </c>
      <c r="G208" s="260"/>
      <c r="H208" s="263">
        <v>146.89999999999998</v>
      </c>
      <c r="I208" s="264"/>
      <c r="J208" s="260"/>
      <c r="K208" s="260"/>
      <c r="L208" s="265"/>
      <c r="M208" s="266"/>
      <c r="N208" s="267"/>
      <c r="O208" s="267"/>
      <c r="P208" s="267"/>
      <c r="Q208" s="267"/>
      <c r="R208" s="267"/>
      <c r="S208" s="267"/>
      <c r="T208" s="268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69" t="s">
        <v>142</v>
      </c>
      <c r="AU208" s="269" t="s">
        <v>83</v>
      </c>
      <c r="AV208" s="15" t="s">
        <v>139</v>
      </c>
      <c r="AW208" s="15" t="s">
        <v>30</v>
      </c>
      <c r="AX208" s="15" t="s">
        <v>81</v>
      </c>
      <c r="AY208" s="269" t="s">
        <v>132</v>
      </c>
    </row>
    <row r="209" s="2" customFormat="1" ht="21.75" customHeight="1">
      <c r="A209" s="39"/>
      <c r="B209" s="40"/>
      <c r="C209" s="219" t="s">
        <v>236</v>
      </c>
      <c r="D209" s="219" t="s">
        <v>134</v>
      </c>
      <c r="E209" s="220" t="s">
        <v>266</v>
      </c>
      <c r="F209" s="221" t="s">
        <v>267</v>
      </c>
      <c r="G209" s="222" t="s">
        <v>218</v>
      </c>
      <c r="H209" s="223">
        <v>119.59999999999999</v>
      </c>
      <c r="I209" s="224"/>
      <c r="J209" s="225">
        <f>ROUND(I209*H209,2)</f>
        <v>0</v>
      </c>
      <c r="K209" s="221" t="s">
        <v>138</v>
      </c>
      <c r="L209" s="45"/>
      <c r="M209" s="226" t="s">
        <v>1</v>
      </c>
      <c r="N209" s="227" t="s">
        <v>38</v>
      </c>
      <c r="O209" s="92"/>
      <c r="P209" s="228">
        <f>O209*H209</f>
        <v>0</v>
      </c>
      <c r="Q209" s="228">
        <v>0</v>
      </c>
      <c r="R209" s="228">
        <f>Q209*H209</f>
        <v>0</v>
      </c>
      <c r="S209" s="228">
        <v>0</v>
      </c>
      <c r="T209" s="229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30" t="s">
        <v>139</v>
      </c>
      <c r="AT209" s="230" t="s">
        <v>134</v>
      </c>
      <c r="AU209" s="230" t="s">
        <v>83</v>
      </c>
      <c r="AY209" s="18" t="s">
        <v>132</v>
      </c>
      <c r="BE209" s="231">
        <f>IF(N209="základní",J209,0)</f>
        <v>0</v>
      </c>
      <c r="BF209" s="231">
        <f>IF(N209="snížená",J209,0)</f>
        <v>0</v>
      </c>
      <c r="BG209" s="231">
        <f>IF(N209="zákl. přenesená",J209,0)</f>
        <v>0</v>
      </c>
      <c r="BH209" s="231">
        <f>IF(N209="sníž. přenesená",J209,0)</f>
        <v>0</v>
      </c>
      <c r="BI209" s="231">
        <f>IF(N209="nulová",J209,0)</f>
        <v>0</v>
      </c>
      <c r="BJ209" s="18" t="s">
        <v>81</v>
      </c>
      <c r="BK209" s="231">
        <f>ROUND(I209*H209,2)</f>
        <v>0</v>
      </c>
      <c r="BL209" s="18" t="s">
        <v>139</v>
      </c>
      <c r="BM209" s="230" t="s">
        <v>239</v>
      </c>
    </row>
    <row r="210" s="2" customFormat="1">
      <c r="A210" s="39"/>
      <c r="B210" s="40"/>
      <c r="C210" s="41"/>
      <c r="D210" s="232" t="s">
        <v>140</v>
      </c>
      <c r="E210" s="41"/>
      <c r="F210" s="233" t="s">
        <v>269</v>
      </c>
      <c r="G210" s="41"/>
      <c r="H210" s="41"/>
      <c r="I210" s="234"/>
      <c r="J210" s="41"/>
      <c r="K210" s="41"/>
      <c r="L210" s="45"/>
      <c r="M210" s="235"/>
      <c r="N210" s="236"/>
      <c r="O210" s="92"/>
      <c r="P210" s="92"/>
      <c r="Q210" s="92"/>
      <c r="R210" s="92"/>
      <c r="S210" s="92"/>
      <c r="T210" s="93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T210" s="18" t="s">
        <v>140</v>
      </c>
      <c r="AU210" s="18" t="s">
        <v>83</v>
      </c>
    </row>
    <row r="211" s="13" customFormat="1">
      <c r="A211" s="13"/>
      <c r="B211" s="237"/>
      <c r="C211" s="238"/>
      <c r="D211" s="239" t="s">
        <v>142</v>
      </c>
      <c r="E211" s="240" t="s">
        <v>1</v>
      </c>
      <c r="F211" s="241" t="s">
        <v>738</v>
      </c>
      <c r="G211" s="238"/>
      <c r="H211" s="242">
        <v>69.299999999999997</v>
      </c>
      <c r="I211" s="243"/>
      <c r="J211" s="238"/>
      <c r="K211" s="238"/>
      <c r="L211" s="244"/>
      <c r="M211" s="245"/>
      <c r="N211" s="246"/>
      <c r="O211" s="246"/>
      <c r="P211" s="246"/>
      <c r="Q211" s="246"/>
      <c r="R211" s="246"/>
      <c r="S211" s="246"/>
      <c r="T211" s="247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8" t="s">
        <v>142</v>
      </c>
      <c r="AU211" s="248" t="s">
        <v>83</v>
      </c>
      <c r="AV211" s="13" t="s">
        <v>83</v>
      </c>
      <c r="AW211" s="13" t="s">
        <v>30</v>
      </c>
      <c r="AX211" s="13" t="s">
        <v>73</v>
      </c>
      <c r="AY211" s="248" t="s">
        <v>132</v>
      </c>
    </row>
    <row r="212" s="14" customFormat="1">
      <c r="A212" s="14"/>
      <c r="B212" s="249"/>
      <c r="C212" s="250"/>
      <c r="D212" s="239" t="s">
        <v>142</v>
      </c>
      <c r="E212" s="251" t="s">
        <v>1</v>
      </c>
      <c r="F212" s="252" t="s">
        <v>273</v>
      </c>
      <c r="G212" s="250"/>
      <c r="H212" s="251" t="s">
        <v>1</v>
      </c>
      <c r="I212" s="253"/>
      <c r="J212" s="250"/>
      <c r="K212" s="250"/>
      <c r="L212" s="254"/>
      <c r="M212" s="255"/>
      <c r="N212" s="256"/>
      <c r="O212" s="256"/>
      <c r="P212" s="256"/>
      <c r="Q212" s="256"/>
      <c r="R212" s="256"/>
      <c r="S212" s="256"/>
      <c r="T212" s="257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8" t="s">
        <v>142</v>
      </c>
      <c r="AU212" s="258" t="s">
        <v>83</v>
      </c>
      <c r="AV212" s="14" t="s">
        <v>81</v>
      </c>
      <c r="AW212" s="14" t="s">
        <v>30</v>
      </c>
      <c r="AX212" s="14" t="s">
        <v>73</v>
      </c>
      <c r="AY212" s="258" t="s">
        <v>132</v>
      </c>
    </row>
    <row r="213" s="13" customFormat="1">
      <c r="A213" s="13"/>
      <c r="B213" s="237"/>
      <c r="C213" s="238"/>
      <c r="D213" s="239" t="s">
        <v>142</v>
      </c>
      <c r="E213" s="240" t="s">
        <v>1</v>
      </c>
      <c r="F213" s="241" t="s">
        <v>737</v>
      </c>
      <c r="G213" s="238"/>
      <c r="H213" s="242">
        <v>50.299999999999997</v>
      </c>
      <c r="I213" s="243"/>
      <c r="J213" s="238"/>
      <c r="K213" s="238"/>
      <c r="L213" s="244"/>
      <c r="M213" s="245"/>
      <c r="N213" s="246"/>
      <c r="O213" s="246"/>
      <c r="P213" s="246"/>
      <c r="Q213" s="246"/>
      <c r="R213" s="246"/>
      <c r="S213" s="246"/>
      <c r="T213" s="247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8" t="s">
        <v>142</v>
      </c>
      <c r="AU213" s="248" t="s">
        <v>83</v>
      </c>
      <c r="AV213" s="13" t="s">
        <v>83</v>
      </c>
      <c r="AW213" s="13" t="s">
        <v>30</v>
      </c>
      <c r="AX213" s="13" t="s">
        <v>73</v>
      </c>
      <c r="AY213" s="248" t="s">
        <v>132</v>
      </c>
    </row>
    <row r="214" s="14" customFormat="1">
      <c r="A214" s="14"/>
      <c r="B214" s="249"/>
      <c r="C214" s="250"/>
      <c r="D214" s="239" t="s">
        <v>142</v>
      </c>
      <c r="E214" s="251" t="s">
        <v>1</v>
      </c>
      <c r="F214" s="252" t="s">
        <v>265</v>
      </c>
      <c r="G214" s="250"/>
      <c r="H214" s="251" t="s">
        <v>1</v>
      </c>
      <c r="I214" s="253"/>
      <c r="J214" s="250"/>
      <c r="K214" s="250"/>
      <c r="L214" s="254"/>
      <c r="M214" s="255"/>
      <c r="N214" s="256"/>
      <c r="O214" s="256"/>
      <c r="P214" s="256"/>
      <c r="Q214" s="256"/>
      <c r="R214" s="256"/>
      <c r="S214" s="256"/>
      <c r="T214" s="257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8" t="s">
        <v>142</v>
      </c>
      <c r="AU214" s="258" t="s">
        <v>83</v>
      </c>
      <c r="AV214" s="14" t="s">
        <v>81</v>
      </c>
      <c r="AW214" s="14" t="s">
        <v>30</v>
      </c>
      <c r="AX214" s="14" t="s">
        <v>73</v>
      </c>
      <c r="AY214" s="258" t="s">
        <v>132</v>
      </c>
    </row>
    <row r="215" s="14" customFormat="1">
      <c r="A215" s="14"/>
      <c r="B215" s="249"/>
      <c r="C215" s="250"/>
      <c r="D215" s="239" t="s">
        <v>142</v>
      </c>
      <c r="E215" s="251" t="s">
        <v>1</v>
      </c>
      <c r="F215" s="252" t="s">
        <v>274</v>
      </c>
      <c r="G215" s="250"/>
      <c r="H215" s="251" t="s">
        <v>1</v>
      </c>
      <c r="I215" s="253"/>
      <c r="J215" s="250"/>
      <c r="K215" s="250"/>
      <c r="L215" s="254"/>
      <c r="M215" s="255"/>
      <c r="N215" s="256"/>
      <c r="O215" s="256"/>
      <c r="P215" s="256"/>
      <c r="Q215" s="256"/>
      <c r="R215" s="256"/>
      <c r="S215" s="256"/>
      <c r="T215" s="257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8" t="s">
        <v>142</v>
      </c>
      <c r="AU215" s="258" t="s">
        <v>83</v>
      </c>
      <c r="AV215" s="14" t="s">
        <v>81</v>
      </c>
      <c r="AW215" s="14" t="s">
        <v>30</v>
      </c>
      <c r="AX215" s="14" t="s">
        <v>73</v>
      </c>
      <c r="AY215" s="258" t="s">
        <v>132</v>
      </c>
    </row>
    <row r="216" s="15" customFormat="1">
      <c r="A216" s="15"/>
      <c r="B216" s="259"/>
      <c r="C216" s="260"/>
      <c r="D216" s="239" t="s">
        <v>142</v>
      </c>
      <c r="E216" s="261" t="s">
        <v>1</v>
      </c>
      <c r="F216" s="262" t="s">
        <v>145</v>
      </c>
      <c r="G216" s="260"/>
      <c r="H216" s="263">
        <v>119.59999999999999</v>
      </c>
      <c r="I216" s="264"/>
      <c r="J216" s="260"/>
      <c r="K216" s="260"/>
      <c r="L216" s="265"/>
      <c r="M216" s="266"/>
      <c r="N216" s="267"/>
      <c r="O216" s="267"/>
      <c r="P216" s="267"/>
      <c r="Q216" s="267"/>
      <c r="R216" s="267"/>
      <c r="S216" s="267"/>
      <c r="T216" s="268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69" t="s">
        <v>142</v>
      </c>
      <c r="AU216" s="269" t="s">
        <v>83</v>
      </c>
      <c r="AV216" s="15" t="s">
        <v>139</v>
      </c>
      <c r="AW216" s="15" t="s">
        <v>30</v>
      </c>
      <c r="AX216" s="15" t="s">
        <v>81</v>
      </c>
      <c r="AY216" s="269" t="s">
        <v>132</v>
      </c>
    </row>
    <row r="217" s="2" customFormat="1" ht="16.5" customHeight="1">
      <c r="A217" s="39"/>
      <c r="B217" s="40"/>
      <c r="C217" s="219" t="s">
        <v>194</v>
      </c>
      <c r="D217" s="219" t="s">
        <v>134</v>
      </c>
      <c r="E217" s="220" t="s">
        <v>276</v>
      </c>
      <c r="F217" s="221" t="s">
        <v>277</v>
      </c>
      <c r="G217" s="222" t="s">
        <v>218</v>
      </c>
      <c r="H217" s="223">
        <v>316.69999999999999</v>
      </c>
      <c r="I217" s="224"/>
      <c r="J217" s="225">
        <f>ROUND(I217*H217,2)</f>
        <v>0</v>
      </c>
      <c r="K217" s="221" t="s">
        <v>138</v>
      </c>
      <c r="L217" s="45"/>
      <c r="M217" s="226" t="s">
        <v>1</v>
      </c>
      <c r="N217" s="227" t="s">
        <v>38</v>
      </c>
      <c r="O217" s="92"/>
      <c r="P217" s="228">
        <f>O217*H217</f>
        <v>0</v>
      </c>
      <c r="Q217" s="228">
        <v>0</v>
      </c>
      <c r="R217" s="228">
        <f>Q217*H217</f>
        <v>0</v>
      </c>
      <c r="S217" s="228">
        <v>0</v>
      </c>
      <c r="T217" s="229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30" t="s">
        <v>139</v>
      </c>
      <c r="AT217" s="230" t="s">
        <v>134</v>
      </c>
      <c r="AU217" s="230" t="s">
        <v>83</v>
      </c>
      <c r="AY217" s="18" t="s">
        <v>132</v>
      </c>
      <c r="BE217" s="231">
        <f>IF(N217="základní",J217,0)</f>
        <v>0</v>
      </c>
      <c r="BF217" s="231">
        <f>IF(N217="snížená",J217,0)</f>
        <v>0</v>
      </c>
      <c r="BG217" s="231">
        <f>IF(N217="zákl. přenesená",J217,0)</f>
        <v>0</v>
      </c>
      <c r="BH217" s="231">
        <f>IF(N217="sníž. přenesená",J217,0)</f>
        <v>0</v>
      </c>
      <c r="BI217" s="231">
        <f>IF(N217="nulová",J217,0)</f>
        <v>0</v>
      </c>
      <c r="BJ217" s="18" t="s">
        <v>81</v>
      </c>
      <c r="BK217" s="231">
        <f>ROUND(I217*H217,2)</f>
        <v>0</v>
      </c>
      <c r="BL217" s="18" t="s">
        <v>139</v>
      </c>
      <c r="BM217" s="230" t="s">
        <v>242</v>
      </c>
    </row>
    <row r="218" s="2" customFormat="1">
      <c r="A218" s="39"/>
      <c r="B218" s="40"/>
      <c r="C218" s="41"/>
      <c r="D218" s="232" t="s">
        <v>140</v>
      </c>
      <c r="E218" s="41"/>
      <c r="F218" s="233" t="s">
        <v>279</v>
      </c>
      <c r="G218" s="41"/>
      <c r="H218" s="41"/>
      <c r="I218" s="234"/>
      <c r="J218" s="41"/>
      <c r="K218" s="41"/>
      <c r="L218" s="45"/>
      <c r="M218" s="235"/>
      <c r="N218" s="236"/>
      <c r="O218" s="92"/>
      <c r="P218" s="92"/>
      <c r="Q218" s="92"/>
      <c r="R218" s="92"/>
      <c r="S218" s="92"/>
      <c r="T218" s="93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T218" s="18" t="s">
        <v>140</v>
      </c>
      <c r="AU218" s="18" t="s">
        <v>83</v>
      </c>
    </row>
    <row r="219" s="13" customFormat="1">
      <c r="A219" s="13"/>
      <c r="B219" s="237"/>
      <c r="C219" s="238"/>
      <c r="D219" s="239" t="s">
        <v>142</v>
      </c>
      <c r="E219" s="240" t="s">
        <v>1</v>
      </c>
      <c r="F219" s="241" t="s">
        <v>739</v>
      </c>
      <c r="G219" s="238"/>
      <c r="H219" s="242">
        <v>316.69999999999999</v>
      </c>
      <c r="I219" s="243"/>
      <c r="J219" s="238"/>
      <c r="K219" s="238"/>
      <c r="L219" s="244"/>
      <c r="M219" s="245"/>
      <c r="N219" s="246"/>
      <c r="O219" s="246"/>
      <c r="P219" s="246"/>
      <c r="Q219" s="246"/>
      <c r="R219" s="246"/>
      <c r="S219" s="246"/>
      <c r="T219" s="247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8" t="s">
        <v>142</v>
      </c>
      <c r="AU219" s="248" t="s">
        <v>83</v>
      </c>
      <c r="AV219" s="13" t="s">
        <v>83</v>
      </c>
      <c r="AW219" s="13" t="s">
        <v>30</v>
      </c>
      <c r="AX219" s="13" t="s">
        <v>73</v>
      </c>
      <c r="AY219" s="248" t="s">
        <v>132</v>
      </c>
    </row>
    <row r="220" s="14" customFormat="1">
      <c r="A220" s="14"/>
      <c r="B220" s="249"/>
      <c r="C220" s="250"/>
      <c r="D220" s="239" t="s">
        <v>142</v>
      </c>
      <c r="E220" s="251" t="s">
        <v>1</v>
      </c>
      <c r="F220" s="252" t="s">
        <v>281</v>
      </c>
      <c r="G220" s="250"/>
      <c r="H220" s="251" t="s">
        <v>1</v>
      </c>
      <c r="I220" s="253"/>
      <c r="J220" s="250"/>
      <c r="K220" s="250"/>
      <c r="L220" s="254"/>
      <c r="M220" s="255"/>
      <c r="N220" s="256"/>
      <c r="O220" s="256"/>
      <c r="P220" s="256"/>
      <c r="Q220" s="256"/>
      <c r="R220" s="256"/>
      <c r="S220" s="256"/>
      <c r="T220" s="257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8" t="s">
        <v>142</v>
      </c>
      <c r="AU220" s="258" t="s">
        <v>83</v>
      </c>
      <c r="AV220" s="14" t="s">
        <v>81</v>
      </c>
      <c r="AW220" s="14" t="s">
        <v>30</v>
      </c>
      <c r="AX220" s="14" t="s">
        <v>73</v>
      </c>
      <c r="AY220" s="258" t="s">
        <v>132</v>
      </c>
    </row>
    <row r="221" s="15" customFormat="1">
      <c r="A221" s="15"/>
      <c r="B221" s="259"/>
      <c r="C221" s="260"/>
      <c r="D221" s="239" t="s">
        <v>142</v>
      </c>
      <c r="E221" s="261" t="s">
        <v>1</v>
      </c>
      <c r="F221" s="262" t="s">
        <v>145</v>
      </c>
      <c r="G221" s="260"/>
      <c r="H221" s="263">
        <v>316.69999999999999</v>
      </c>
      <c r="I221" s="264"/>
      <c r="J221" s="260"/>
      <c r="K221" s="260"/>
      <c r="L221" s="265"/>
      <c r="M221" s="266"/>
      <c r="N221" s="267"/>
      <c r="O221" s="267"/>
      <c r="P221" s="267"/>
      <c r="Q221" s="267"/>
      <c r="R221" s="267"/>
      <c r="S221" s="267"/>
      <c r="T221" s="268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69" t="s">
        <v>142</v>
      </c>
      <c r="AU221" s="269" t="s">
        <v>83</v>
      </c>
      <c r="AV221" s="15" t="s">
        <v>139</v>
      </c>
      <c r="AW221" s="15" t="s">
        <v>30</v>
      </c>
      <c r="AX221" s="15" t="s">
        <v>81</v>
      </c>
      <c r="AY221" s="269" t="s">
        <v>132</v>
      </c>
    </row>
    <row r="222" s="2" customFormat="1" ht="21.75" customHeight="1">
      <c r="A222" s="39"/>
      <c r="B222" s="40"/>
      <c r="C222" s="219" t="s">
        <v>7</v>
      </c>
      <c r="D222" s="219" t="s">
        <v>134</v>
      </c>
      <c r="E222" s="220" t="s">
        <v>282</v>
      </c>
      <c r="F222" s="221" t="s">
        <v>283</v>
      </c>
      <c r="G222" s="222" t="s">
        <v>218</v>
      </c>
      <c r="H222" s="223">
        <v>115.56</v>
      </c>
      <c r="I222" s="224"/>
      <c r="J222" s="225">
        <f>ROUND(I222*H222,2)</f>
        <v>0</v>
      </c>
      <c r="K222" s="221" t="s">
        <v>138</v>
      </c>
      <c r="L222" s="45"/>
      <c r="M222" s="226" t="s">
        <v>1</v>
      </c>
      <c r="N222" s="227" t="s">
        <v>38</v>
      </c>
      <c r="O222" s="92"/>
      <c r="P222" s="228">
        <f>O222*H222</f>
        <v>0</v>
      </c>
      <c r="Q222" s="228">
        <v>0</v>
      </c>
      <c r="R222" s="228">
        <f>Q222*H222</f>
        <v>0</v>
      </c>
      <c r="S222" s="228">
        <v>0</v>
      </c>
      <c r="T222" s="229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30" t="s">
        <v>139</v>
      </c>
      <c r="AT222" s="230" t="s">
        <v>134</v>
      </c>
      <c r="AU222" s="230" t="s">
        <v>83</v>
      </c>
      <c r="AY222" s="18" t="s">
        <v>132</v>
      </c>
      <c r="BE222" s="231">
        <f>IF(N222="základní",J222,0)</f>
        <v>0</v>
      </c>
      <c r="BF222" s="231">
        <f>IF(N222="snížená",J222,0)</f>
        <v>0</v>
      </c>
      <c r="BG222" s="231">
        <f>IF(N222="zákl. přenesená",J222,0)</f>
        <v>0</v>
      </c>
      <c r="BH222" s="231">
        <f>IF(N222="sníž. přenesená",J222,0)</f>
        <v>0</v>
      </c>
      <c r="BI222" s="231">
        <f>IF(N222="nulová",J222,0)</f>
        <v>0</v>
      </c>
      <c r="BJ222" s="18" t="s">
        <v>81</v>
      </c>
      <c r="BK222" s="231">
        <f>ROUND(I222*H222,2)</f>
        <v>0</v>
      </c>
      <c r="BL222" s="18" t="s">
        <v>139</v>
      </c>
      <c r="BM222" s="230" t="s">
        <v>246</v>
      </c>
    </row>
    <row r="223" s="2" customFormat="1">
      <c r="A223" s="39"/>
      <c r="B223" s="40"/>
      <c r="C223" s="41"/>
      <c r="D223" s="232" t="s">
        <v>140</v>
      </c>
      <c r="E223" s="41"/>
      <c r="F223" s="233" t="s">
        <v>285</v>
      </c>
      <c r="G223" s="41"/>
      <c r="H223" s="41"/>
      <c r="I223" s="234"/>
      <c r="J223" s="41"/>
      <c r="K223" s="41"/>
      <c r="L223" s="45"/>
      <c r="M223" s="235"/>
      <c r="N223" s="236"/>
      <c r="O223" s="92"/>
      <c r="P223" s="92"/>
      <c r="Q223" s="92"/>
      <c r="R223" s="92"/>
      <c r="S223" s="92"/>
      <c r="T223" s="93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T223" s="18" t="s">
        <v>140</v>
      </c>
      <c r="AU223" s="18" t="s">
        <v>83</v>
      </c>
    </row>
    <row r="224" s="13" customFormat="1">
      <c r="A224" s="13"/>
      <c r="B224" s="237"/>
      <c r="C224" s="238"/>
      <c r="D224" s="239" t="s">
        <v>142</v>
      </c>
      <c r="E224" s="240" t="s">
        <v>1</v>
      </c>
      <c r="F224" s="241" t="s">
        <v>740</v>
      </c>
      <c r="G224" s="238"/>
      <c r="H224" s="242">
        <v>76.560000000000002</v>
      </c>
      <c r="I224" s="243"/>
      <c r="J224" s="238"/>
      <c r="K224" s="238"/>
      <c r="L224" s="244"/>
      <c r="M224" s="245"/>
      <c r="N224" s="246"/>
      <c r="O224" s="246"/>
      <c r="P224" s="246"/>
      <c r="Q224" s="246"/>
      <c r="R224" s="246"/>
      <c r="S224" s="246"/>
      <c r="T224" s="247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8" t="s">
        <v>142</v>
      </c>
      <c r="AU224" s="248" t="s">
        <v>83</v>
      </c>
      <c r="AV224" s="13" t="s">
        <v>83</v>
      </c>
      <c r="AW224" s="13" t="s">
        <v>30</v>
      </c>
      <c r="AX224" s="13" t="s">
        <v>73</v>
      </c>
      <c r="AY224" s="248" t="s">
        <v>132</v>
      </c>
    </row>
    <row r="225" s="14" customFormat="1">
      <c r="A225" s="14"/>
      <c r="B225" s="249"/>
      <c r="C225" s="250"/>
      <c r="D225" s="239" t="s">
        <v>142</v>
      </c>
      <c r="E225" s="251" t="s">
        <v>1</v>
      </c>
      <c r="F225" s="252" t="s">
        <v>287</v>
      </c>
      <c r="G225" s="250"/>
      <c r="H225" s="251" t="s">
        <v>1</v>
      </c>
      <c r="I225" s="253"/>
      <c r="J225" s="250"/>
      <c r="K225" s="250"/>
      <c r="L225" s="254"/>
      <c r="M225" s="255"/>
      <c r="N225" s="256"/>
      <c r="O225" s="256"/>
      <c r="P225" s="256"/>
      <c r="Q225" s="256"/>
      <c r="R225" s="256"/>
      <c r="S225" s="256"/>
      <c r="T225" s="257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8" t="s">
        <v>142</v>
      </c>
      <c r="AU225" s="258" t="s">
        <v>83</v>
      </c>
      <c r="AV225" s="14" t="s">
        <v>81</v>
      </c>
      <c r="AW225" s="14" t="s">
        <v>30</v>
      </c>
      <c r="AX225" s="14" t="s">
        <v>73</v>
      </c>
      <c r="AY225" s="258" t="s">
        <v>132</v>
      </c>
    </row>
    <row r="226" s="13" customFormat="1">
      <c r="A226" s="13"/>
      <c r="B226" s="237"/>
      <c r="C226" s="238"/>
      <c r="D226" s="239" t="s">
        <v>142</v>
      </c>
      <c r="E226" s="240" t="s">
        <v>1</v>
      </c>
      <c r="F226" s="241" t="s">
        <v>741</v>
      </c>
      <c r="G226" s="238"/>
      <c r="H226" s="242">
        <v>39</v>
      </c>
      <c r="I226" s="243"/>
      <c r="J226" s="238"/>
      <c r="K226" s="238"/>
      <c r="L226" s="244"/>
      <c r="M226" s="245"/>
      <c r="N226" s="246"/>
      <c r="O226" s="246"/>
      <c r="P226" s="246"/>
      <c r="Q226" s="246"/>
      <c r="R226" s="246"/>
      <c r="S226" s="246"/>
      <c r="T226" s="247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8" t="s">
        <v>142</v>
      </c>
      <c r="AU226" s="248" t="s">
        <v>83</v>
      </c>
      <c r="AV226" s="13" t="s">
        <v>83</v>
      </c>
      <c r="AW226" s="13" t="s">
        <v>30</v>
      </c>
      <c r="AX226" s="13" t="s">
        <v>73</v>
      </c>
      <c r="AY226" s="248" t="s">
        <v>132</v>
      </c>
    </row>
    <row r="227" s="14" customFormat="1">
      <c r="A227" s="14"/>
      <c r="B227" s="249"/>
      <c r="C227" s="250"/>
      <c r="D227" s="239" t="s">
        <v>142</v>
      </c>
      <c r="E227" s="251" t="s">
        <v>1</v>
      </c>
      <c r="F227" s="252" t="s">
        <v>289</v>
      </c>
      <c r="G227" s="250"/>
      <c r="H227" s="251" t="s">
        <v>1</v>
      </c>
      <c r="I227" s="253"/>
      <c r="J227" s="250"/>
      <c r="K227" s="250"/>
      <c r="L227" s="254"/>
      <c r="M227" s="255"/>
      <c r="N227" s="256"/>
      <c r="O227" s="256"/>
      <c r="P227" s="256"/>
      <c r="Q227" s="256"/>
      <c r="R227" s="256"/>
      <c r="S227" s="256"/>
      <c r="T227" s="257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8" t="s">
        <v>142</v>
      </c>
      <c r="AU227" s="258" t="s">
        <v>83</v>
      </c>
      <c r="AV227" s="14" t="s">
        <v>81</v>
      </c>
      <c r="AW227" s="14" t="s">
        <v>30</v>
      </c>
      <c r="AX227" s="14" t="s">
        <v>73</v>
      </c>
      <c r="AY227" s="258" t="s">
        <v>132</v>
      </c>
    </row>
    <row r="228" s="14" customFormat="1">
      <c r="A228" s="14"/>
      <c r="B228" s="249"/>
      <c r="C228" s="250"/>
      <c r="D228" s="239" t="s">
        <v>142</v>
      </c>
      <c r="E228" s="251" t="s">
        <v>1</v>
      </c>
      <c r="F228" s="252" t="s">
        <v>144</v>
      </c>
      <c r="G228" s="250"/>
      <c r="H228" s="251" t="s">
        <v>1</v>
      </c>
      <c r="I228" s="253"/>
      <c r="J228" s="250"/>
      <c r="K228" s="250"/>
      <c r="L228" s="254"/>
      <c r="M228" s="255"/>
      <c r="N228" s="256"/>
      <c r="O228" s="256"/>
      <c r="P228" s="256"/>
      <c r="Q228" s="256"/>
      <c r="R228" s="256"/>
      <c r="S228" s="256"/>
      <c r="T228" s="257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58" t="s">
        <v>142</v>
      </c>
      <c r="AU228" s="258" t="s">
        <v>83</v>
      </c>
      <c r="AV228" s="14" t="s">
        <v>81</v>
      </c>
      <c r="AW228" s="14" t="s">
        <v>30</v>
      </c>
      <c r="AX228" s="14" t="s">
        <v>73</v>
      </c>
      <c r="AY228" s="258" t="s">
        <v>132</v>
      </c>
    </row>
    <row r="229" s="15" customFormat="1">
      <c r="A229" s="15"/>
      <c r="B229" s="259"/>
      <c r="C229" s="260"/>
      <c r="D229" s="239" t="s">
        <v>142</v>
      </c>
      <c r="E229" s="261" t="s">
        <v>1</v>
      </c>
      <c r="F229" s="262" t="s">
        <v>145</v>
      </c>
      <c r="G229" s="260"/>
      <c r="H229" s="263">
        <v>115.56</v>
      </c>
      <c r="I229" s="264"/>
      <c r="J229" s="260"/>
      <c r="K229" s="260"/>
      <c r="L229" s="265"/>
      <c r="M229" s="266"/>
      <c r="N229" s="267"/>
      <c r="O229" s="267"/>
      <c r="P229" s="267"/>
      <c r="Q229" s="267"/>
      <c r="R229" s="267"/>
      <c r="S229" s="267"/>
      <c r="T229" s="268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69" t="s">
        <v>142</v>
      </c>
      <c r="AU229" s="269" t="s">
        <v>83</v>
      </c>
      <c r="AV229" s="15" t="s">
        <v>139</v>
      </c>
      <c r="AW229" s="15" t="s">
        <v>30</v>
      </c>
      <c r="AX229" s="15" t="s">
        <v>81</v>
      </c>
      <c r="AY229" s="269" t="s">
        <v>132</v>
      </c>
    </row>
    <row r="230" s="2" customFormat="1" ht="21.75" customHeight="1">
      <c r="A230" s="39"/>
      <c r="B230" s="40"/>
      <c r="C230" s="219" t="s">
        <v>202</v>
      </c>
      <c r="D230" s="219" t="s">
        <v>134</v>
      </c>
      <c r="E230" s="220" t="s">
        <v>291</v>
      </c>
      <c r="F230" s="221" t="s">
        <v>292</v>
      </c>
      <c r="G230" s="222" t="s">
        <v>137</v>
      </c>
      <c r="H230" s="223">
        <v>18</v>
      </c>
      <c r="I230" s="224"/>
      <c r="J230" s="225">
        <f>ROUND(I230*H230,2)</f>
        <v>0</v>
      </c>
      <c r="K230" s="221" t="s">
        <v>138</v>
      </c>
      <c r="L230" s="45"/>
      <c r="M230" s="226" t="s">
        <v>1</v>
      </c>
      <c r="N230" s="227" t="s">
        <v>38</v>
      </c>
      <c r="O230" s="92"/>
      <c r="P230" s="228">
        <f>O230*H230</f>
        <v>0</v>
      </c>
      <c r="Q230" s="228">
        <v>0</v>
      </c>
      <c r="R230" s="228">
        <f>Q230*H230</f>
        <v>0</v>
      </c>
      <c r="S230" s="228">
        <v>0</v>
      </c>
      <c r="T230" s="229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30" t="s">
        <v>139</v>
      </c>
      <c r="AT230" s="230" t="s">
        <v>134</v>
      </c>
      <c r="AU230" s="230" t="s">
        <v>83</v>
      </c>
      <c r="AY230" s="18" t="s">
        <v>132</v>
      </c>
      <c r="BE230" s="231">
        <f>IF(N230="základní",J230,0)</f>
        <v>0</v>
      </c>
      <c r="BF230" s="231">
        <f>IF(N230="snížená",J230,0)</f>
        <v>0</v>
      </c>
      <c r="BG230" s="231">
        <f>IF(N230="zákl. přenesená",J230,0)</f>
        <v>0</v>
      </c>
      <c r="BH230" s="231">
        <f>IF(N230="sníž. přenesená",J230,0)</f>
        <v>0</v>
      </c>
      <c r="BI230" s="231">
        <f>IF(N230="nulová",J230,0)</f>
        <v>0</v>
      </c>
      <c r="BJ230" s="18" t="s">
        <v>81</v>
      </c>
      <c r="BK230" s="231">
        <f>ROUND(I230*H230,2)</f>
        <v>0</v>
      </c>
      <c r="BL230" s="18" t="s">
        <v>139</v>
      </c>
      <c r="BM230" s="230" t="s">
        <v>249</v>
      </c>
    </row>
    <row r="231" s="2" customFormat="1">
      <c r="A231" s="39"/>
      <c r="B231" s="40"/>
      <c r="C231" s="41"/>
      <c r="D231" s="232" t="s">
        <v>140</v>
      </c>
      <c r="E231" s="41"/>
      <c r="F231" s="233" t="s">
        <v>294</v>
      </c>
      <c r="G231" s="41"/>
      <c r="H231" s="41"/>
      <c r="I231" s="234"/>
      <c r="J231" s="41"/>
      <c r="K231" s="41"/>
      <c r="L231" s="45"/>
      <c r="M231" s="235"/>
      <c r="N231" s="236"/>
      <c r="O231" s="92"/>
      <c r="P231" s="92"/>
      <c r="Q231" s="92"/>
      <c r="R231" s="92"/>
      <c r="S231" s="92"/>
      <c r="T231" s="93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T231" s="18" t="s">
        <v>140</v>
      </c>
      <c r="AU231" s="18" t="s">
        <v>83</v>
      </c>
    </row>
    <row r="232" s="13" customFormat="1">
      <c r="A232" s="13"/>
      <c r="B232" s="237"/>
      <c r="C232" s="238"/>
      <c r="D232" s="239" t="s">
        <v>142</v>
      </c>
      <c r="E232" s="240" t="s">
        <v>1</v>
      </c>
      <c r="F232" s="241" t="s">
        <v>297</v>
      </c>
      <c r="G232" s="238"/>
      <c r="H232" s="242">
        <v>18</v>
      </c>
      <c r="I232" s="243"/>
      <c r="J232" s="238"/>
      <c r="K232" s="238"/>
      <c r="L232" s="244"/>
      <c r="M232" s="245"/>
      <c r="N232" s="246"/>
      <c r="O232" s="246"/>
      <c r="P232" s="246"/>
      <c r="Q232" s="246"/>
      <c r="R232" s="246"/>
      <c r="S232" s="246"/>
      <c r="T232" s="247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8" t="s">
        <v>142</v>
      </c>
      <c r="AU232" s="248" t="s">
        <v>83</v>
      </c>
      <c r="AV232" s="13" t="s">
        <v>83</v>
      </c>
      <c r="AW232" s="13" t="s">
        <v>30</v>
      </c>
      <c r="AX232" s="13" t="s">
        <v>73</v>
      </c>
      <c r="AY232" s="248" t="s">
        <v>132</v>
      </c>
    </row>
    <row r="233" s="14" customFormat="1">
      <c r="A233" s="14"/>
      <c r="B233" s="249"/>
      <c r="C233" s="250"/>
      <c r="D233" s="239" t="s">
        <v>142</v>
      </c>
      <c r="E233" s="251" t="s">
        <v>1</v>
      </c>
      <c r="F233" s="252" t="s">
        <v>298</v>
      </c>
      <c r="G233" s="250"/>
      <c r="H233" s="251" t="s">
        <v>1</v>
      </c>
      <c r="I233" s="253"/>
      <c r="J233" s="250"/>
      <c r="K233" s="250"/>
      <c r="L233" s="254"/>
      <c r="M233" s="255"/>
      <c r="N233" s="256"/>
      <c r="O233" s="256"/>
      <c r="P233" s="256"/>
      <c r="Q233" s="256"/>
      <c r="R233" s="256"/>
      <c r="S233" s="256"/>
      <c r="T233" s="257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58" t="s">
        <v>142</v>
      </c>
      <c r="AU233" s="258" t="s">
        <v>83</v>
      </c>
      <c r="AV233" s="14" t="s">
        <v>81</v>
      </c>
      <c r="AW233" s="14" t="s">
        <v>30</v>
      </c>
      <c r="AX233" s="14" t="s">
        <v>73</v>
      </c>
      <c r="AY233" s="258" t="s">
        <v>132</v>
      </c>
    </row>
    <row r="234" s="15" customFormat="1">
      <c r="A234" s="15"/>
      <c r="B234" s="259"/>
      <c r="C234" s="260"/>
      <c r="D234" s="239" t="s">
        <v>142</v>
      </c>
      <c r="E234" s="261" t="s">
        <v>1</v>
      </c>
      <c r="F234" s="262" t="s">
        <v>145</v>
      </c>
      <c r="G234" s="260"/>
      <c r="H234" s="263">
        <v>18</v>
      </c>
      <c r="I234" s="264"/>
      <c r="J234" s="260"/>
      <c r="K234" s="260"/>
      <c r="L234" s="265"/>
      <c r="M234" s="266"/>
      <c r="N234" s="267"/>
      <c r="O234" s="267"/>
      <c r="P234" s="267"/>
      <c r="Q234" s="267"/>
      <c r="R234" s="267"/>
      <c r="S234" s="267"/>
      <c r="T234" s="268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269" t="s">
        <v>142</v>
      </c>
      <c r="AU234" s="269" t="s">
        <v>83</v>
      </c>
      <c r="AV234" s="15" t="s">
        <v>139</v>
      </c>
      <c r="AW234" s="15" t="s">
        <v>30</v>
      </c>
      <c r="AX234" s="15" t="s">
        <v>81</v>
      </c>
      <c r="AY234" s="269" t="s">
        <v>132</v>
      </c>
    </row>
    <row r="235" s="2" customFormat="1" ht="24.15" customHeight="1">
      <c r="A235" s="39"/>
      <c r="B235" s="40"/>
      <c r="C235" s="219" t="s">
        <v>250</v>
      </c>
      <c r="D235" s="219" t="s">
        <v>134</v>
      </c>
      <c r="E235" s="220" t="s">
        <v>299</v>
      </c>
      <c r="F235" s="221" t="s">
        <v>300</v>
      </c>
      <c r="G235" s="222" t="s">
        <v>218</v>
      </c>
      <c r="H235" s="223">
        <v>698.75999999999999</v>
      </c>
      <c r="I235" s="224"/>
      <c r="J235" s="225">
        <f>ROUND(I235*H235,2)</f>
        <v>0</v>
      </c>
      <c r="K235" s="221" t="s">
        <v>138</v>
      </c>
      <c r="L235" s="45"/>
      <c r="M235" s="226" t="s">
        <v>1</v>
      </c>
      <c r="N235" s="227" t="s">
        <v>38</v>
      </c>
      <c r="O235" s="92"/>
      <c r="P235" s="228">
        <f>O235*H235</f>
        <v>0</v>
      </c>
      <c r="Q235" s="228">
        <v>0</v>
      </c>
      <c r="R235" s="228">
        <f>Q235*H235</f>
        <v>0</v>
      </c>
      <c r="S235" s="228">
        <v>0</v>
      </c>
      <c r="T235" s="229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30" t="s">
        <v>139</v>
      </c>
      <c r="AT235" s="230" t="s">
        <v>134</v>
      </c>
      <c r="AU235" s="230" t="s">
        <v>83</v>
      </c>
      <c r="AY235" s="18" t="s">
        <v>132</v>
      </c>
      <c r="BE235" s="231">
        <f>IF(N235="základní",J235,0)</f>
        <v>0</v>
      </c>
      <c r="BF235" s="231">
        <f>IF(N235="snížená",J235,0)</f>
        <v>0</v>
      </c>
      <c r="BG235" s="231">
        <f>IF(N235="zákl. přenesená",J235,0)</f>
        <v>0</v>
      </c>
      <c r="BH235" s="231">
        <f>IF(N235="sníž. přenesená",J235,0)</f>
        <v>0</v>
      </c>
      <c r="BI235" s="231">
        <f>IF(N235="nulová",J235,0)</f>
        <v>0</v>
      </c>
      <c r="BJ235" s="18" t="s">
        <v>81</v>
      </c>
      <c r="BK235" s="231">
        <f>ROUND(I235*H235,2)</f>
        <v>0</v>
      </c>
      <c r="BL235" s="18" t="s">
        <v>139</v>
      </c>
      <c r="BM235" s="230" t="s">
        <v>253</v>
      </c>
    </row>
    <row r="236" s="2" customFormat="1">
      <c r="A236" s="39"/>
      <c r="B236" s="40"/>
      <c r="C236" s="41"/>
      <c r="D236" s="232" t="s">
        <v>140</v>
      </c>
      <c r="E236" s="41"/>
      <c r="F236" s="233" t="s">
        <v>302</v>
      </c>
      <c r="G236" s="41"/>
      <c r="H236" s="41"/>
      <c r="I236" s="234"/>
      <c r="J236" s="41"/>
      <c r="K236" s="41"/>
      <c r="L236" s="45"/>
      <c r="M236" s="235"/>
      <c r="N236" s="236"/>
      <c r="O236" s="92"/>
      <c r="P236" s="92"/>
      <c r="Q236" s="92"/>
      <c r="R236" s="92"/>
      <c r="S236" s="92"/>
      <c r="T236" s="93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T236" s="18" t="s">
        <v>140</v>
      </c>
      <c r="AU236" s="18" t="s">
        <v>83</v>
      </c>
    </row>
    <row r="237" s="13" customFormat="1">
      <c r="A237" s="13"/>
      <c r="B237" s="237"/>
      <c r="C237" s="238"/>
      <c r="D237" s="239" t="s">
        <v>142</v>
      </c>
      <c r="E237" s="240" t="s">
        <v>1</v>
      </c>
      <c r="F237" s="241" t="s">
        <v>742</v>
      </c>
      <c r="G237" s="238"/>
      <c r="H237" s="242">
        <v>146.90000000000001</v>
      </c>
      <c r="I237" s="243"/>
      <c r="J237" s="238"/>
      <c r="K237" s="238"/>
      <c r="L237" s="244"/>
      <c r="M237" s="245"/>
      <c r="N237" s="246"/>
      <c r="O237" s="246"/>
      <c r="P237" s="246"/>
      <c r="Q237" s="246"/>
      <c r="R237" s="246"/>
      <c r="S237" s="246"/>
      <c r="T237" s="247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8" t="s">
        <v>142</v>
      </c>
      <c r="AU237" s="248" t="s">
        <v>83</v>
      </c>
      <c r="AV237" s="13" t="s">
        <v>83</v>
      </c>
      <c r="AW237" s="13" t="s">
        <v>30</v>
      </c>
      <c r="AX237" s="13" t="s">
        <v>73</v>
      </c>
      <c r="AY237" s="248" t="s">
        <v>132</v>
      </c>
    </row>
    <row r="238" s="13" customFormat="1">
      <c r="A238" s="13"/>
      <c r="B238" s="237"/>
      <c r="C238" s="238"/>
      <c r="D238" s="239" t="s">
        <v>142</v>
      </c>
      <c r="E238" s="240" t="s">
        <v>1</v>
      </c>
      <c r="F238" s="241" t="s">
        <v>743</v>
      </c>
      <c r="G238" s="238"/>
      <c r="H238" s="242">
        <v>119.59999999999999</v>
      </c>
      <c r="I238" s="243"/>
      <c r="J238" s="238"/>
      <c r="K238" s="238"/>
      <c r="L238" s="244"/>
      <c r="M238" s="245"/>
      <c r="N238" s="246"/>
      <c r="O238" s="246"/>
      <c r="P238" s="246"/>
      <c r="Q238" s="246"/>
      <c r="R238" s="246"/>
      <c r="S238" s="246"/>
      <c r="T238" s="247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8" t="s">
        <v>142</v>
      </c>
      <c r="AU238" s="248" t="s">
        <v>83</v>
      </c>
      <c r="AV238" s="13" t="s">
        <v>83</v>
      </c>
      <c r="AW238" s="13" t="s">
        <v>30</v>
      </c>
      <c r="AX238" s="13" t="s">
        <v>73</v>
      </c>
      <c r="AY238" s="248" t="s">
        <v>132</v>
      </c>
    </row>
    <row r="239" s="13" customFormat="1">
      <c r="A239" s="13"/>
      <c r="B239" s="237"/>
      <c r="C239" s="238"/>
      <c r="D239" s="239" t="s">
        <v>142</v>
      </c>
      <c r="E239" s="240" t="s">
        <v>1</v>
      </c>
      <c r="F239" s="241" t="s">
        <v>744</v>
      </c>
      <c r="G239" s="238"/>
      <c r="H239" s="242">
        <v>432.25999999999999</v>
      </c>
      <c r="I239" s="243"/>
      <c r="J239" s="238"/>
      <c r="K239" s="238"/>
      <c r="L239" s="244"/>
      <c r="M239" s="245"/>
      <c r="N239" s="246"/>
      <c r="O239" s="246"/>
      <c r="P239" s="246"/>
      <c r="Q239" s="246"/>
      <c r="R239" s="246"/>
      <c r="S239" s="246"/>
      <c r="T239" s="247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8" t="s">
        <v>142</v>
      </c>
      <c r="AU239" s="248" t="s">
        <v>83</v>
      </c>
      <c r="AV239" s="13" t="s">
        <v>83</v>
      </c>
      <c r="AW239" s="13" t="s">
        <v>30</v>
      </c>
      <c r="AX239" s="13" t="s">
        <v>73</v>
      </c>
      <c r="AY239" s="248" t="s">
        <v>132</v>
      </c>
    </row>
    <row r="240" s="14" customFormat="1">
      <c r="A240" s="14"/>
      <c r="B240" s="249"/>
      <c r="C240" s="250"/>
      <c r="D240" s="239" t="s">
        <v>142</v>
      </c>
      <c r="E240" s="251" t="s">
        <v>1</v>
      </c>
      <c r="F240" s="252" t="s">
        <v>745</v>
      </c>
      <c r="G240" s="250"/>
      <c r="H240" s="251" t="s">
        <v>1</v>
      </c>
      <c r="I240" s="253"/>
      <c r="J240" s="250"/>
      <c r="K240" s="250"/>
      <c r="L240" s="254"/>
      <c r="M240" s="255"/>
      <c r="N240" s="256"/>
      <c r="O240" s="256"/>
      <c r="P240" s="256"/>
      <c r="Q240" s="256"/>
      <c r="R240" s="256"/>
      <c r="S240" s="256"/>
      <c r="T240" s="257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8" t="s">
        <v>142</v>
      </c>
      <c r="AU240" s="258" t="s">
        <v>83</v>
      </c>
      <c r="AV240" s="14" t="s">
        <v>81</v>
      </c>
      <c r="AW240" s="14" t="s">
        <v>30</v>
      </c>
      <c r="AX240" s="14" t="s">
        <v>73</v>
      </c>
      <c r="AY240" s="258" t="s">
        <v>132</v>
      </c>
    </row>
    <row r="241" s="15" customFormat="1">
      <c r="A241" s="15"/>
      <c r="B241" s="259"/>
      <c r="C241" s="260"/>
      <c r="D241" s="239" t="s">
        <v>142</v>
      </c>
      <c r="E241" s="261" t="s">
        <v>1</v>
      </c>
      <c r="F241" s="262" t="s">
        <v>145</v>
      </c>
      <c r="G241" s="260"/>
      <c r="H241" s="263">
        <v>698.75999999999999</v>
      </c>
      <c r="I241" s="264"/>
      <c r="J241" s="260"/>
      <c r="K241" s="260"/>
      <c r="L241" s="265"/>
      <c r="M241" s="266"/>
      <c r="N241" s="267"/>
      <c r="O241" s="267"/>
      <c r="P241" s="267"/>
      <c r="Q241" s="267"/>
      <c r="R241" s="267"/>
      <c r="S241" s="267"/>
      <c r="T241" s="268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T241" s="269" t="s">
        <v>142</v>
      </c>
      <c r="AU241" s="269" t="s">
        <v>83</v>
      </c>
      <c r="AV241" s="15" t="s">
        <v>139</v>
      </c>
      <c r="AW241" s="15" t="s">
        <v>30</v>
      </c>
      <c r="AX241" s="15" t="s">
        <v>81</v>
      </c>
      <c r="AY241" s="269" t="s">
        <v>132</v>
      </c>
    </row>
    <row r="242" s="2" customFormat="1" ht="24.15" customHeight="1">
      <c r="A242" s="39"/>
      <c r="B242" s="40"/>
      <c r="C242" s="219" t="s">
        <v>208</v>
      </c>
      <c r="D242" s="219" t="s">
        <v>134</v>
      </c>
      <c r="E242" s="220" t="s">
        <v>308</v>
      </c>
      <c r="F242" s="221" t="s">
        <v>309</v>
      </c>
      <c r="G242" s="222" t="s">
        <v>137</v>
      </c>
      <c r="H242" s="223">
        <v>18</v>
      </c>
      <c r="I242" s="224"/>
      <c r="J242" s="225">
        <f>ROUND(I242*H242,2)</f>
        <v>0</v>
      </c>
      <c r="K242" s="221" t="s">
        <v>138</v>
      </c>
      <c r="L242" s="45"/>
      <c r="M242" s="226" t="s">
        <v>1</v>
      </c>
      <c r="N242" s="227" t="s">
        <v>38</v>
      </c>
      <c r="O242" s="92"/>
      <c r="P242" s="228">
        <f>O242*H242</f>
        <v>0</v>
      </c>
      <c r="Q242" s="228">
        <v>0</v>
      </c>
      <c r="R242" s="228">
        <f>Q242*H242</f>
        <v>0</v>
      </c>
      <c r="S242" s="228">
        <v>0</v>
      </c>
      <c r="T242" s="229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30" t="s">
        <v>139</v>
      </c>
      <c r="AT242" s="230" t="s">
        <v>134</v>
      </c>
      <c r="AU242" s="230" t="s">
        <v>83</v>
      </c>
      <c r="AY242" s="18" t="s">
        <v>132</v>
      </c>
      <c r="BE242" s="231">
        <f>IF(N242="základní",J242,0)</f>
        <v>0</v>
      </c>
      <c r="BF242" s="231">
        <f>IF(N242="snížená",J242,0)</f>
        <v>0</v>
      </c>
      <c r="BG242" s="231">
        <f>IF(N242="zákl. přenesená",J242,0)</f>
        <v>0</v>
      </c>
      <c r="BH242" s="231">
        <f>IF(N242="sníž. přenesená",J242,0)</f>
        <v>0</v>
      </c>
      <c r="BI242" s="231">
        <f>IF(N242="nulová",J242,0)</f>
        <v>0</v>
      </c>
      <c r="BJ242" s="18" t="s">
        <v>81</v>
      </c>
      <c r="BK242" s="231">
        <f>ROUND(I242*H242,2)</f>
        <v>0</v>
      </c>
      <c r="BL242" s="18" t="s">
        <v>139</v>
      </c>
      <c r="BM242" s="230" t="s">
        <v>256</v>
      </c>
    </row>
    <row r="243" s="2" customFormat="1">
      <c r="A243" s="39"/>
      <c r="B243" s="40"/>
      <c r="C243" s="41"/>
      <c r="D243" s="232" t="s">
        <v>140</v>
      </c>
      <c r="E243" s="41"/>
      <c r="F243" s="233" t="s">
        <v>311</v>
      </c>
      <c r="G243" s="41"/>
      <c r="H243" s="41"/>
      <c r="I243" s="234"/>
      <c r="J243" s="41"/>
      <c r="K243" s="41"/>
      <c r="L243" s="45"/>
      <c r="M243" s="235"/>
      <c r="N243" s="236"/>
      <c r="O243" s="92"/>
      <c r="P243" s="92"/>
      <c r="Q243" s="92"/>
      <c r="R243" s="92"/>
      <c r="S243" s="92"/>
      <c r="T243" s="93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T243" s="18" t="s">
        <v>140</v>
      </c>
      <c r="AU243" s="18" t="s">
        <v>83</v>
      </c>
    </row>
    <row r="244" s="13" customFormat="1">
      <c r="A244" s="13"/>
      <c r="B244" s="237"/>
      <c r="C244" s="238"/>
      <c r="D244" s="239" t="s">
        <v>142</v>
      </c>
      <c r="E244" s="240" t="s">
        <v>1</v>
      </c>
      <c r="F244" s="241" t="s">
        <v>189</v>
      </c>
      <c r="G244" s="238"/>
      <c r="H244" s="242">
        <v>18</v>
      </c>
      <c r="I244" s="243"/>
      <c r="J244" s="238"/>
      <c r="K244" s="238"/>
      <c r="L244" s="244"/>
      <c r="M244" s="245"/>
      <c r="N244" s="246"/>
      <c r="O244" s="246"/>
      <c r="P244" s="246"/>
      <c r="Q244" s="246"/>
      <c r="R244" s="246"/>
      <c r="S244" s="246"/>
      <c r="T244" s="247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8" t="s">
        <v>142</v>
      </c>
      <c r="AU244" s="248" t="s">
        <v>83</v>
      </c>
      <c r="AV244" s="13" t="s">
        <v>83</v>
      </c>
      <c r="AW244" s="13" t="s">
        <v>30</v>
      </c>
      <c r="AX244" s="13" t="s">
        <v>73</v>
      </c>
      <c r="AY244" s="248" t="s">
        <v>132</v>
      </c>
    </row>
    <row r="245" s="15" customFormat="1">
      <c r="A245" s="15"/>
      <c r="B245" s="259"/>
      <c r="C245" s="260"/>
      <c r="D245" s="239" t="s">
        <v>142</v>
      </c>
      <c r="E245" s="261" t="s">
        <v>1</v>
      </c>
      <c r="F245" s="262" t="s">
        <v>145</v>
      </c>
      <c r="G245" s="260"/>
      <c r="H245" s="263">
        <v>18</v>
      </c>
      <c r="I245" s="264"/>
      <c r="J245" s="260"/>
      <c r="K245" s="260"/>
      <c r="L245" s="265"/>
      <c r="M245" s="266"/>
      <c r="N245" s="267"/>
      <c r="O245" s="267"/>
      <c r="P245" s="267"/>
      <c r="Q245" s="267"/>
      <c r="R245" s="267"/>
      <c r="S245" s="267"/>
      <c r="T245" s="268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T245" s="269" t="s">
        <v>142</v>
      </c>
      <c r="AU245" s="269" t="s">
        <v>83</v>
      </c>
      <c r="AV245" s="15" t="s">
        <v>139</v>
      </c>
      <c r="AW245" s="15" t="s">
        <v>30</v>
      </c>
      <c r="AX245" s="15" t="s">
        <v>81</v>
      </c>
      <c r="AY245" s="269" t="s">
        <v>132</v>
      </c>
    </row>
    <row r="246" s="2" customFormat="1" ht="24.15" customHeight="1">
      <c r="A246" s="39"/>
      <c r="B246" s="40"/>
      <c r="C246" s="219" t="s">
        <v>257</v>
      </c>
      <c r="D246" s="219" t="s">
        <v>134</v>
      </c>
      <c r="E246" s="220" t="s">
        <v>308</v>
      </c>
      <c r="F246" s="221" t="s">
        <v>309</v>
      </c>
      <c r="G246" s="222" t="s">
        <v>137</v>
      </c>
      <c r="H246" s="223">
        <v>18</v>
      </c>
      <c r="I246" s="224"/>
      <c r="J246" s="225">
        <f>ROUND(I246*H246,2)</f>
        <v>0</v>
      </c>
      <c r="K246" s="221" t="s">
        <v>138</v>
      </c>
      <c r="L246" s="45"/>
      <c r="M246" s="226" t="s">
        <v>1</v>
      </c>
      <c r="N246" s="227" t="s">
        <v>38</v>
      </c>
      <c r="O246" s="92"/>
      <c r="P246" s="228">
        <f>O246*H246</f>
        <v>0</v>
      </c>
      <c r="Q246" s="228">
        <v>0</v>
      </c>
      <c r="R246" s="228">
        <f>Q246*H246</f>
        <v>0</v>
      </c>
      <c r="S246" s="228">
        <v>0</v>
      </c>
      <c r="T246" s="229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30" t="s">
        <v>139</v>
      </c>
      <c r="AT246" s="230" t="s">
        <v>134</v>
      </c>
      <c r="AU246" s="230" t="s">
        <v>83</v>
      </c>
      <c r="AY246" s="18" t="s">
        <v>132</v>
      </c>
      <c r="BE246" s="231">
        <f>IF(N246="základní",J246,0)</f>
        <v>0</v>
      </c>
      <c r="BF246" s="231">
        <f>IF(N246="snížená",J246,0)</f>
        <v>0</v>
      </c>
      <c r="BG246" s="231">
        <f>IF(N246="zákl. přenesená",J246,0)</f>
        <v>0</v>
      </c>
      <c r="BH246" s="231">
        <f>IF(N246="sníž. přenesená",J246,0)</f>
        <v>0</v>
      </c>
      <c r="BI246" s="231">
        <f>IF(N246="nulová",J246,0)</f>
        <v>0</v>
      </c>
      <c r="BJ246" s="18" t="s">
        <v>81</v>
      </c>
      <c r="BK246" s="231">
        <f>ROUND(I246*H246,2)</f>
        <v>0</v>
      </c>
      <c r="BL246" s="18" t="s">
        <v>139</v>
      </c>
      <c r="BM246" s="230" t="s">
        <v>260</v>
      </c>
    </row>
    <row r="247" s="2" customFormat="1">
      <c r="A247" s="39"/>
      <c r="B247" s="40"/>
      <c r="C247" s="41"/>
      <c r="D247" s="232" t="s">
        <v>140</v>
      </c>
      <c r="E247" s="41"/>
      <c r="F247" s="233" t="s">
        <v>311</v>
      </c>
      <c r="G247" s="41"/>
      <c r="H247" s="41"/>
      <c r="I247" s="234"/>
      <c r="J247" s="41"/>
      <c r="K247" s="41"/>
      <c r="L247" s="45"/>
      <c r="M247" s="235"/>
      <c r="N247" s="236"/>
      <c r="O247" s="92"/>
      <c r="P247" s="92"/>
      <c r="Q247" s="92"/>
      <c r="R247" s="92"/>
      <c r="S247" s="92"/>
      <c r="T247" s="93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T247" s="18" t="s">
        <v>140</v>
      </c>
      <c r="AU247" s="18" t="s">
        <v>83</v>
      </c>
    </row>
    <row r="248" s="13" customFormat="1">
      <c r="A248" s="13"/>
      <c r="B248" s="237"/>
      <c r="C248" s="238"/>
      <c r="D248" s="239" t="s">
        <v>142</v>
      </c>
      <c r="E248" s="240" t="s">
        <v>1</v>
      </c>
      <c r="F248" s="241" t="s">
        <v>189</v>
      </c>
      <c r="G248" s="238"/>
      <c r="H248" s="242">
        <v>18</v>
      </c>
      <c r="I248" s="243"/>
      <c r="J248" s="238"/>
      <c r="K248" s="238"/>
      <c r="L248" s="244"/>
      <c r="M248" s="245"/>
      <c r="N248" s="246"/>
      <c r="O248" s="246"/>
      <c r="P248" s="246"/>
      <c r="Q248" s="246"/>
      <c r="R248" s="246"/>
      <c r="S248" s="246"/>
      <c r="T248" s="247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8" t="s">
        <v>142</v>
      </c>
      <c r="AU248" s="248" t="s">
        <v>83</v>
      </c>
      <c r="AV248" s="13" t="s">
        <v>83</v>
      </c>
      <c r="AW248" s="13" t="s">
        <v>30</v>
      </c>
      <c r="AX248" s="13" t="s">
        <v>73</v>
      </c>
      <c r="AY248" s="248" t="s">
        <v>132</v>
      </c>
    </row>
    <row r="249" s="14" customFormat="1">
      <c r="A249" s="14"/>
      <c r="B249" s="249"/>
      <c r="C249" s="250"/>
      <c r="D249" s="239" t="s">
        <v>142</v>
      </c>
      <c r="E249" s="251" t="s">
        <v>1</v>
      </c>
      <c r="F249" s="252" t="s">
        <v>746</v>
      </c>
      <c r="G249" s="250"/>
      <c r="H249" s="251" t="s">
        <v>1</v>
      </c>
      <c r="I249" s="253"/>
      <c r="J249" s="250"/>
      <c r="K249" s="250"/>
      <c r="L249" s="254"/>
      <c r="M249" s="255"/>
      <c r="N249" s="256"/>
      <c r="O249" s="256"/>
      <c r="P249" s="256"/>
      <c r="Q249" s="256"/>
      <c r="R249" s="256"/>
      <c r="S249" s="256"/>
      <c r="T249" s="257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8" t="s">
        <v>142</v>
      </c>
      <c r="AU249" s="258" t="s">
        <v>83</v>
      </c>
      <c r="AV249" s="14" t="s">
        <v>81</v>
      </c>
      <c r="AW249" s="14" t="s">
        <v>30</v>
      </c>
      <c r="AX249" s="14" t="s">
        <v>73</v>
      </c>
      <c r="AY249" s="258" t="s">
        <v>132</v>
      </c>
    </row>
    <row r="250" s="15" customFormat="1">
      <c r="A250" s="15"/>
      <c r="B250" s="259"/>
      <c r="C250" s="260"/>
      <c r="D250" s="239" t="s">
        <v>142</v>
      </c>
      <c r="E250" s="261" t="s">
        <v>1</v>
      </c>
      <c r="F250" s="262" t="s">
        <v>145</v>
      </c>
      <c r="G250" s="260"/>
      <c r="H250" s="263">
        <v>18</v>
      </c>
      <c r="I250" s="264"/>
      <c r="J250" s="260"/>
      <c r="K250" s="260"/>
      <c r="L250" s="265"/>
      <c r="M250" s="266"/>
      <c r="N250" s="267"/>
      <c r="O250" s="267"/>
      <c r="P250" s="267"/>
      <c r="Q250" s="267"/>
      <c r="R250" s="267"/>
      <c r="S250" s="267"/>
      <c r="T250" s="268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T250" s="269" t="s">
        <v>142</v>
      </c>
      <c r="AU250" s="269" t="s">
        <v>83</v>
      </c>
      <c r="AV250" s="15" t="s">
        <v>139</v>
      </c>
      <c r="AW250" s="15" t="s">
        <v>30</v>
      </c>
      <c r="AX250" s="15" t="s">
        <v>81</v>
      </c>
      <c r="AY250" s="269" t="s">
        <v>132</v>
      </c>
    </row>
    <row r="251" s="2" customFormat="1" ht="16.5" customHeight="1">
      <c r="A251" s="39"/>
      <c r="B251" s="40"/>
      <c r="C251" s="219" t="s">
        <v>213</v>
      </c>
      <c r="D251" s="219" t="s">
        <v>134</v>
      </c>
      <c r="E251" s="220" t="s">
        <v>313</v>
      </c>
      <c r="F251" s="221" t="s">
        <v>496</v>
      </c>
      <c r="G251" s="222" t="s">
        <v>137</v>
      </c>
      <c r="H251" s="223">
        <v>360</v>
      </c>
      <c r="I251" s="224"/>
      <c r="J251" s="225">
        <f>ROUND(I251*H251,2)</f>
        <v>0</v>
      </c>
      <c r="K251" s="221" t="s">
        <v>138</v>
      </c>
      <c r="L251" s="45"/>
      <c r="M251" s="226" t="s">
        <v>1</v>
      </c>
      <c r="N251" s="227" t="s">
        <v>38</v>
      </c>
      <c r="O251" s="92"/>
      <c r="P251" s="228">
        <f>O251*H251</f>
        <v>0</v>
      </c>
      <c r="Q251" s="228">
        <v>0</v>
      </c>
      <c r="R251" s="228">
        <f>Q251*H251</f>
        <v>0</v>
      </c>
      <c r="S251" s="228">
        <v>0</v>
      </c>
      <c r="T251" s="229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30" t="s">
        <v>139</v>
      </c>
      <c r="AT251" s="230" t="s">
        <v>134</v>
      </c>
      <c r="AU251" s="230" t="s">
        <v>83</v>
      </c>
      <c r="AY251" s="18" t="s">
        <v>132</v>
      </c>
      <c r="BE251" s="231">
        <f>IF(N251="základní",J251,0)</f>
        <v>0</v>
      </c>
      <c r="BF251" s="231">
        <f>IF(N251="snížená",J251,0)</f>
        <v>0</v>
      </c>
      <c r="BG251" s="231">
        <f>IF(N251="zákl. přenesená",J251,0)</f>
        <v>0</v>
      </c>
      <c r="BH251" s="231">
        <f>IF(N251="sníž. přenesená",J251,0)</f>
        <v>0</v>
      </c>
      <c r="BI251" s="231">
        <f>IF(N251="nulová",J251,0)</f>
        <v>0</v>
      </c>
      <c r="BJ251" s="18" t="s">
        <v>81</v>
      </c>
      <c r="BK251" s="231">
        <f>ROUND(I251*H251,2)</f>
        <v>0</v>
      </c>
      <c r="BL251" s="18" t="s">
        <v>139</v>
      </c>
      <c r="BM251" s="230" t="s">
        <v>268</v>
      </c>
    </row>
    <row r="252" s="2" customFormat="1">
      <c r="A252" s="39"/>
      <c r="B252" s="40"/>
      <c r="C252" s="41"/>
      <c r="D252" s="232" t="s">
        <v>140</v>
      </c>
      <c r="E252" s="41"/>
      <c r="F252" s="233" t="s">
        <v>315</v>
      </c>
      <c r="G252" s="41"/>
      <c r="H252" s="41"/>
      <c r="I252" s="234"/>
      <c r="J252" s="41"/>
      <c r="K252" s="41"/>
      <c r="L252" s="45"/>
      <c r="M252" s="235"/>
      <c r="N252" s="236"/>
      <c r="O252" s="92"/>
      <c r="P252" s="92"/>
      <c r="Q252" s="92"/>
      <c r="R252" s="92"/>
      <c r="S252" s="92"/>
      <c r="T252" s="93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T252" s="18" t="s">
        <v>140</v>
      </c>
      <c r="AU252" s="18" t="s">
        <v>83</v>
      </c>
    </row>
    <row r="253" s="13" customFormat="1">
      <c r="A253" s="13"/>
      <c r="B253" s="237"/>
      <c r="C253" s="238"/>
      <c r="D253" s="239" t="s">
        <v>142</v>
      </c>
      <c r="E253" s="240" t="s">
        <v>1</v>
      </c>
      <c r="F253" s="241" t="s">
        <v>747</v>
      </c>
      <c r="G253" s="238"/>
      <c r="H253" s="242">
        <v>360</v>
      </c>
      <c r="I253" s="243"/>
      <c r="J253" s="238"/>
      <c r="K253" s="238"/>
      <c r="L253" s="244"/>
      <c r="M253" s="245"/>
      <c r="N253" s="246"/>
      <c r="O253" s="246"/>
      <c r="P253" s="246"/>
      <c r="Q253" s="246"/>
      <c r="R253" s="246"/>
      <c r="S253" s="246"/>
      <c r="T253" s="247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8" t="s">
        <v>142</v>
      </c>
      <c r="AU253" s="248" t="s">
        <v>83</v>
      </c>
      <c r="AV253" s="13" t="s">
        <v>83</v>
      </c>
      <c r="AW253" s="13" t="s">
        <v>30</v>
      </c>
      <c r="AX253" s="13" t="s">
        <v>73</v>
      </c>
      <c r="AY253" s="248" t="s">
        <v>132</v>
      </c>
    </row>
    <row r="254" s="14" customFormat="1">
      <c r="A254" s="14"/>
      <c r="B254" s="249"/>
      <c r="C254" s="250"/>
      <c r="D254" s="239" t="s">
        <v>142</v>
      </c>
      <c r="E254" s="251" t="s">
        <v>1</v>
      </c>
      <c r="F254" s="252" t="s">
        <v>144</v>
      </c>
      <c r="G254" s="250"/>
      <c r="H254" s="251" t="s">
        <v>1</v>
      </c>
      <c r="I254" s="253"/>
      <c r="J254" s="250"/>
      <c r="K254" s="250"/>
      <c r="L254" s="254"/>
      <c r="M254" s="255"/>
      <c r="N254" s="256"/>
      <c r="O254" s="256"/>
      <c r="P254" s="256"/>
      <c r="Q254" s="256"/>
      <c r="R254" s="256"/>
      <c r="S254" s="256"/>
      <c r="T254" s="257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58" t="s">
        <v>142</v>
      </c>
      <c r="AU254" s="258" t="s">
        <v>83</v>
      </c>
      <c r="AV254" s="14" t="s">
        <v>81</v>
      </c>
      <c r="AW254" s="14" t="s">
        <v>30</v>
      </c>
      <c r="AX254" s="14" t="s">
        <v>73</v>
      </c>
      <c r="AY254" s="258" t="s">
        <v>132</v>
      </c>
    </row>
    <row r="255" s="15" customFormat="1">
      <c r="A255" s="15"/>
      <c r="B255" s="259"/>
      <c r="C255" s="260"/>
      <c r="D255" s="239" t="s">
        <v>142</v>
      </c>
      <c r="E255" s="261" t="s">
        <v>1</v>
      </c>
      <c r="F255" s="262" t="s">
        <v>145</v>
      </c>
      <c r="G255" s="260"/>
      <c r="H255" s="263">
        <v>360</v>
      </c>
      <c r="I255" s="264"/>
      <c r="J255" s="260"/>
      <c r="K255" s="260"/>
      <c r="L255" s="265"/>
      <c r="M255" s="266"/>
      <c r="N255" s="267"/>
      <c r="O255" s="267"/>
      <c r="P255" s="267"/>
      <c r="Q255" s="267"/>
      <c r="R255" s="267"/>
      <c r="S255" s="267"/>
      <c r="T255" s="268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T255" s="269" t="s">
        <v>142</v>
      </c>
      <c r="AU255" s="269" t="s">
        <v>83</v>
      </c>
      <c r="AV255" s="15" t="s">
        <v>139</v>
      </c>
      <c r="AW255" s="15" t="s">
        <v>30</v>
      </c>
      <c r="AX255" s="15" t="s">
        <v>81</v>
      </c>
      <c r="AY255" s="269" t="s">
        <v>132</v>
      </c>
    </row>
    <row r="256" s="2" customFormat="1" ht="33" customHeight="1">
      <c r="A256" s="39"/>
      <c r="B256" s="40"/>
      <c r="C256" s="219" t="s">
        <v>275</v>
      </c>
      <c r="D256" s="219" t="s">
        <v>134</v>
      </c>
      <c r="E256" s="220" t="s">
        <v>319</v>
      </c>
      <c r="F256" s="221" t="s">
        <v>320</v>
      </c>
      <c r="G256" s="222" t="s">
        <v>218</v>
      </c>
      <c r="H256" s="223">
        <v>564.35000000000002</v>
      </c>
      <c r="I256" s="224"/>
      <c r="J256" s="225">
        <f>ROUND(I256*H256,2)</f>
        <v>0</v>
      </c>
      <c r="K256" s="221" t="s">
        <v>138</v>
      </c>
      <c r="L256" s="45"/>
      <c r="M256" s="226" t="s">
        <v>1</v>
      </c>
      <c r="N256" s="227" t="s">
        <v>38</v>
      </c>
      <c r="O256" s="92"/>
      <c r="P256" s="228">
        <f>O256*H256</f>
        <v>0</v>
      </c>
      <c r="Q256" s="228">
        <v>0</v>
      </c>
      <c r="R256" s="228">
        <f>Q256*H256</f>
        <v>0</v>
      </c>
      <c r="S256" s="228">
        <v>0</v>
      </c>
      <c r="T256" s="229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30" t="s">
        <v>139</v>
      </c>
      <c r="AT256" s="230" t="s">
        <v>134</v>
      </c>
      <c r="AU256" s="230" t="s">
        <v>83</v>
      </c>
      <c r="AY256" s="18" t="s">
        <v>132</v>
      </c>
      <c r="BE256" s="231">
        <f>IF(N256="základní",J256,0)</f>
        <v>0</v>
      </c>
      <c r="BF256" s="231">
        <f>IF(N256="snížená",J256,0)</f>
        <v>0</v>
      </c>
      <c r="BG256" s="231">
        <f>IF(N256="zákl. přenesená",J256,0)</f>
        <v>0</v>
      </c>
      <c r="BH256" s="231">
        <f>IF(N256="sníž. přenesená",J256,0)</f>
        <v>0</v>
      </c>
      <c r="BI256" s="231">
        <f>IF(N256="nulová",J256,0)</f>
        <v>0</v>
      </c>
      <c r="BJ256" s="18" t="s">
        <v>81</v>
      </c>
      <c r="BK256" s="231">
        <f>ROUND(I256*H256,2)</f>
        <v>0</v>
      </c>
      <c r="BL256" s="18" t="s">
        <v>139</v>
      </c>
      <c r="BM256" s="230" t="s">
        <v>278</v>
      </c>
    </row>
    <row r="257" s="2" customFormat="1">
      <c r="A257" s="39"/>
      <c r="B257" s="40"/>
      <c r="C257" s="41"/>
      <c r="D257" s="232" t="s">
        <v>140</v>
      </c>
      <c r="E257" s="41"/>
      <c r="F257" s="233" t="s">
        <v>322</v>
      </c>
      <c r="G257" s="41"/>
      <c r="H257" s="41"/>
      <c r="I257" s="234"/>
      <c r="J257" s="41"/>
      <c r="K257" s="41"/>
      <c r="L257" s="45"/>
      <c r="M257" s="235"/>
      <c r="N257" s="236"/>
      <c r="O257" s="92"/>
      <c r="P257" s="92"/>
      <c r="Q257" s="92"/>
      <c r="R257" s="92"/>
      <c r="S257" s="92"/>
      <c r="T257" s="93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T257" s="18" t="s">
        <v>140</v>
      </c>
      <c r="AU257" s="18" t="s">
        <v>83</v>
      </c>
    </row>
    <row r="258" s="13" customFormat="1">
      <c r="A258" s="13"/>
      <c r="B258" s="237"/>
      <c r="C258" s="238"/>
      <c r="D258" s="239" t="s">
        <v>142</v>
      </c>
      <c r="E258" s="240" t="s">
        <v>1</v>
      </c>
      <c r="F258" s="241" t="s">
        <v>748</v>
      </c>
      <c r="G258" s="238"/>
      <c r="H258" s="242">
        <v>564.35000000000002</v>
      </c>
      <c r="I258" s="243"/>
      <c r="J258" s="238"/>
      <c r="K258" s="238"/>
      <c r="L258" s="244"/>
      <c r="M258" s="245"/>
      <c r="N258" s="246"/>
      <c r="O258" s="246"/>
      <c r="P258" s="246"/>
      <c r="Q258" s="246"/>
      <c r="R258" s="246"/>
      <c r="S258" s="246"/>
      <c r="T258" s="247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8" t="s">
        <v>142</v>
      </c>
      <c r="AU258" s="248" t="s">
        <v>83</v>
      </c>
      <c r="AV258" s="13" t="s">
        <v>83</v>
      </c>
      <c r="AW258" s="13" t="s">
        <v>30</v>
      </c>
      <c r="AX258" s="13" t="s">
        <v>73</v>
      </c>
      <c r="AY258" s="248" t="s">
        <v>132</v>
      </c>
    </row>
    <row r="259" s="15" customFormat="1">
      <c r="A259" s="15"/>
      <c r="B259" s="259"/>
      <c r="C259" s="260"/>
      <c r="D259" s="239" t="s">
        <v>142</v>
      </c>
      <c r="E259" s="261" t="s">
        <v>1</v>
      </c>
      <c r="F259" s="262" t="s">
        <v>145</v>
      </c>
      <c r="G259" s="260"/>
      <c r="H259" s="263">
        <v>564.35000000000002</v>
      </c>
      <c r="I259" s="264"/>
      <c r="J259" s="260"/>
      <c r="K259" s="260"/>
      <c r="L259" s="265"/>
      <c r="M259" s="266"/>
      <c r="N259" s="267"/>
      <c r="O259" s="267"/>
      <c r="P259" s="267"/>
      <c r="Q259" s="267"/>
      <c r="R259" s="267"/>
      <c r="S259" s="267"/>
      <c r="T259" s="268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T259" s="269" t="s">
        <v>142</v>
      </c>
      <c r="AU259" s="269" t="s">
        <v>83</v>
      </c>
      <c r="AV259" s="15" t="s">
        <v>139</v>
      </c>
      <c r="AW259" s="15" t="s">
        <v>30</v>
      </c>
      <c r="AX259" s="15" t="s">
        <v>81</v>
      </c>
      <c r="AY259" s="269" t="s">
        <v>132</v>
      </c>
    </row>
    <row r="260" s="2" customFormat="1" ht="16.5" customHeight="1">
      <c r="A260" s="39"/>
      <c r="B260" s="40"/>
      <c r="C260" s="219" t="s">
        <v>219</v>
      </c>
      <c r="D260" s="219" t="s">
        <v>134</v>
      </c>
      <c r="E260" s="220" t="s">
        <v>324</v>
      </c>
      <c r="F260" s="221" t="s">
        <v>325</v>
      </c>
      <c r="G260" s="222" t="s">
        <v>218</v>
      </c>
      <c r="H260" s="223">
        <v>564.35000000000002</v>
      </c>
      <c r="I260" s="224"/>
      <c r="J260" s="225">
        <f>ROUND(I260*H260,2)</f>
        <v>0</v>
      </c>
      <c r="K260" s="221" t="s">
        <v>138</v>
      </c>
      <c r="L260" s="45"/>
      <c r="M260" s="226" t="s">
        <v>1</v>
      </c>
      <c r="N260" s="227" t="s">
        <v>38</v>
      </c>
      <c r="O260" s="92"/>
      <c r="P260" s="228">
        <f>O260*H260</f>
        <v>0</v>
      </c>
      <c r="Q260" s="228">
        <v>0</v>
      </c>
      <c r="R260" s="228">
        <f>Q260*H260</f>
        <v>0</v>
      </c>
      <c r="S260" s="228">
        <v>0</v>
      </c>
      <c r="T260" s="229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30" t="s">
        <v>139</v>
      </c>
      <c r="AT260" s="230" t="s">
        <v>134</v>
      </c>
      <c r="AU260" s="230" t="s">
        <v>83</v>
      </c>
      <c r="AY260" s="18" t="s">
        <v>132</v>
      </c>
      <c r="BE260" s="231">
        <f>IF(N260="základní",J260,0)</f>
        <v>0</v>
      </c>
      <c r="BF260" s="231">
        <f>IF(N260="snížená",J260,0)</f>
        <v>0</v>
      </c>
      <c r="BG260" s="231">
        <f>IF(N260="zákl. přenesená",J260,0)</f>
        <v>0</v>
      </c>
      <c r="BH260" s="231">
        <f>IF(N260="sníž. přenesená",J260,0)</f>
        <v>0</v>
      </c>
      <c r="BI260" s="231">
        <f>IF(N260="nulová",J260,0)</f>
        <v>0</v>
      </c>
      <c r="BJ260" s="18" t="s">
        <v>81</v>
      </c>
      <c r="BK260" s="231">
        <f>ROUND(I260*H260,2)</f>
        <v>0</v>
      </c>
      <c r="BL260" s="18" t="s">
        <v>139</v>
      </c>
      <c r="BM260" s="230" t="s">
        <v>284</v>
      </c>
    </row>
    <row r="261" s="2" customFormat="1">
      <c r="A261" s="39"/>
      <c r="B261" s="40"/>
      <c r="C261" s="41"/>
      <c r="D261" s="232" t="s">
        <v>140</v>
      </c>
      <c r="E261" s="41"/>
      <c r="F261" s="233" t="s">
        <v>327</v>
      </c>
      <c r="G261" s="41"/>
      <c r="H261" s="41"/>
      <c r="I261" s="234"/>
      <c r="J261" s="41"/>
      <c r="K261" s="41"/>
      <c r="L261" s="45"/>
      <c r="M261" s="235"/>
      <c r="N261" s="236"/>
      <c r="O261" s="92"/>
      <c r="P261" s="92"/>
      <c r="Q261" s="92"/>
      <c r="R261" s="92"/>
      <c r="S261" s="92"/>
      <c r="T261" s="93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T261" s="18" t="s">
        <v>140</v>
      </c>
      <c r="AU261" s="18" t="s">
        <v>83</v>
      </c>
    </row>
    <row r="262" s="13" customFormat="1">
      <c r="A262" s="13"/>
      <c r="B262" s="237"/>
      <c r="C262" s="238"/>
      <c r="D262" s="239" t="s">
        <v>142</v>
      </c>
      <c r="E262" s="240" t="s">
        <v>1</v>
      </c>
      <c r="F262" s="241" t="s">
        <v>749</v>
      </c>
      <c r="G262" s="238"/>
      <c r="H262" s="242">
        <v>14.35</v>
      </c>
      <c r="I262" s="243"/>
      <c r="J262" s="238"/>
      <c r="K262" s="238"/>
      <c r="L262" s="244"/>
      <c r="M262" s="245"/>
      <c r="N262" s="246"/>
      <c r="O262" s="246"/>
      <c r="P262" s="246"/>
      <c r="Q262" s="246"/>
      <c r="R262" s="246"/>
      <c r="S262" s="246"/>
      <c r="T262" s="247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8" t="s">
        <v>142</v>
      </c>
      <c r="AU262" s="248" t="s">
        <v>83</v>
      </c>
      <c r="AV262" s="13" t="s">
        <v>83</v>
      </c>
      <c r="AW262" s="13" t="s">
        <v>30</v>
      </c>
      <c r="AX262" s="13" t="s">
        <v>73</v>
      </c>
      <c r="AY262" s="248" t="s">
        <v>132</v>
      </c>
    </row>
    <row r="263" s="14" customFormat="1">
      <c r="A263" s="14"/>
      <c r="B263" s="249"/>
      <c r="C263" s="250"/>
      <c r="D263" s="239" t="s">
        <v>142</v>
      </c>
      <c r="E263" s="251" t="s">
        <v>1</v>
      </c>
      <c r="F263" s="252" t="s">
        <v>329</v>
      </c>
      <c r="G263" s="250"/>
      <c r="H263" s="251" t="s">
        <v>1</v>
      </c>
      <c r="I263" s="253"/>
      <c r="J263" s="250"/>
      <c r="K263" s="250"/>
      <c r="L263" s="254"/>
      <c r="M263" s="255"/>
      <c r="N263" s="256"/>
      <c r="O263" s="256"/>
      <c r="P263" s="256"/>
      <c r="Q263" s="256"/>
      <c r="R263" s="256"/>
      <c r="S263" s="256"/>
      <c r="T263" s="257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58" t="s">
        <v>142</v>
      </c>
      <c r="AU263" s="258" t="s">
        <v>83</v>
      </c>
      <c r="AV263" s="14" t="s">
        <v>81</v>
      </c>
      <c r="AW263" s="14" t="s">
        <v>30</v>
      </c>
      <c r="AX263" s="14" t="s">
        <v>73</v>
      </c>
      <c r="AY263" s="258" t="s">
        <v>132</v>
      </c>
    </row>
    <row r="264" s="13" customFormat="1">
      <c r="A264" s="13"/>
      <c r="B264" s="237"/>
      <c r="C264" s="238"/>
      <c r="D264" s="239" t="s">
        <v>142</v>
      </c>
      <c r="E264" s="240" t="s">
        <v>1</v>
      </c>
      <c r="F264" s="241" t="s">
        <v>599</v>
      </c>
      <c r="G264" s="238"/>
      <c r="H264" s="242">
        <v>250</v>
      </c>
      <c r="I264" s="243"/>
      <c r="J264" s="238"/>
      <c r="K264" s="238"/>
      <c r="L264" s="244"/>
      <c r="M264" s="245"/>
      <c r="N264" s="246"/>
      <c r="O264" s="246"/>
      <c r="P264" s="246"/>
      <c r="Q264" s="246"/>
      <c r="R264" s="246"/>
      <c r="S264" s="246"/>
      <c r="T264" s="247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8" t="s">
        <v>142</v>
      </c>
      <c r="AU264" s="248" t="s">
        <v>83</v>
      </c>
      <c r="AV264" s="13" t="s">
        <v>83</v>
      </c>
      <c r="AW264" s="13" t="s">
        <v>30</v>
      </c>
      <c r="AX264" s="13" t="s">
        <v>73</v>
      </c>
      <c r="AY264" s="248" t="s">
        <v>132</v>
      </c>
    </row>
    <row r="265" s="14" customFormat="1">
      <c r="A265" s="14"/>
      <c r="B265" s="249"/>
      <c r="C265" s="250"/>
      <c r="D265" s="239" t="s">
        <v>142</v>
      </c>
      <c r="E265" s="251" t="s">
        <v>1</v>
      </c>
      <c r="F265" s="252" t="s">
        <v>331</v>
      </c>
      <c r="G265" s="250"/>
      <c r="H265" s="251" t="s">
        <v>1</v>
      </c>
      <c r="I265" s="253"/>
      <c r="J265" s="250"/>
      <c r="K265" s="250"/>
      <c r="L265" s="254"/>
      <c r="M265" s="255"/>
      <c r="N265" s="256"/>
      <c r="O265" s="256"/>
      <c r="P265" s="256"/>
      <c r="Q265" s="256"/>
      <c r="R265" s="256"/>
      <c r="S265" s="256"/>
      <c r="T265" s="257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58" t="s">
        <v>142</v>
      </c>
      <c r="AU265" s="258" t="s">
        <v>83</v>
      </c>
      <c r="AV265" s="14" t="s">
        <v>81</v>
      </c>
      <c r="AW265" s="14" t="s">
        <v>30</v>
      </c>
      <c r="AX265" s="14" t="s">
        <v>73</v>
      </c>
      <c r="AY265" s="258" t="s">
        <v>132</v>
      </c>
    </row>
    <row r="266" s="13" customFormat="1">
      <c r="A266" s="13"/>
      <c r="B266" s="237"/>
      <c r="C266" s="238"/>
      <c r="D266" s="239" t="s">
        <v>142</v>
      </c>
      <c r="E266" s="240" t="s">
        <v>1</v>
      </c>
      <c r="F266" s="241" t="s">
        <v>650</v>
      </c>
      <c r="G266" s="238"/>
      <c r="H266" s="242">
        <v>300</v>
      </c>
      <c r="I266" s="243"/>
      <c r="J266" s="238"/>
      <c r="K266" s="238"/>
      <c r="L266" s="244"/>
      <c r="M266" s="245"/>
      <c r="N266" s="246"/>
      <c r="O266" s="246"/>
      <c r="P266" s="246"/>
      <c r="Q266" s="246"/>
      <c r="R266" s="246"/>
      <c r="S266" s="246"/>
      <c r="T266" s="247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8" t="s">
        <v>142</v>
      </c>
      <c r="AU266" s="248" t="s">
        <v>83</v>
      </c>
      <c r="AV266" s="13" t="s">
        <v>83</v>
      </c>
      <c r="AW266" s="13" t="s">
        <v>30</v>
      </c>
      <c r="AX266" s="13" t="s">
        <v>73</v>
      </c>
      <c r="AY266" s="248" t="s">
        <v>132</v>
      </c>
    </row>
    <row r="267" s="14" customFormat="1">
      <c r="A267" s="14"/>
      <c r="B267" s="249"/>
      <c r="C267" s="250"/>
      <c r="D267" s="239" t="s">
        <v>142</v>
      </c>
      <c r="E267" s="251" t="s">
        <v>1</v>
      </c>
      <c r="F267" s="252" t="s">
        <v>333</v>
      </c>
      <c r="G267" s="250"/>
      <c r="H267" s="251" t="s">
        <v>1</v>
      </c>
      <c r="I267" s="253"/>
      <c r="J267" s="250"/>
      <c r="K267" s="250"/>
      <c r="L267" s="254"/>
      <c r="M267" s="255"/>
      <c r="N267" s="256"/>
      <c r="O267" s="256"/>
      <c r="P267" s="256"/>
      <c r="Q267" s="256"/>
      <c r="R267" s="256"/>
      <c r="S267" s="256"/>
      <c r="T267" s="257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58" t="s">
        <v>142</v>
      </c>
      <c r="AU267" s="258" t="s">
        <v>83</v>
      </c>
      <c r="AV267" s="14" t="s">
        <v>81</v>
      </c>
      <c r="AW267" s="14" t="s">
        <v>30</v>
      </c>
      <c r="AX267" s="14" t="s">
        <v>73</v>
      </c>
      <c r="AY267" s="258" t="s">
        <v>132</v>
      </c>
    </row>
    <row r="268" s="14" customFormat="1">
      <c r="A268" s="14"/>
      <c r="B268" s="249"/>
      <c r="C268" s="250"/>
      <c r="D268" s="239" t="s">
        <v>142</v>
      </c>
      <c r="E268" s="251" t="s">
        <v>1</v>
      </c>
      <c r="F268" s="252" t="s">
        <v>144</v>
      </c>
      <c r="G268" s="250"/>
      <c r="H268" s="251" t="s">
        <v>1</v>
      </c>
      <c r="I268" s="253"/>
      <c r="J268" s="250"/>
      <c r="K268" s="250"/>
      <c r="L268" s="254"/>
      <c r="M268" s="255"/>
      <c r="N268" s="256"/>
      <c r="O268" s="256"/>
      <c r="P268" s="256"/>
      <c r="Q268" s="256"/>
      <c r="R268" s="256"/>
      <c r="S268" s="256"/>
      <c r="T268" s="257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58" t="s">
        <v>142</v>
      </c>
      <c r="AU268" s="258" t="s">
        <v>83</v>
      </c>
      <c r="AV268" s="14" t="s">
        <v>81</v>
      </c>
      <c r="AW268" s="14" t="s">
        <v>30</v>
      </c>
      <c r="AX268" s="14" t="s">
        <v>73</v>
      </c>
      <c r="AY268" s="258" t="s">
        <v>132</v>
      </c>
    </row>
    <row r="269" s="15" customFormat="1">
      <c r="A269" s="15"/>
      <c r="B269" s="259"/>
      <c r="C269" s="260"/>
      <c r="D269" s="239" t="s">
        <v>142</v>
      </c>
      <c r="E269" s="261" t="s">
        <v>1</v>
      </c>
      <c r="F269" s="262" t="s">
        <v>145</v>
      </c>
      <c r="G269" s="260"/>
      <c r="H269" s="263">
        <v>564.35000000000002</v>
      </c>
      <c r="I269" s="264"/>
      <c r="J269" s="260"/>
      <c r="K269" s="260"/>
      <c r="L269" s="265"/>
      <c r="M269" s="266"/>
      <c r="N269" s="267"/>
      <c r="O269" s="267"/>
      <c r="P269" s="267"/>
      <c r="Q269" s="267"/>
      <c r="R269" s="267"/>
      <c r="S269" s="267"/>
      <c r="T269" s="268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T269" s="269" t="s">
        <v>142</v>
      </c>
      <c r="AU269" s="269" t="s">
        <v>83</v>
      </c>
      <c r="AV269" s="15" t="s">
        <v>139</v>
      </c>
      <c r="AW269" s="15" t="s">
        <v>30</v>
      </c>
      <c r="AX269" s="15" t="s">
        <v>81</v>
      </c>
      <c r="AY269" s="269" t="s">
        <v>132</v>
      </c>
    </row>
    <row r="270" s="2" customFormat="1" ht="49.05" customHeight="1">
      <c r="A270" s="39"/>
      <c r="B270" s="40"/>
      <c r="C270" s="219" t="s">
        <v>290</v>
      </c>
      <c r="D270" s="219" t="s">
        <v>134</v>
      </c>
      <c r="E270" s="220" t="s">
        <v>657</v>
      </c>
      <c r="F270" s="221" t="s">
        <v>658</v>
      </c>
      <c r="G270" s="222" t="s">
        <v>218</v>
      </c>
      <c r="H270" s="223">
        <v>142</v>
      </c>
      <c r="I270" s="224"/>
      <c r="J270" s="225">
        <f>ROUND(I270*H270,2)</f>
        <v>0</v>
      </c>
      <c r="K270" s="221" t="s">
        <v>1</v>
      </c>
      <c r="L270" s="45"/>
      <c r="M270" s="226" t="s">
        <v>1</v>
      </c>
      <c r="N270" s="227" t="s">
        <v>38</v>
      </c>
      <c r="O270" s="92"/>
      <c r="P270" s="228">
        <f>O270*H270</f>
        <v>0</v>
      </c>
      <c r="Q270" s="228">
        <v>0</v>
      </c>
      <c r="R270" s="228">
        <f>Q270*H270</f>
        <v>0</v>
      </c>
      <c r="S270" s="228">
        <v>0</v>
      </c>
      <c r="T270" s="229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30" t="s">
        <v>139</v>
      </c>
      <c r="AT270" s="230" t="s">
        <v>134</v>
      </c>
      <c r="AU270" s="230" t="s">
        <v>83</v>
      </c>
      <c r="AY270" s="18" t="s">
        <v>132</v>
      </c>
      <c r="BE270" s="231">
        <f>IF(N270="základní",J270,0)</f>
        <v>0</v>
      </c>
      <c r="BF270" s="231">
        <f>IF(N270="snížená",J270,0)</f>
        <v>0</v>
      </c>
      <c r="BG270" s="231">
        <f>IF(N270="zákl. přenesená",J270,0)</f>
        <v>0</v>
      </c>
      <c r="BH270" s="231">
        <f>IF(N270="sníž. přenesená",J270,0)</f>
        <v>0</v>
      </c>
      <c r="BI270" s="231">
        <f>IF(N270="nulová",J270,0)</f>
        <v>0</v>
      </c>
      <c r="BJ270" s="18" t="s">
        <v>81</v>
      </c>
      <c r="BK270" s="231">
        <f>ROUND(I270*H270,2)</f>
        <v>0</v>
      </c>
      <c r="BL270" s="18" t="s">
        <v>139</v>
      </c>
      <c r="BM270" s="230" t="s">
        <v>293</v>
      </c>
    </row>
    <row r="271" s="13" customFormat="1">
      <c r="A271" s="13"/>
      <c r="B271" s="237"/>
      <c r="C271" s="238"/>
      <c r="D271" s="239" t="s">
        <v>142</v>
      </c>
      <c r="E271" s="240" t="s">
        <v>1</v>
      </c>
      <c r="F271" s="241" t="s">
        <v>718</v>
      </c>
      <c r="G271" s="238"/>
      <c r="H271" s="242">
        <v>142</v>
      </c>
      <c r="I271" s="243"/>
      <c r="J271" s="238"/>
      <c r="K271" s="238"/>
      <c r="L271" s="244"/>
      <c r="M271" s="245"/>
      <c r="N271" s="246"/>
      <c r="O271" s="246"/>
      <c r="P271" s="246"/>
      <c r="Q271" s="246"/>
      <c r="R271" s="246"/>
      <c r="S271" s="246"/>
      <c r="T271" s="247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8" t="s">
        <v>142</v>
      </c>
      <c r="AU271" s="248" t="s">
        <v>83</v>
      </c>
      <c r="AV271" s="13" t="s">
        <v>83</v>
      </c>
      <c r="AW271" s="13" t="s">
        <v>30</v>
      </c>
      <c r="AX271" s="13" t="s">
        <v>73</v>
      </c>
      <c r="AY271" s="248" t="s">
        <v>132</v>
      </c>
    </row>
    <row r="272" s="14" customFormat="1">
      <c r="A272" s="14"/>
      <c r="B272" s="249"/>
      <c r="C272" s="250"/>
      <c r="D272" s="239" t="s">
        <v>142</v>
      </c>
      <c r="E272" s="251" t="s">
        <v>1</v>
      </c>
      <c r="F272" s="252" t="s">
        <v>144</v>
      </c>
      <c r="G272" s="250"/>
      <c r="H272" s="251" t="s">
        <v>1</v>
      </c>
      <c r="I272" s="253"/>
      <c r="J272" s="250"/>
      <c r="K272" s="250"/>
      <c r="L272" s="254"/>
      <c r="M272" s="255"/>
      <c r="N272" s="256"/>
      <c r="O272" s="256"/>
      <c r="P272" s="256"/>
      <c r="Q272" s="256"/>
      <c r="R272" s="256"/>
      <c r="S272" s="256"/>
      <c r="T272" s="257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58" t="s">
        <v>142</v>
      </c>
      <c r="AU272" s="258" t="s">
        <v>83</v>
      </c>
      <c r="AV272" s="14" t="s">
        <v>81</v>
      </c>
      <c r="AW272" s="14" t="s">
        <v>30</v>
      </c>
      <c r="AX272" s="14" t="s">
        <v>73</v>
      </c>
      <c r="AY272" s="258" t="s">
        <v>132</v>
      </c>
    </row>
    <row r="273" s="15" customFormat="1">
      <c r="A273" s="15"/>
      <c r="B273" s="259"/>
      <c r="C273" s="260"/>
      <c r="D273" s="239" t="s">
        <v>142</v>
      </c>
      <c r="E273" s="261" t="s">
        <v>1</v>
      </c>
      <c r="F273" s="262" t="s">
        <v>145</v>
      </c>
      <c r="G273" s="260"/>
      <c r="H273" s="263">
        <v>142</v>
      </c>
      <c r="I273" s="264"/>
      <c r="J273" s="260"/>
      <c r="K273" s="260"/>
      <c r="L273" s="265"/>
      <c r="M273" s="266"/>
      <c r="N273" s="267"/>
      <c r="O273" s="267"/>
      <c r="P273" s="267"/>
      <c r="Q273" s="267"/>
      <c r="R273" s="267"/>
      <c r="S273" s="267"/>
      <c r="T273" s="268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T273" s="269" t="s">
        <v>142</v>
      </c>
      <c r="AU273" s="269" t="s">
        <v>83</v>
      </c>
      <c r="AV273" s="15" t="s">
        <v>139</v>
      </c>
      <c r="AW273" s="15" t="s">
        <v>30</v>
      </c>
      <c r="AX273" s="15" t="s">
        <v>81</v>
      </c>
      <c r="AY273" s="269" t="s">
        <v>132</v>
      </c>
    </row>
    <row r="274" s="2" customFormat="1" ht="33" customHeight="1">
      <c r="A274" s="39"/>
      <c r="B274" s="40"/>
      <c r="C274" s="219" t="s">
        <v>223</v>
      </c>
      <c r="D274" s="219" t="s">
        <v>134</v>
      </c>
      <c r="E274" s="220" t="s">
        <v>345</v>
      </c>
      <c r="F274" s="221" t="s">
        <v>346</v>
      </c>
      <c r="G274" s="222" t="s">
        <v>137</v>
      </c>
      <c r="H274" s="223">
        <v>2171.5599999999999</v>
      </c>
      <c r="I274" s="224"/>
      <c r="J274" s="225">
        <f>ROUND(I274*H274,2)</f>
        <v>0</v>
      </c>
      <c r="K274" s="221" t="s">
        <v>138</v>
      </c>
      <c r="L274" s="45"/>
      <c r="M274" s="226" t="s">
        <v>1</v>
      </c>
      <c r="N274" s="227" t="s">
        <v>38</v>
      </c>
      <c r="O274" s="92"/>
      <c r="P274" s="228">
        <f>O274*H274</f>
        <v>0</v>
      </c>
      <c r="Q274" s="228">
        <v>0</v>
      </c>
      <c r="R274" s="228">
        <f>Q274*H274</f>
        <v>0</v>
      </c>
      <c r="S274" s="228">
        <v>0</v>
      </c>
      <c r="T274" s="229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30" t="s">
        <v>139</v>
      </c>
      <c r="AT274" s="230" t="s">
        <v>134</v>
      </c>
      <c r="AU274" s="230" t="s">
        <v>83</v>
      </c>
      <c r="AY274" s="18" t="s">
        <v>132</v>
      </c>
      <c r="BE274" s="231">
        <f>IF(N274="základní",J274,0)</f>
        <v>0</v>
      </c>
      <c r="BF274" s="231">
        <f>IF(N274="snížená",J274,0)</f>
        <v>0</v>
      </c>
      <c r="BG274" s="231">
        <f>IF(N274="zákl. přenesená",J274,0)</f>
        <v>0</v>
      </c>
      <c r="BH274" s="231">
        <f>IF(N274="sníž. přenesená",J274,0)</f>
        <v>0</v>
      </c>
      <c r="BI274" s="231">
        <f>IF(N274="nulová",J274,0)</f>
        <v>0</v>
      </c>
      <c r="BJ274" s="18" t="s">
        <v>81</v>
      </c>
      <c r="BK274" s="231">
        <f>ROUND(I274*H274,2)</f>
        <v>0</v>
      </c>
      <c r="BL274" s="18" t="s">
        <v>139</v>
      </c>
      <c r="BM274" s="230" t="s">
        <v>301</v>
      </c>
    </row>
    <row r="275" s="2" customFormat="1">
      <c r="A275" s="39"/>
      <c r="B275" s="40"/>
      <c r="C275" s="41"/>
      <c r="D275" s="232" t="s">
        <v>140</v>
      </c>
      <c r="E275" s="41"/>
      <c r="F275" s="233" t="s">
        <v>348</v>
      </c>
      <c r="G275" s="41"/>
      <c r="H275" s="41"/>
      <c r="I275" s="234"/>
      <c r="J275" s="41"/>
      <c r="K275" s="41"/>
      <c r="L275" s="45"/>
      <c r="M275" s="235"/>
      <c r="N275" s="236"/>
      <c r="O275" s="92"/>
      <c r="P275" s="92"/>
      <c r="Q275" s="92"/>
      <c r="R275" s="92"/>
      <c r="S275" s="92"/>
      <c r="T275" s="93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T275" s="18" t="s">
        <v>140</v>
      </c>
      <c r="AU275" s="18" t="s">
        <v>83</v>
      </c>
    </row>
    <row r="276" s="13" customFormat="1">
      <c r="A276" s="13"/>
      <c r="B276" s="237"/>
      <c r="C276" s="238"/>
      <c r="D276" s="239" t="s">
        <v>142</v>
      </c>
      <c r="E276" s="240" t="s">
        <v>1</v>
      </c>
      <c r="F276" s="241" t="s">
        <v>750</v>
      </c>
      <c r="G276" s="238"/>
      <c r="H276" s="242">
        <v>2171.5599999999999</v>
      </c>
      <c r="I276" s="243"/>
      <c r="J276" s="238"/>
      <c r="K276" s="238"/>
      <c r="L276" s="244"/>
      <c r="M276" s="245"/>
      <c r="N276" s="246"/>
      <c r="O276" s="246"/>
      <c r="P276" s="246"/>
      <c r="Q276" s="246"/>
      <c r="R276" s="246"/>
      <c r="S276" s="246"/>
      <c r="T276" s="247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8" t="s">
        <v>142</v>
      </c>
      <c r="AU276" s="248" t="s">
        <v>83</v>
      </c>
      <c r="AV276" s="13" t="s">
        <v>83</v>
      </c>
      <c r="AW276" s="13" t="s">
        <v>30</v>
      </c>
      <c r="AX276" s="13" t="s">
        <v>73</v>
      </c>
      <c r="AY276" s="248" t="s">
        <v>132</v>
      </c>
    </row>
    <row r="277" s="14" customFormat="1">
      <c r="A277" s="14"/>
      <c r="B277" s="249"/>
      <c r="C277" s="250"/>
      <c r="D277" s="239" t="s">
        <v>142</v>
      </c>
      <c r="E277" s="251" t="s">
        <v>1</v>
      </c>
      <c r="F277" s="252" t="s">
        <v>144</v>
      </c>
      <c r="G277" s="250"/>
      <c r="H277" s="251" t="s">
        <v>1</v>
      </c>
      <c r="I277" s="253"/>
      <c r="J277" s="250"/>
      <c r="K277" s="250"/>
      <c r="L277" s="254"/>
      <c r="M277" s="255"/>
      <c r="N277" s="256"/>
      <c r="O277" s="256"/>
      <c r="P277" s="256"/>
      <c r="Q277" s="256"/>
      <c r="R277" s="256"/>
      <c r="S277" s="256"/>
      <c r="T277" s="257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58" t="s">
        <v>142</v>
      </c>
      <c r="AU277" s="258" t="s">
        <v>83</v>
      </c>
      <c r="AV277" s="14" t="s">
        <v>81</v>
      </c>
      <c r="AW277" s="14" t="s">
        <v>30</v>
      </c>
      <c r="AX277" s="14" t="s">
        <v>73</v>
      </c>
      <c r="AY277" s="258" t="s">
        <v>132</v>
      </c>
    </row>
    <row r="278" s="15" customFormat="1">
      <c r="A278" s="15"/>
      <c r="B278" s="259"/>
      <c r="C278" s="260"/>
      <c r="D278" s="239" t="s">
        <v>142</v>
      </c>
      <c r="E278" s="261" t="s">
        <v>1</v>
      </c>
      <c r="F278" s="262" t="s">
        <v>145</v>
      </c>
      <c r="G278" s="260"/>
      <c r="H278" s="263">
        <v>2171.5599999999999</v>
      </c>
      <c r="I278" s="264"/>
      <c r="J278" s="260"/>
      <c r="K278" s="260"/>
      <c r="L278" s="265"/>
      <c r="M278" s="266"/>
      <c r="N278" s="267"/>
      <c r="O278" s="267"/>
      <c r="P278" s="267"/>
      <c r="Q278" s="267"/>
      <c r="R278" s="267"/>
      <c r="S278" s="267"/>
      <c r="T278" s="268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T278" s="269" t="s">
        <v>142</v>
      </c>
      <c r="AU278" s="269" t="s">
        <v>83</v>
      </c>
      <c r="AV278" s="15" t="s">
        <v>139</v>
      </c>
      <c r="AW278" s="15" t="s">
        <v>30</v>
      </c>
      <c r="AX278" s="15" t="s">
        <v>81</v>
      </c>
      <c r="AY278" s="269" t="s">
        <v>132</v>
      </c>
    </row>
    <row r="279" s="2" customFormat="1" ht="37.8" customHeight="1">
      <c r="A279" s="39"/>
      <c r="B279" s="40"/>
      <c r="C279" s="219" t="s">
        <v>307</v>
      </c>
      <c r="D279" s="219" t="s">
        <v>134</v>
      </c>
      <c r="E279" s="220" t="s">
        <v>350</v>
      </c>
      <c r="F279" s="221" t="s">
        <v>351</v>
      </c>
      <c r="G279" s="222" t="s">
        <v>137</v>
      </c>
      <c r="H279" s="223">
        <v>120</v>
      </c>
      <c r="I279" s="224"/>
      <c r="J279" s="225">
        <f>ROUND(I279*H279,2)</f>
        <v>0</v>
      </c>
      <c r="K279" s="221" t="s">
        <v>138</v>
      </c>
      <c r="L279" s="45"/>
      <c r="M279" s="226" t="s">
        <v>1</v>
      </c>
      <c r="N279" s="227" t="s">
        <v>38</v>
      </c>
      <c r="O279" s="92"/>
      <c r="P279" s="228">
        <f>O279*H279</f>
        <v>0</v>
      </c>
      <c r="Q279" s="228">
        <v>0</v>
      </c>
      <c r="R279" s="228">
        <f>Q279*H279</f>
        <v>0</v>
      </c>
      <c r="S279" s="228">
        <v>0</v>
      </c>
      <c r="T279" s="229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30" t="s">
        <v>139</v>
      </c>
      <c r="AT279" s="230" t="s">
        <v>134</v>
      </c>
      <c r="AU279" s="230" t="s">
        <v>83</v>
      </c>
      <c r="AY279" s="18" t="s">
        <v>132</v>
      </c>
      <c r="BE279" s="231">
        <f>IF(N279="základní",J279,0)</f>
        <v>0</v>
      </c>
      <c r="BF279" s="231">
        <f>IF(N279="snížená",J279,0)</f>
        <v>0</v>
      </c>
      <c r="BG279" s="231">
        <f>IF(N279="zákl. přenesená",J279,0)</f>
        <v>0</v>
      </c>
      <c r="BH279" s="231">
        <f>IF(N279="sníž. přenesená",J279,0)</f>
        <v>0</v>
      </c>
      <c r="BI279" s="231">
        <f>IF(N279="nulová",J279,0)</f>
        <v>0</v>
      </c>
      <c r="BJ279" s="18" t="s">
        <v>81</v>
      </c>
      <c r="BK279" s="231">
        <f>ROUND(I279*H279,2)</f>
        <v>0</v>
      </c>
      <c r="BL279" s="18" t="s">
        <v>139</v>
      </c>
      <c r="BM279" s="230" t="s">
        <v>310</v>
      </c>
    </row>
    <row r="280" s="2" customFormat="1">
      <c r="A280" s="39"/>
      <c r="B280" s="40"/>
      <c r="C280" s="41"/>
      <c r="D280" s="232" t="s">
        <v>140</v>
      </c>
      <c r="E280" s="41"/>
      <c r="F280" s="233" t="s">
        <v>353</v>
      </c>
      <c r="G280" s="41"/>
      <c r="H280" s="41"/>
      <c r="I280" s="234"/>
      <c r="J280" s="41"/>
      <c r="K280" s="41"/>
      <c r="L280" s="45"/>
      <c r="M280" s="235"/>
      <c r="N280" s="236"/>
      <c r="O280" s="92"/>
      <c r="P280" s="92"/>
      <c r="Q280" s="92"/>
      <c r="R280" s="92"/>
      <c r="S280" s="92"/>
      <c r="T280" s="93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T280" s="18" t="s">
        <v>140</v>
      </c>
      <c r="AU280" s="18" t="s">
        <v>83</v>
      </c>
    </row>
    <row r="281" s="13" customFormat="1">
      <c r="A281" s="13"/>
      <c r="B281" s="237"/>
      <c r="C281" s="238"/>
      <c r="D281" s="239" t="s">
        <v>142</v>
      </c>
      <c r="E281" s="240" t="s">
        <v>1</v>
      </c>
      <c r="F281" s="241" t="s">
        <v>677</v>
      </c>
      <c r="G281" s="238"/>
      <c r="H281" s="242">
        <v>120</v>
      </c>
      <c r="I281" s="243"/>
      <c r="J281" s="238"/>
      <c r="K281" s="238"/>
      <c r="L281" s="244"/>
      <c r="M281" s="245"/>
      <c r="N281" s="246"/>
      <c r="O281" s="246"/>
      <c r="P281" s="246"/>
      <c r="Q281" s="246"/>
      <c r="R281" s="246"/>
      <c r="S281" s="246"/>
      <c r="T281" s="247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8" t="s">
        <v>142</v>
      </c>
      <c r="AU281" s="248" t="s">
        <v>83</v>
      </c>
      <c r="AV281" s="13" t="s">
        <v>83</v>
      </c>
      <c r="AW281" s="13" t="s">
        <v>30</v>
      </c>
      <c r="AX281" s="13" t="s">
        <v>73</v>
      </c>
      <c r="AY281" s="248" t="s">
        <v>132</v>
      </c>
    </row>
    <row r="282" s="14" customFormat="1">
      <c r="A282" s="14"/>
      <c r="B282" s="249"/>
      <c r="C282" s="250"/>
      <c r="D282" s="239" t="s">
        <v>142</v>
      </c>
      <c r="E282" s="251" t="s">
        <v>1</v>
      </c>
      <c r="F282" s="252" t="s">
        <v>751</v>
      </c>
      <c r="G282" s="250"/>
      <c r="H282" s="251" t="s">
        <v>1</v>
      </c>
      <c r="I282" s="253"/>
      <c r="J282" s="250"/>
      <c r="K282" s="250"/>
      <c r="L282" s="254"/>
      <c r="M282" s="255"/>
      <c r="N282" s="256"/>
      <c r="O282" s="256"/>
      <c r="P282" s="256"/>
      <c r="Q282" s="256"/>
      <c r="R282" s="256"/>
      <c r="S282" s="256"/>
      <c r="T282" s="257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58" t="s">
        <v>142</v>
      </c>
      <c r="AU282" s="258" t="s">
        <v>83</v>
      </c>
      <c r="AV282" s="14" t="s">
        <v>81</v>
      </c>
      <c r="AW282" s="14" t="s">
        <v>30</v>
      </c>
      <c r="AX282" s="14" t="s">
        <v>73</v>
      </c>
      <c r="AY282" s="258" t="s">
        <v>132</v>
      </c>
    </row>
    <row r="283" s="15" customFormat="1">
      <c r="A283" s="15"/>
      <c r="B283" s="259"/>
      <c r="C283" s="260"/>
      <c r="D283" s="239" t="s">
        <v>142</v>
      </c>
      <c r="E283" s="261" t="s">
        <v>1</v>
      </c>
      <c r="F283" s="262" t="s">
        <v>145</v>
      </c>
      <c r="G283" s="260"/>
      <c r="H283" s="263">
        <v>120</v>
      </c>
      <c r="I283" s="264"/>
      <c r="J283" s="260"/>
      <c r="K283" s="260"/>
      <c r="L283" s="265"/>
      <c r="M283" s="266"/>
      <c r="N283" s="267"/>
      <c r="O283" s="267"/>
      <c r="P283" s="267"/>
      <c r="Q283" s="267"/>
      <c r="R283" s="267"/>
      <c r="S283" s="267"/>
      <c r="T283" s="268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T283" s="269" t="s">
        <v>142</v>
      </c>
      <c r="AU283" s="269" t="s">
        <v>83</v>
      </c>
      <c r="AV283" s="15" t="s">
        <v>139</v>
      </c>
      <c r="AW283" s="15" t="s">
        <v>30</v>
      </c>
      <c r="AX283" s="15" t="s">
        <v>81</v>
      </c>
      <c r="AY283" s="269" t="s">
        <v>132</v>
      </c>
    </row>
    <row r="284" s="2" customFormat="1" ht="33" customHeight="1">
      <c r="A284" s="39"/>
      <c r="B284" s="40"/>
      <c r="C284" s="219" t="s">
        <v>227</v>
      </c>
      <c r="D284" s="219" t="s">
        <v>134</v>
      </c>
      <c r="E284" s="220" t="s">
        <v>359</v>
      </c>
      <c r="F284" s="221" t="s">
        <v>360</v>
      </c>
      <c r="G284" s="222" t="s">
        <v>207</v>
      </c>
      <c r="H284" s="223">
        <v>1</v>
      </c>
      <c r="I284" s="224"/>
      <c r="J284" s="225">
        <f>ROUND(I284*H284,2)</f>
        <v>0</v>
      </c>
      <c r="K284" s="221" t="s">
        <v>138</v>
      </c>
      <c r="L284" s="45"/>
      <c r="M284" s="226" t="s">
        <v>1</v>
      </c>
      <c r="N284" s="227" t="s">
        <v>38</v>
      </c>
      <c r="O284" s="92"/>
      <c r="P284" s="228">
        <f>O284*H284</f>
        <v>0</v>
      </c>
      <c r="Q284" s="228">
        <v>0</v>
      </c>
      <c r="R284" s="228">
        <f>Q284*H284</f>
        <v>0</v>
      </c>
      <c r="S284" s="228">
        <v>0</v>
      </c>
      <c r="T284" s="229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30" t="s">
        <v>139</v>
      </c>
      <c r="AT284" s="230" t="s">
        <v>134</v>
      </c>
      <c r="AU284" s="230" t="s">
        <v>83</v>
      </c>
      <c r="AY284" s="18" t="s">
        <v>132</v>
      </c>
      <c r="BE284" s="231">
        <f>IF(N284="základní",J284,0)</f>
        <v>0</v>
      </c>
      <c r="BF284" s="231">
        <f>IF(N284="snížená",J284,0)</f>
        <v>0</v>
      </c>
      <c r="BG284" s="231">
        <f>IF(N284="zákl. přenesená",J284,0)</f>
        <v>0</v>
      </c>
      <c r="BH284" s="231">
        <f>IF(N284="sníž. přenesená",J284,0)</f>
        <v>0</v>
      </c>
      <c r="BI284" s="231">
        <f>IF(N284="nulová",J284,0)</f>
        <v>0</v>
      </c>
      <c r="BJ284" s="18" t="s">
        <v>81</v>
      </c>
      <c r="BK284" s="231">
        <f>ROUND(I284*H284,2)</f>
        <v>0</v>
      </c>
      <c r="BL284" s="18" t="s">
        <v>139</v>
      </c>
      <c r="BM284" s="230" t="s">
        <v>143</v>
      </c>
    </row>
    <row r="285" s="2" customFormat="1">
      <c r="A285" s="39"/>
      <c r="B285" s="40"/>
      <c r="C285" s="41"/>
      <c r="D285" s="232" t="s">
        <v>140</v>
      </c>
      <c r="E285" s="41"/>
      <c r="F285" s="233" t="s">
        <v>362</v>
      </c>
      <c r="G285" s="41"/>
      <c r="H285" s="41"/>
      <c r="I285" s="234"/>
      <c r="J285" s="41"/>
      <c r="K285" s="41"/>
      <c r="L285" s="45"/>
      <c r="M285" s="235"/>
      <c r="N285" s="236"/>
      <c r="O285" s="92"/>
      <c r="P285" s="92"/>
      <c r="Q285" s="92"/>
      <c r="R285" s="92"/>
      <c r="S285" s="92"/>
      <c r="T285" s="93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T285" s="18" t="s">
        <v>140</v>
      </c>
      <c r="AU285" s="18" t="s">
        <v>83</v>
      </c>
    </row>
    <row r="286" s="13" customFormat="1">
      <c r="A286" s="13"/>
      <c r="B286" s="237"/>
      <c r="C286" s="238"/>
      <c r="D286" s="239" t="s">
        <v>142</v>
      </c>
      <c r="E286" s="240" t="s">
        <v>1</v>
      </c>
      <c r="F286" s="241" t="s">
        <v>81</v>
      </c>
      <c r="G286" s="238"/>
      <c r="H286" s="242">
        <v>1</v>
      </c>
      <c r="I286" s="243"/>
      <c r="J286" s="238"/>
      <c r="K286" s="238"/>
      <c r="L286" s="244"/>
      <c r="M286" s="245"/>
      <c r="N286" s="246"/>
      <c r="O286" s="246"/>
      <c r="P286" s="246"/>
      <c r="Q286" s="246"/>
      <c r="R286" s="246"/>
      <c r="S286" s="246"/>
      <c r="T286" s="247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8" t="s">
        <v>142</v>
      </c>
      <c r="AU286" s="248" t="s">
        <v>83</v>
      </c>
      <c r="AV286" s="13" t="s">
        <v>83</v>
      </c>
      <c r="AW286" s="13" t="s">
        <v>30</v>
      </c>
      <c r="AX286" s="13" t="s">
        <v>73</v>
      </c>
      <c r="AY286" s="248" t="s">
        <v>132</v>
      </c>
    </row>
    <row r="287" s="14" customFormat="1">
      <c r="A287" s="14"/>
      <c r="B287" s="249"/>
      <c r="C287" s="250"/>
      <c r="D287" s="239" t="s">
        <v>142</v>
      </c>
      <c r="E287" s="251" t="s">
        <v>1</v>
      </c>
      <c r="F287" s="252" t="s">
        <v>363</v>
      </c>
      <c r="G287" s="250"/>
      <c r="H287" s="251" t="s">
        <v>1</v>
      </c>
      <c r="I287" s="253"/>
      <c r="J287" s="250"/>
      <c r="K287" s="250"/>
      <c r="L287" s="254"/>
      <c r="M287" s="255"/>
      <c r="N287" s="256"/>
      <c r="O287" s="256"/>
      <c r="P287" s="256"/>
      <c r="Q287" s="256"/>
      <c r="R287" s="256"/>
      <c r="S287" s="256"/>
      <c r="T287" s="257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58" t="s">
        <v>142</v>
      </c>
      <c r="AU287" s="258" t="s">
        <v>83</v>
      </c>
      <c r="AV287" s="14" t="s">
        <v>81</v>
      </c>
      <c r="AW287" s="14" t="s">
        <v>30</v>
      </c>
      <c r="AX287" s="14" t="s">
        <v>73</v>
      </c>
      <c r="AY287" s="258" t="s">
        <v>132</v>
      </c>
    </row>
    <row r="288" s="15" customFormat="1">
      <c r="A288" s="15"/>
      <c r="B288" s="259"/>
      <c r="C288" s="260"/>
      <c r="D288" s="239" t="s">
        <v>142</v>
      </c>
      <c r="E288" s="261" t="s">
        <v>1</v>
      </c>
      <c r="F288" s="262" t="s">
        <v>145</v>
      </c>
      <c r="G288" s="260"/>
      <c r="H288" s="263">
        <v>1</v>
      </c>
      <c r="I288" s="264"/>
      <c r="J288" s="260"/>
      <c r="K288" s="260"/>
      <c r="L288" s="265"/>
      <c r="M288" s="266"/>
      <c r="N288" s="267"/>
      <c r="O288" s="267"/>
      <c r="P288" s="267"/>
      <c r="Q288" s="267"/>
      <c r="R288" s="267"/>
      <c r="S288" s="267"/>
      <c r="T288" s="268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T288" s="269" t="s">
        <v>142</v>
      </c>
      <c r="AU288" s="269" t="s">
        <v>83</v>
      </c>
      <c r="AV288" s="15" t="s">
        <v>139</v>
      </c>
      <c r="AW288" s="15" t="s">
        <v>30</v>
      </c>
      <c r="AX288" s="15" t="s">
        <v>81</v>
      </c>
      <c r="AY288" s="269" t="s">
        <v>132</v>
      </c>
    </row>
    <row r="289" s="2" customFormat="1" ht="24.15" customHeight="1">
      <c r="A289" s="39"/>
      <c r="B289" s="40"/>
      <c r="C289" s="219" t="s">
        <v>318</v>
      </c>
      <c r="D289" s="219" t="s">
        <v>134</v>
      </c>
      <c r="E289" s="220" t="s">
        <v>365</v>
      </c>
      <c r="F289" s="221" t="s">
        <v>366</v>
      </c>
      <c r="G289" s="222" t="s">
        <v>207</v>
      </c>
      <c r="H289" s="223">
        <v>1</v>
      </c>
      <c r="I289" s="224"/>
      <c r="J289" s="225">
        <f>ROUND(I289*H289,2)</f>
        <v>0</v>
      </c>
      <c r="K289" s="221" t="s">
        <v>138</v>
      </c>
      <c r="L289" s="45"/>
      <c r="M289" s="226" t="s">
        <v>1</v>
      </c>
      <c r="N289" s="227" t="s">
        <v>38</v>
      </c>
      <c r="O289" s="92"/>
      <c r="P289" s="228">
        <f>O289*H289</f>
        <v>0</v>
      </c>
      <c r="Q289" s="228">
        <v>0</v>
      </c>
      <c r="R289" s="228">
        <f>Q289*H289</f>
        <v>0</v>
      </c>
      <c r="S289" s="228">
        <v>0</v>
      </c>
      <c r="T289" s="229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30" t="s">
        <v>139</v>
      </c>
      <c r="AT289" s="230" t="s">
        <v>134</v>
      </c>
      <c r="AU289" s="230" t="s">
        <v>83</v>
      </c>
      <c r="AY289" s="18" t="s">
        <v>132</v>
      </c>
      <c r="BE289" s="231">
        <f>IF(N289="základní",J289,0)</f>
        <v>0</v>
      </c>
      <c r="BF289" s="231">
        <f>IF(N289="snížená",J289,0)</f>
        <v>0</v>
      </c>
      <c r="BG289" s="231">
        <f>IF(N289="zákl. přenesená",J289,0)</f>
        <v>0</v>
      </c>
      <c r="BH289" s="231">
        <f>IF(N289="sníž. přenesená",J289,0)</f>
        <v>0</v>
      </c>
      <c r="BI289" s="231">
        <f>IF(N289="nulová",J289,0)</f>
        <v>0</v>
      </c>
      <c r="BJ289" s="18" t="s">
        <v>81</v>
      </c>
      <c r="BK289" s="231">
        <f>ROUND(I289*H289,2)</f>
        <v>0</v>
      </c>
      <c r="BL289" s="18" t="s">
        <v>139</v>
      </c>
      <c r="BM289" s="230" t="s">
        <v>321</v>
      </c>
    </row>
    <row r="290" s="2" customFormat="1">
      <c r="A290" s="39"/>
      <c r="B290" s="40"/>
      <c r="C290" s="41"/>
      <c r="D290" s="232" t="s">
        <v>140</v>
      </c>
      <c r="E290" s="41"/>
      <c r="F290" s="233" t="s">
        <v>368</v>
      </c>
      <c r="G290" s="41"/>
      <c r="H290" s="41"/>
      <c r="I290" s="234"/>
      <c r="J290" s="41"/>
      <c r="K290" s="41"/>
      <c r="L290" s="45"/>
      <c r="M290" s="235"/>
      <c r="N290" s="236"/>
      <c r="O290" s="92"/>
      <c r="P290" s="92"/>
      <c r="Q290" s="92"/>
      <c r="R290" s="92"/>
      <c r="S290" s="92"/>
      <c r="T290" s="93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T290" s="18" t="s">
        <v>140</v>
      </c>
      <c r="AU290" s="18" t="s">
        <v>83</v>
      </c>
    </row>
    <row r="291" s="13" customFormat="1">
      <c r="A291" s="13"/>
      <c r="B291" s="237"/>
      <c r="C291" s="238"/>
      <c r="D291" s="239" t="s">
        <v>142</v>
      </c>
      <c r="E291" s="240" t="s">
        <v>1</v>
      </c>
      <c r="F291" s="241" t="s">
        <v>81</v>
      </c>
      <c r="G291" s="238"/>
      <c r="H291" s="242">
        <v>1</v>
      </c>
      <c r="I291" s="243"/>
      <c r="J291" s="238"/>
      <c r="K291" s="238"/>
      <c r="L291" s="244"/>
      <c r="M291" s="245"/>
      <c r="N291" s="246"/>
      <c r="O291" s="246"/>
      <c r="P291" s="246"/>
      <c r="Q291" s="246"/>
      <c r="R291" s="246"/>
      <c r="S291" s="246"/>
      <c r="T291" s="247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8" t="s">
        <v>142</v>
      </c>
      <c r="AU291" s="248" t="s">
        <v>83</v>
      </c>
      <c r="AV291" s="13" t="s">
        <v>83</v>
      </c>
      <c r="AW291" s="13" t="s">
        <v>30</v>
      </c>
      <c r="AX291" s="13" t="s">
        <v>73</v>
      </c>
      <c r="AY291" s="248" t="s">
        <v>132</v>
      </c>
    </row>
    <row r="292" s="14" customFormat="1">
      <c r="A292" s="14"/>
      <c r="B292" s="249"/>
      <c r="C292" s="250"/>
      <c r="D292" s="239" t="s">
        <v>142</v>
      </c>
      <c r="E292" s="251" t="s">
        <v>1</v>
      </c>
      <c r="F292" s="252" t="s">
        <v>144</v>
      </c>
      <c r="G292" s="250"/>
      <c r="H292" s="251" t="s">
        <v>1</v>
      </c>
      <c r="I292" s="253"/>
      <c r="J292" s="250"/>
      <c r="K292" s="250"/>
      <c r="L292" s="254"/>
      <c r="M292" s="255"/>
      <c r="N292" s="256"/>
      <c r="O292" s="256"/>
      <c r="P292" s="256"/>
      <c r="Q292" s="256"/>
      <c r="R292" s="256"/>
      <c r="S292" s="256"/>
      <c r="T292" s="257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58" t="s">
        <v>142</v>
      </c>
      <c r="AU292" s="258" t="s">
        <v>83</v>
      </c>
      <c r="AV292" s="14" t="s">
        <v>81</v>
      </c>
      <c r="AW292" s="14" t="s">
        <v>30</v>
      </c>
      <c r="AX292" s="14" t="s">
        <v>73</v>
      </c>
      <c r="AY292" s="258" t="s">
        <v>132</v>
      </c>
    </row>
    <row r="293" s="15" customFormat="1">
      <c r="A293" s="15"/>
      <c r="B293" s="259"/>
      <c r="C293" s="260"/>
      <c r="D293" s="239" t="s">
        <v>142</v>
      </c>
      <c r="E293" s="261" t="s">
        <v>1</v>
      </c>
      <c r="F293" s="262" t="s">
        <v>145</v>
      </c>
      <c r="G293" s="260"/>
      <c r="H293" s="263">
        <v>1</v>
      </c>
      <c r="I293" s="264"/>
      <c r="J293" s="260"/>
      <c r="K293" s="260"/>
      <c r="L293" s="265"/>
      <c r="M293" s="266"/>
      <c r="N293" s="267"/>
      <c r="O293" s="267"/>
      <c r="P293" s="267"/>
      <c r="Q293" s="267"/>
      <c r="R293" s="267"/>
      <c r="S293" s="267"/>
      <c r="T293" s="268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T293" s="269" t="s">
        <v>142</v>
      </c>
      <c r="AU293" s="269" t="s">
        <v>83</v>
      </c>
      <c r="AV293" s="15" t="s">
        <v>139</v>
      </c>
      <c r="AW293" s="15" t="s">
        <v>30</v>
      </c>
      <c r="AX293" s="15" t="s">
        <v>81</v>
      </c>
      <c r="AY293" s="269" t="s">
        <v>132</v>
      </c>
    </row>
    <row r="294" s="12" customFormat="1" ht="22.8" customHeight="1">
      <c r="A294" s="12"/>
      <c r="B294" s="203"/>
      <c r="C294" s="204"/>
      <c r="D294" s="205" t="s">
        <v>72</v>
      </c>
      <c r="E294" s="217" t="s">
        <v>369</v>
      </c>
      <c r="F294" s="217" t="s">
        <v>370</v>
      </c>
      <c r="G294" s="204"/>
      <c r="H294" s="204"/>
      <c r="I294" s="207"/>
      <c r="J294" s="218">
        <f>BK294</f>
        <v>0</v>
      </c>
      <c r="K294" s="204"/>
      <c r="L294" s="209"/>
      <c r="M294" s="210"/>
      <c r="N294" s="211"/>
      <c r="O294" s="211"/>
      <c r="P294" s="212">
        <f>SUM(P295:P344)</f>
        <v>0</v>
      </c>
      <c r="Q294" s="211"/>
      <c r="R294" s="212">
        <f>SUM(R295:R344)</f>
        <v>0</v>
      </c>
      <c r="S294" s="211"/>
      <c r="T294" s="213">
        <f>SUM(T295:T344)</f>
        <v>0</v>
      </c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R294" s="214" t="s">
        <v>81</v>
      </c>
      <c r="AT294" s="215" t="s">
        <v>72</v>
      </c>
      <c r="AU294" s="215" t="s">
        <v>81</v>
      </c>
      <c r="AY294" s="214" t="s">
        <v>132</v>
      </c>
      <c r="BK294" s="216">
        <f>SUM(BK295:BK344)</f>
        <v>0</v>
      </c>
    </row>
    <row r="295" s="2" customFormat="1" ht="24.15" customHeight="1">
      <c r="A295" s="39"/>
      <c r="B295" s="40"/>
      <c r="C295" s="219" t="s">
        <v>231</v>
      </c>
      <c r="D295" s="219" t="s">
        <v>134</v>
      </c>
      <c r="E295" s="220" t="s">
        <v>371</v>
      </c>
      <c r="F295" s="221" t="s">
        <v>372</v>
      </c>
      <c r="G295" s="222" t="s">
        <v>170</v>
      </c>
      <c r="H295" s="223">
        <v>0.085999999999999993</v>
      </c>
      <c r="I295" s="224"/>
      <c r="J295" s="225">
        <f>ROUND(I295*H295,2)</f>
        <v>0</v>
      </c>
      <c r="K295" s="221" t="s">
        <v>138</v>
      </c>
      <c r="L295" s="45"/>
      <c r="M295" s="226" t="s">
        <v>1</v>
      </c>
      <c r="N295" s="227" t="s">
        <v>38</v>
      </c>
      <c r="O295" s="92"/>
      <c r="P295" s="228">
        <f>O295*H295</f>
        <v>0</v>
      </c>
      <c r="Q295" s="228">
        <v>0</v>
      </c>
      <c r="R295" s="228">
        <f>Q295*H295</f>
        <v>0</v>
      </c>
      <c r="S295" s="228">
        <v>0</v>
      </c>
      <c r="T295" s="229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30" t="s">
        <v>139</v>
      </c>
      <c r="AT295" s="230" t="s">
        <v>134</v>
      </c>
      <c r="AU295" s="230" t="s">
        <v>83</v>
      </c>
      <c r="AY295" s="18" t="s">
        <v>132</v>
      </c>
      <c r="BE295" s="231">
        <f>IF(N295="základní",J295,0)</f>
        <v>0</v>
      </c>
      <c r="BF295" s="231">
        <f>IF(N295="snížená",J295,0)</f>
        <v>0</v>
      </c>
      <c r="BG295" s="231">
        <f>IF(N295="zákl. přenesená",J295,0)</f>
        <v>0</v>
      </c>
      <c r="BH295" s="231">
        <f>IF(N295="sníž. přenesená",J295,0)</f>
        <v>0</v>
      </c>
      <c r="BI295" s="231">
        <f>IF(N295="nulová",J295,0)</f>
        <v>0</v>
      </c>
      <c r="BJ295" s="18" t="s">
        <v>81</v>
      </c>
      <c r="BK295" s="231">
        <f>ROUND(I295*H295,2)</f>
        <v>0</v>
      </c>
      <c r="BL295" s="18" t="s">
        <v>139</v>
      </c>
      <c r="BM295" s="230" t="s">
        <v>326</v>
      </c>
    </row>
    <row r="296" s="2" customFormat="1">
      <c r="A296" s="39"/>
      <c r="B296" s="40"/>
      <c r="C296" s="41"/>
      <c r="D296" s="232" t="s">
        <v>140</v>
      </c>
      <c r="E296" s="41"/>
      <c r="F296" s="233" t="s">
        <v>374</v>
      </c>
      <c r="G296" s="41"/>
      <c r="H296" s="41"/>
      <c r="I296" s="234"/>
      <c r="J296" s="41"/>
      <c r="K296" s="41"/>
      <c r="L296" s="45"/>
      <c r="M296" s="235"/>
      <c r="N296" s="236"/>
      <c r="O296" s="92"/>
      <c r="P296" s="92"/>
      <c r="Q296" s="92"/>
      <c r="R296" s="92"/>
      <c r="S296" s="92"/>
      <c r="T296" s="93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T296" s="18" t="s">
        <v>140</v>
      </c>
      <c r="AU296" s="18" t="s">
        <v>83</v>
      </c>
    </row>
    <row r="297" s="13" customFormat="1">
      <c r="A297" s="13"/>
      <c r="B297" s="237"/>
      <c r="C297" s="238"/>
      <c r="D297" s="239" t="s">
        <v>142</v>
      </c>
      <c r="E297" s="240" t="s">
        <v>1</v>
      </c>
      <c r="F297" s="241" t="s">
        <v>752</v>
      </c>
      <c r="G297" s="238"/>
      <c r="H297" s="242">
        <v>0.085999999999999993</v>
      </c>
      <c r="I297" s="243"/>
      <c r="J297" s="238"/>
      <c r="K297" s="238"/>
      <c r="L297" s="244"/>
      <c r="M297" s="245"/>
      <c r="N297" s="246"/>
      <c r="O297" s="246"/>
      <c r="P297" s="246"/>
      <c r="Q297" s="246"/>
      <c r="R297" s="246"/>
      <c r="S297" s="246"/>
      <c r="T297" s="247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48" t="s">
        <v>142</v>
      </c>
      <c r="AU297" s="248" t="s">
        <v>83</v>
      </c>
      <c r="AV297" s="13" t="s">
        <v>83</v>
      </c>
      <c r="AW297" s="13" t="s">
        <v>30</v>
      </c>
      <c r="AX297" s="13" t="s">
        <v>73</v>
      </c>
      <c r="AY297" s="248" t="s">
        <v>132</v>
      </c>
    </row>
    <row r="298" s="14" customFormat="1">
      <c r="A298" s="14"/>
      <c r="B298" s="249"/>
      <c r="C298" s="250"/>
      <c r="D298" s="239" t="s">
        <v>142</v>
      </c>
      <c r="E298" s="251" t="s">
        <v>1</v>
      </c>
      <c r="F298" s="252" t="s">
        <v>683</v>
      </c>
      <c r="G298" s="250"/>
      <c r="H298" s="251" t="s">
        <v>1</v>
      </c>
      <c r="I298" s="253"/>
      <c r="J298" s="250"/>
      <c r="K298" s="250"/>
      <c r="L298" s="254"/>
      <c r="M298" s="255"/>
      <c r="N298" s="256"/>
      <c r="O298" s="256"/>
      <c r="P298" s="256"/>
      <c r="Q298" s="256"/>
      <c r="R298" s="256"/>
      <c r="S298" s="256"/>
      <c r="T298" s="257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58" t="s">
        <v>142</v>
      </c>
      <c r="AU298" s="258" t="s">
        <v>83</v>
      </c>
      <c r="AV298" s="14" t="s">
        <v>81</v>
      </c>
      <c r="AW298" s="14" t="s">
        <v>30</v>
      </c>
      <c r="AX298" s="14" t="s">
        <v>73</v>
      </c>
      <c r="AY298" s="258" t="s">
        <v>132</v>
      </c>
    </row>
    <row r="299" s="15" customFormat="1">
      <c r="A299" s="15"/>
      <c r="B299" s="259"/>
      <c r="C299" s="260"/>
      <c r="D299" s="239" t="s">
        <v>142</v>
      </c>
      <c r="E299" s="261" t="s">
        <v>1</v>
      </c>
      <c r="F299" s="262" t="s">
        <v>145</v>
      </c>
      <c r="G299" s="260"/>
      <c r="H299" s="263">
        <v>0.085999999999999993</v>
      </c>
      <c r="I299" s="264"/>
      <c r="J299" s="260"/>
      <c r="K299" s="260"/>
      <c r="L299" s="265"/>
      <c r="M299" s="266"/>
      <c r="N299" s="267"/>
      <c r="O299" s="267"/>
      <c r="P299" s="267"/>
      <c r="Q299" s="267"/>
      <c r="R299" s="267"/>
      <c r="S299" s="267"/>
      <c r="T299" s="268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T299" s="269" t="s">
        <v>142</v>
      </c>
      <c r="AU299" s="269" t="s">
        <v>83</v>
      </c>
      <c r="AV299" s="15" t="s">
        <v>139</v>
      </c>
      <c r="AW299" s="15" t="s">
        <v>30</v>
      </c>
      <c r="AX299" s="15" t="s">
        <v>81</v>
      </c>
      <c r="AY299" s="269" t="s">
        <v>132</v>
      </c>
    </row>
    <row r="300" s="2" customFormat="1" ht="24.15" customHeight="1">
      <c r="A300" s="39"/>
      <c r="B300" s="40"/>
      <c r="C300" s="219" t="s">
        <v>334</v>
      </c>
      <c r="D300" s="219" t="s">
        <v>134</v>
      </c>
      <c r="E300" s="220" t="s">
        <v>378</v>
      </c>
      <c r="F300" s="221" t="s">
        <v>379</v>
      </c>
      <c r="G300" s="222" t="s">
        <v>170</v>
      </c>
      <c r="H300" s="223">
        <v>57.840000000000003</v>
      </c>
      <c r="I300" s="224"/>
      <c r="J300" s="225">
        <f>ROUND(I300*H300,2)</f>
        <v>0</v>
      </c>
      <c r="K300" s="221" t="s">
        <v>138</v>
      </c>
      <c r="L300" s="45"/>
      <c r="M300" s="226" t="s">
        <v>1</v>
      </c>
      <c r="N300" s="227" t="s">
        <v>38</v>
      </c>
      <c r="O300" s="92"/>
      <c r="P300" s="228">
        <f>O300*H300</f>
        <v>0</v>
      </c>
      <c r="Q300" s="228">
        <v>0</v>
      </c>
      <c r="R300" s="228">
        <f>Q300*H300</f>
        <v>0</v>
      </c>
      <c r="S300" s="228">
        <v>0</v>
      </c>
      <c r="T300" s="229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30" t="s">
        <v>139</v>
      </c>
      <c r="AT300" s="230" t="s">
        <v>134</v>
      </c>
      <c r="AU300" s="230" t="s">
        <v>83</v>
      </c>
      <c r="AY300" s="18" t="s">
        <v>132</v>
      </c>
      <c r="BE300" s="231">
        <f>IF(N300="základní",J300,0)</f>
        <v>0</v>
      </c>
      <c r="BF300" s="231">
        <f>IF(N300="snížená",J300,0)</f>
        <v>0</v>
      </c>
      <c r="BG300" s="231">
        <f>IF(N300="zákl. přenesená",J300,0)</f>
        <v>0</v>
      </c>
      <c r="BH300" s="231">
        <f>IF(N300="sníž. přenesená",J300,0)</f>
        <v>0</v>
      </c>
      <c r="BI300" s="231">
        <f>IF(N300="nulová",J300,0)</f>
        <v>0</v>
      </c>
      <c r="BJ300" s="18" t="s">
        <v>81</v>
      </c>
      <c r="BK300" s="231">
        <f>ROUND(I300*H300,2)</f>
        <v>0</v>
      </c>
      <c r="BL300" s="18" t="s">
        <v>139</v>
      </c>
      <c r="BM300" s="230" t="s">
        <v>337</v>
      </c>
    </row>
    <row r="301" s="2" customFormat="1">
      <c r="A301" s="39"/>
      <c r="B301" s="40"/>
      <c r="C301" s="41"/>
      <c r="D301" s="232" t="s">
        <v>140</v>
      </c>
      <c r="E301" s="41"/>
      <c r="F301" s="233" t="s">
        <v>381</v>
      </c>
      <c r="G301" s="41"/>
      <c r="H301" s="41"/>
      <c r="I301" s="234"/>
      <c r="J301" s="41"/>
      <c r="K301" s="41"/>
      <c r="L301" s="45"/>
      <c r="M301" s="235"/>
      <c r="N301" s="236"/>
      <c r="O301" s="92"/>
      <c r="P301" s="92"/>
      <c r="Q301" s="92"/>
      <c r="R301" s="92"/>
      <c r="S301" s="92"/>
      <c r="T301" s="93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T301" s="18" t="s">
        <v>140</v>
      </c>
      <c r="AU301" s="18" t="s">
        <v>83</v>
      </c>
    </row>
    <row r="302" s="13" customFormat="1">
      <c r="A302" s="13"/>
      <c r="B302" s="237"/>
      <c r="C302" s="238"/>
      <c r="D302" s="239" t="s">
        <v>142</v>
      </c>
      <c r="E302" s="240" t="s">
        <v>1</v>
      </c>
      <c r="F302" s="241" t="s">
        <v>753</v>
      </c>
      <c r="G302" s="238"/>
      <c r="H302" s="242">
        <v>342.30399999999997</v>
      </c>
      <c r="I302" s="243"/>
      <c r="J302" s="238"/>
      <c r="K302" s="238"/>
      <c r="L302" s="244"/>
      <c r="M302" s="245"/>
      <c r="N302" s="246"/>
      <c r="O302" s="246"/>
      <c r="P302" s="246"/>
      <c r="Q302" s="246"/>
      <c r="R302" s="246"/>
      <c r="S302" s="246"/>
      <c r="T302" s="247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48" t="s">
        <v>142</v>
      </c>
      <c r="AU302" s="248" t="s">
        <v>83</v>
      </c>
      <c r="AV302" s="13" t="s">
        <v>83</v>
      </c>
      <c r="AW302" s="13" t="s">
        <v>30</v>
      </c>
      <c r="AX302" s="13" t="s">
        <v>73</v>
      </c>
      <c r="AY302" s="248" t="s">
        <v>132</v>
      </c>
    </row>
    <row r="303" s="13" customFormat="1">
      <c r="A303" s="13"/>
      <c r="B303" s="237"/>
      <c r="C303" s="238"/>
      <c r="D303" s="239" t="s">
        <v>142</v>
      </c>
      <c r="E303" s="240" t="s">
        <v>1</v>
      </c>
      <c r="F303" s="241" t="s">
        <v>754</v>
      </c>
      <c r="G303" s="238"/>
      <c r="H303" s="242">
        <v>-0.085999999999999993</v>
      </c>
      <c r="I303" s="243"/>
      <c r="J303" s="238"/>
      <c r="K303" s="238"/>
      <c r="L303" s="244"/>
      <c r="M303" s="245"/>
      <c r="N303" s="246"/>
      <c r="O303" s="246"/>
      <c r="P303" s="246"/>
      <c r="Q303" s="246"/>
      <c r="R303" s="246"/>
      <c r="S303" s="246"/>
      <c r="T303" s="247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8" t="s">
        <v>142</v>
      </c>
      <c r="AU303" s="248" t="s">
        <v>83</v>
      </c>
      <c r="AV303" s="13" t="s">
        <v>83</v>
      </c>
      <c r="AW303" s="13" t="s">
        <v>30</v>
      </c>
      <c r="AX303" s="13" t="s">
        <v>73</v>
      </c>
      <c r="AY303" s="248" t="s">
        <v>132</v>
      </c>
    </row>
    <row r="304" s="14" customFormat="1">
      <c r="A304" s="14"/>
      <c r="B304" s="249"/>
      <c r="C304" s="250"/>
      <c r="D304" s="239" t="s">
        <v>142</v>
      </c>
      <c r="E304" s="251" t="s">
        <v>1</v>
      </c>
      <c r="F304" s="252" t="s">
        <v>755</v>
      </c>
      <c r="G304" s="250"/>
      <c r="H304" s="251" t="s">
        <v>1</v>
      </c>
      <c r="I304" s="253"/>
      <c r="J304" s="250"/>
      <c r="K304" s="250"/>
      <c r="L304" s="254"/>
      <c r="M304" s="255"/>
      <c r="N304" s="256"/>
      <c r="O304" s="256"/>
      <c r="P304" s="256"/>
      <c r="Q304" s="256"/>
      <c r="R304" s="256"/>
      <c r="S304" s="256"/>
      <c r="T304" s="257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58" t="s">
        <v>142</v>
      </c>
      <c r="AU304" s="258" t="s">
        <v>83</v>
      </c>
      <c r="AV304" s="14" t="s">
        <v>81</v>
      </c>
      <c r="AW304" s="14" t="s">
        <v>30</v>
      </c>
      <c r="AX304" s="14" t="s">
        <v>73</v>
      </c>
      <c r="AY304" s="258" t="s">
        <v>132</v>
      </c>
    </row>
    <row r="305" s="13" customFormat="1">
      <c r="A305" s="13"/>
      <c r="B305" s="237"/>
      <c r="C305" s="238"/>
      <c r="D305" s="239" t="s">
        <v>142</v>
      </c>
      <c r="E305" s="240" t="s">
        <v>1</v>
      </c>
      <c r="F305" s="241" t="s">
        <v>756</v>
      </c>
      <c r="G305" s="238"/>
      <c r="H305" s="242">
        <v>-284.37799999999999</v>
      </c>
      <c r="I305" s="243"/>
      <c r="J305" s="238"/>
      <c r="K305" s="238"/>
      <c r="L305" s="244"/>
      <c r="M305" s="245"/>
      <c r="N305" s="246"/>
      <c r="O305" s="246"/>
      <c r="P305" s="246"/>
      <c r="Q305" s="246"/>
      <c r="R305" s="246"/>
      <c r="S305" s="246"/>
      <c r="T305" s="247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48" t="s">
        <v>142</v>
      </c>
      <c r="AU305" s="248" t="s">
        <v>83</v>
      </c>
      <c r="AV305" s="13" t="s">
        <v>83</v>
      </c>
      <c r="AW305" s="13" t="s">
        <v>30</v>
      </c>
      <c r="AX305" s="13" t="s">
        <v>73</v>
      </c>
      <c r="AY305" s="248" t="s">
        <v>132</v>
      </c>
    </row>
    <row r="306" s="14" customFormat="1">
      <c r="A306" s="14"/>
      <c r="B306" s="249"/>
      <c r="C306" s="250"/>
      <c r="D306" s="239" t="s">
        <v>142</v>
      </c>
      <c r="E306" s="251" t="s">
        <v>1</v>
      </c>
      <c r="F306" s="252" t="s">
        <v>689</v>
      </c>
      <c r="G306" s="250"/>
      <c r="H306" s="251" t="s">
        <v>1</v>
      </c>
      <c r="I306" s="253"/>
      <c r="J306" s="250"/>
      <c r="K306" s="250"/>
      <c r="L306" s="254"/>
      <c r="M306" s="255"/>
      <c r="N306" s="256"/>
      <c r="O306" s="256"/>
      <c r="P306" s="256"/>
      <c r="Q306" s="256"/>
      <c r="R306" s="256"/>
      <c r="S306" s="256"/>
      <c r="T306" s="257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58" t="s">
        <v>142</v>
      </c>
      <c r="AU306" s="258" t="s">
        <v>83</v>
      </c>
      <c r="AV306" s="14" t="s">
        <v>81</v>
      </c>
      <c r="AW306" s="14" t="s">
        <v>30</v>
      </c>
      <c r="AX306" s="14" t="s">
        <v>73</v>
      </c>
      <c r="AY306" s="258" t="s">
        <v>132</v>
      </c>
    </row>
    <row r="307" s="15" customFormat="1">
      <c r="A307" s="15"/>
      <c r="B307" s="259"/>
      <c r="C307" s="260"/>
      <c r="D307" s="239" t="s">
        <v>142</v>
      </c>
      <c r="E307" s="261" t="s">
        <v>1</v>
      </c>
      <c r="F307" s="262" t="s">
        <v>145</v>
      </c>
      <c r="G307" s="260"/>
      <c r="H307" s="263">
        <v>57.839999999999975</v>
      </c>
      <c r="I307" s="264"/>
      <c r="J307" s="260"/>
      <c r="K307" s="260"/>
      <c r="L307" s="265"/>
      <c r="M307" s="266"/>
      <c r="N307" s="267"/>
      <c r="O307" s="267"/>
      <c r="P307" s="267"/>
      <c r="Q307" s="267"/>
      <c r="R307" s="267"/>
      <c r="S307" s="267"/>
      <c r="T307" s="268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T307" s="269" t="s">
        <v>142</v>
      </c>
      <c r="AU307" s="269" t="s">
        <v>83</v>
      </c>
      <c r="AV307" s="15" t="s">
        <v>139</v>
      </c>
      <c r="AW307" s="15" t="s">
        <v>30</v>
      </c>
      <c r="AX307" s="15" t="s">
        <v>81</v>
      </c>
      <c r="AY307" s="269" t="s">
        <v>132</v>
      </c>
    </row>
    <row r="308" s="2" customFormat="1" ht="24.15" customHeight="1">
      <c r="A308" s="39"/>
      <c r="B308" s="40"/>
      <c r="C308" s="219" t="s">
        <v>235</v>
      </c>
      <c r="D308" s="219" t="s">
        <v>134</v>
      </c>
      <c r="E308" s="220" t="s">
        <v>378</v>
      </c>
      <c r="F308" s="221" t="s">
        <v>379</v>
      </c>
      <c r="G308" s="222" t="s">
        <v>170</v>
      </c>
      <c r="H308" s="223">
        <v>311.97800000000001</v>
      </c>
      <c r="I308" s="224"/>
      <c r="J308" s="225">
        <f>ROUND(I308*H308,2)</f>
        <v>0</v>
      </c>
      <c r="K308" s="221" t="s">
        <v>138</v>
      </c>
      <c r="L308" s="45"/>
      <c r="M308" s="226" t="s">
        <v>1</v>
      </c>
      <c r="N308" s="227" t="s">
        <v>38</v>
      </c>
      <c r="O308" s="92"/>
      <c r="P308" s="228">
        <f>O308*H308</f>
        <v>0</v>
      </c>
      <c r="Q308" s="228">
        <v>0</v>
      </c>
      <c r="R308" s="228">
        <f>Q308*H308</f>
        <v>0</v>
      </c>
      <c r="S308" s="228">
        <v>0</v>
      </c>
      <c r="T308" s="229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30" t="s">
        <v>139</v>
      </c>
      <c r="AT308" s="230" t="s">
        <v>134</v>
      </c>
      <c r="AU308" s="230" t="s">
        <v>83</v>
      </c>
      <c r="AY308" s="18" t="s">
        <v>132</v>
      </c>
      <c r="BE308" s="231">
        <f>IF(N308="základní",J308,0)</f>
        <v>0</v>
      </c>
      <c r="BF308" s="231">
        <f>IF(N308="snížená",J308,0)</f>
        <v>0</v>
      </c>
      <c r="BG308" s="231">
        <f>IF(N308="zákl. přenesená",J308,0)</f>
        <v>0</v>
      </c>
      <c r="BH308" s="231">
        <f>IF(N308="sníž. přenesená",J308,0)</f>
        <v>0</v>
      </c>
      <c r="BI308" s="231">
        <f>IF(N308="nulová",J308,0)</f>
        <v>0</v>
      </c>
      <c r="BJ308" s="18" t="s">
        <v>81</v>
      </c>
      <c r="BK308" s="231">
        <f>ROUND(I308*H308,2)</f>
        <v>0</v>
      </c>
      <c r="BL308" s="18" t="s">
        <v>139</v>
      </c>
      <c r="BM308" s="230" t="s">
        <v>342</v>
      </c>
    </row>
    <row r="309" s="2" customFormat="1">
      <c r="A309" s="39"/>
      <c r="B309" s="40"/>
      <c r="C309" s="41"/>
      <c r="D309" s="232" t="s">
        <v>140</v>
      </c>
      <c r="E309" s="41"/>
      <c r="F309" s="233" t="s">
        <v>381</v>
      </c>
      <c r="G309" s="41"/>
      <c r="H309" s="41"/>
      <c r="I309" s="234"/>
      <c r="J309" s="41"/>
      <c r="K309" s="41"/>
      <c r="L309" s="45"/>
      <c r="M309" s="235"/>
      <c r="N309" s="236"/>
      <c r="O309" s="92"/>
      <c r="P309" s="92"/>
      <c r="Q309" s="92"/>
      <c r="R309" s="92"/>
      <c r="S309" s="92"/>
      <c r="T309" s="93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T309" s="18" t="s">
        <v>140</v>
      </c>
      <c r="AU309" s="18" t="s">
        <v>83</v>
      </c>
    </row>
    <row r="310" s="13" customFormat="1">
      <c r="A310" s="13"/>
      <c r="B310" s="237"/>
      <c r="C310" s="238"/>
      <c r="D310" s="239" t="s">
        <v>142</v>
      </c>
      <c r="E310" s="240" t="s">
        <v>1</v>
      </c>
      <c r="F310" s="241" t="s">
        <v>757</v>
      </c>
      <c r="G310" s="238"/>
      <c r="H310" s="242">
        <v>176.50800000000001</v>
      </c>
      <c r="I310" s="243"/>
      <c r="J310" s="238"/>
      <c r="K310" s="238"/>
      <c r="L310" s="244"/>
      <c r="M310" s="245"/>
      <c r="N310" s="246"/>
      <c r="O310" s="246"/>
      <c r="P310" s="246"/>
      <c r="Q310" s="246"/>
      <c r="R310" s="246"/>
      <c r="S310" s="246"/>
      <c r="T310" s="247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8" t="s">
        <v>142</v>
      </c>
      <c r="AU310" s="248" t="s">
        <v>83</v>
      </c>
      <c r="AV310" s="13" t="s">
        <v>83</v>
      </c>
      <c r="AW310" s="13" t="s">
        <v>30</v>
      </c>
      <c r="AX310" s="13" t="s">
        <v>73</v>
      </c>
      <c r="AY310" s="248" t="s">
        <v>132</v>
      </c>
    </row>
    <row r="311" s="13" customFormat="1">
      <c r="A311" s="13"/>
      <c r="B311" s="237"/>
      <c r="C311" s="238"/>
      <c r="D311" s="239" t="s">
        <v>142</v>
      </c>
      <c r="E311" s="240" t="s">
        <v>1</v>
      </c>
      <c r="F311" s="241" t="s">
        <v>758</v>
      </c>
      <c r="G311" s="238"/>
      <c r="H311" s="242">
        <v>77.280000000000001</v>
      </c>
      <c r="I311" s="243"/>
      <c r="J311" s="238"/>
      <c r="K311" s="238"/>
      <c r="L311" s="244"/>
      <c r="M311" s="245"/>
      <c r="N311" s="246"/>
      <c r="O311" s="246"/>
      <c r="P311" s="246"/>
      <c r="Q311" s="246"/>
      <c r="R311" s="246"/>
      <c r="S311" s="246"/>
      <c r="T311" s="247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8" t="s">
        <v>142</v>
      </c>
      <c r="AU311" s="248" t="s">
        <v>83</v>
      </c>
      <c r="AV311" s="13" t="s">
        <v>83</v>
      </c>
      <c r="AW311" s="13" t="s">
        <v>30</v>
      </c>
      <c r="AX311" s="13" t="s">
        <v>73</v>
      </c>
      <c r="AY311" s="248" t="s">
        <v>132</v>
      </c>
    </row>
    <row r="312" s="13" customFormat="1">
      <c r="A312" s="13"/>
      <c r="B312" s="237"/>
      <c r="C312" s="238"/>
      <c r="D312" s="239" t="s">
        <v>142</v>
      </c>
      <c r="E312" s="240" t="s">
        <v>1</v>
      </c>
      <c r="F312" s="241" t="s">
        <v>759</v>
      </c>
      <c r="G312" s="238"/>
      <c r="H312" s="242">
        <v>58.189999999999998</v>
      </c>
      <c r="I312" s="243"/>
      <c r="J312" s="238"/>
      <c r="K312" s="238"/>
      <c r="L312" s="244"/>
      <c r="M312" s="245"/>
      <c r="N312" s="246"/>
      <c r="O312" s="246"/>
      <c r="P312" s="246"/>
      <c r="Q312" s="246"/>
      <c r="R312" s="246"/>
      <c r="S312" s="246"/>
      <c r="T312" s="247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8" t="s">
        <v>142</v>
      </c>
      <c r="AU312" s="248" t="s">
        <v>83</v>
      </c>
      <c r="AV312" s="13" t="s">
        <v>83</v>
      </c>
      <c r="AW312" s="13" t="s">
        <v>30</v>
      </c>
      <c r="AX312" s="13" t="s">
        <v>73</v>
      </c>
      <c r="AY312" s="248" t="s">
        <v>132</v>
      </c>
    </row>
    <row r="313" s="14" customFormat="1">
      <c r="A313" s="14"/>
      <c r="B313" s="249"/>
      <c r="C313" s="250"/>
      <c r="D313" s="239" t="s">
        <v>142</v>
      </c>
      <c r="E313" s="251" t="s">
        <v>1</v>
      </c>
      <c r="F313" s="252" t="s">
        <v>760</v>
      </c>
      <c r="G313" s="250"/>
      <c r="H313" s="251" t="s">
        <v>1</v>
      </c>
      <c r="I313" s="253"/>
      <c r="J313" s="250"/>
      <c r="K313" s="250"/>
      <c r="L313" s="254"/>
      <c r="M313" s="255"/>
      <c r="N313" s="256"/>
      <c r="O313" s="256"/>
      <c r="P313" s="256"/>
      <c r="Q313" s="256"/>
      <c r="R313" s="256"/>
      <c r="S313" s="256"/>
      <c r="T313" s="257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58" t="s">
        <v>142</v>
      </c>
      <c r="AU313" s="258" t="s">
        <v>83</v>
      </c>
      <c r="AV313" s="14" t="s">
        <v>81</v>
      </c>
      <c r="AW313" s="14" t="s">
        <v>30</v>
      </c>
      <c r="AX313" s="14" t="s">
        <v>73</v>
      </c>
      <c r="AY313" s="258" t="s">
        <v>132</v>
      </c>
    </row>
    <row r="314" s="15" customFormat="1">
      <c r="A314" s="15"/>
      <c r="B314" s="259"/>
      <c r="C314" s="260"/>
      <c r="D314" s="239" t="s">
        <v>142</v>
      </c>
      <c r="E314" s="261" t="s">
        <v>1</v>
      </c>
      <c r="F314" s="262" t="s">
        <v>145</v>
      </c>
      <c r="G314" s="260"/>
      <c r="H314" s="263">
        <v>311.97800000000001</v>
      </c>
      <c r="I314" s="264"/>
      <c r="J314" s="260"/>
      <c r="K314" s="260"/>
      <c r="L314" s="265"/>
      <c r="M314" s="266"/>
      <c r="N314" s="267"/>
      <c r="O314" s="267"/>
      <c r="P314" s="267"/>
      <c r="Q314" s="267"/>
      <c r="R314" s="267"/>
      <c r="S314" s="267"/>
      <c r="T314" s="268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T314" s="269" t="s">
        <v>142</v>
      </c>
      <c r="AU314" s="269" t="s">
        <v>83</v>
      </c>
      <c r="AV314" s="15" t="s">
        <v>139</v>
      </c>
      <c r="AW314" s="15" t="s">
        <v>30</v>
      </c>
      <c r="AX314" s="15" t="s">
        <v>81</v>
      </c>
      <c r="AY314" s="269" t="s">
        <v>132</v>
      </c>
    </row>
    <row r="315" s="2" customFormat="1" ht="24.15" customHeight="1">
      <c r="A315" s="39"/>
      <c r="B315" s="40"/>
      <c r="C315" s="219" t="s">
        <v>344</v>
      </c>
      <c r="D315" s="219" t="s">
        <v>134</v>
      </c>
      <c r="E315" s="220" t="s">
        <v>387</v>
      </c>
      <c r="F315" s="221" t="s">
        <v>388</v>
      </c>
      <c r="G315" s="222" t="s">
        <v>170</v>
      </c>
      <c r="H315" s="223">
        <v>809.75999999999999</v>
      </c>
      <c r="I315" s="224"/>
      <c r="J315" s="225">
        <f>ROUND(I315*H315,2)</f>
        <v>0</v>
      </c>
      <c r="K315" s="221" t="s">
        <v>138</v>
      </c>
      <c r="L315" s="45"/>
      <c r="M315" s="226" t="s">
        <v>1</v>
      </c>
      <c r="N315" s="227" t="s">
        <v>38</v>
      </c>
      <c r="O315" s="92"/>
      <c r="P315" s="228">
        <f>O315*H315</f>
        <v>0</v>
      </c>
      <c r="Q315" s="228">
        <v>0</v>
      </c>
      <c r="R315" s="228">
        <f>Q315*H315</f>
        <v>0</v>
      </c>
      <c r="S315" s="228">
        <v>0</v>
      </c>
      <c r="T315" s="229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30" t="s">
        <v>139</v>
      </c>
      <c r="AT315" s="230" t="s">
        <v>134</v>
      </c>
      <c r="AU315" s="230" t="s">
        <v>83</v>
      </c>
      <c r="AY315" s="18" t="s">
        <v>132</v>
      </c>
      <c r="BE315" s="231">
        <f>IF(N315="základní",J315,0)</f>
        <v>0</v>
      </c>
      <c r="BF315" s="231">
        <f>IF(N315="snížená",J315,0)</f>
        <v>0</v>
      </c>
      <c r="BG315" s="231">
        <f>IF(N315="zákl. přenesená",J315,0)</f>
        <v>0</v>
      </c>
      <c r="BH315" s="231">
        <f>IF(N315="sníž. přenesená",J315,0)</f>
        <v>0</v>
      </c>
      <c r="BI315" s="231">
        <f>IF(N315="nulová",J315,0)</f>
        <v>0</v>
      </c>
      <c r="BJ315" s="18" t="s">
        <v>81</v>
      </c>
      <c r="BK315" s="231">
        <f>ROUND(I315*H315,2)</f>
        <v>0</v>
      </c>
      <c r="BL315" s="18" t="s">
        <v>139</v>
      </c>
      <c r="BM315" s="230" t="s">
        <v>347</v>
      </c>
    </row>
    <row r="316" s="2" customFormat="1">
      <c r="A316" s="39"/>
      <c r="B316" s="40"/>
      <c r="C316" s="41"/>
      <c r="D316" s="232" t="s">
        <v>140</v>
      </c>
      <c r="E316" s="41"/>
      <c r="F316" s="233" t="s">
        <v>390</v>
      </c>
      <c r="G316" s="41"/>
      <c r="H316" s="41"/>
      <c r="I316" s="234"/>
      <c r="J316" s="41"/>
      <c r="K316" s="41"/>
      <c r="L316" s="45"/>
      <c r="M316" s="235"/>
      <c r="N316" s="236"/>
      <c r="O316" s="92"/>
      <c r="P316" s="92"/>
      <c r="Q316" s="92"/>
      <c r="R316" s="92"/>
      <c r="S316" s="92"/>
      <c r="T316" s="93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T316" s="18" t="s">
        <v>140</v>
      </c>
      <c r="AU316" s="18" t="s">
        <v>83</v>
      </c>
    </row>
    <row r="317" s="13" customFormat="1">
      <c r="A317" s="13"/>
      <c r="B317" s="237"/>
      <c r="C317" s="238"/>
      <c r="D317" s="239" t="s">
        <v>142</v>
      </c>
      <c r="E317" s="240" t="s">
        <v>1</v>
      </c>
      <c r="F317" s="241" t="s">
        <v>761</v>
      </c>
      <c r="G317" s="238"/>
      <c r="H317" s="242">
        <v>809.75999999999999</v>
      </c>
      <c r="I317" s="243"/>
      <c r="J317" s="238"/>
      <c r="K317" s="238"/>
      <c r="L317" s="244"/>
      <c r="M317" s="245"/>
      <c r="N317" s="246"/>
      <c r="O317" s="246"/>
      <c r="P317" s="246"/>
      <c r="Q317" s="246"/>
      <c r="R317" s="246"/>
      <c r="S317" s="246"/>
      <c r="T317" s="247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8" t="s">
        <v>142</v>
      </c>
      <c r="AU317" s="248" t="s">
        <v>83</v>
      </c>
      <c r="AV317" s="13" t="s">
        <v>83</v>
      </c>
      <c r="AW317" s="13" t="s">
        <v>30</v>
      </c>
      <c r="AX317" s="13" t="s">
        <v>73</v>
      </c>
      <c r="AY317" s="248" t="s">
        <v>132</v>
      </c>
    </row>
    <row r="318" s="15" customFormat="1">
      <c r="A318" s="15"/>
      <c r="B318" s="259"/>
      <c r="C318" s="260"/>
      <c r="D318" s="239" t="s">
        <v>142</v>
      </c>
      <c r="E318" s="261" t="s">
        <v>1</v>
      </c>
      <c r="F318" s="262" t="s">
        <v>145</v>
      </c>
      <c r="G318" s="260"/>
      <c r="H318" s="263">
        <v>809.75999999999999</v>
      </c>
      <c r="I318" s="264"/>
      <c r="J318" s="260"/>
      <c r="K318" s="260"/>
      <c r="L318" s="265"/>
      <c r="M318" s="266"/>
      <c r="N318" s="267"/>
      <c r="O318" s="267"/>
      <c r="P318" s="267"/>
      <c r="Q318" s="267"/>
      <c r="R318" s="267"/>
      <c r="S318" s="267"/>
      <c r="T318" s="268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T318" s="269" t="s">
        <v>142</v>
      </c>
      <c r="AU318" s="269" t="s">
        <v>83</v>
      </c>
      <c r="AV318" s="15" t="s">
        <v>139</v>
      </c>
      <c r="AW318" s="15" t="s">
        <v>30</v>
      </c>
      <c r="AX318" s="15" t="s">
        <v>81</v>
      </c>
      <c r="AY318" s="269" t="s">
        <v>132</v>
      </c>
    </row>
    <row r="319" s="2" customFormat="1" ht="24.15" customHeight="1">
      <c r="A319" s="39"/>
      <c r="B319" s="40"/>
      <c r="C319" s="219" t="s">
        <v>239</v>
      </c>
      <c r="D319" s="219" t="s">
        <v>134</v>
      </c>
      <c r="E319" s="220" t="s">
        <v>387</v>
      </c>
      <c r="F319" s="221" t="s">
        <v>388</v>
      </c>
      <c r="G319" s="222" t="s">
        <v>170</v>
      </c>
      <c r="H319" s="223">
        <v>2495.8240000000001</v>
      </c>
      <c r="I319" s="224"/>
      <c r="J319" s="225">
        <f>ROUND(I319*H319,2)</f>
        <v>0</v>
      </c>
      <c r="K319" s="221" t="s">
        <v>138</v>
      </c>
      <c r="L319" s="45"/>
      <c r="M319" s="226" t="s">
        <v>1</v>
      </c>
      <c r="N319" s="227" t="s">
        <v>38</v>
      </c>
      <c r="O319" s="92"/>
      <c r="P319" s="228">
        <f>O319*H319</f>
        <v>0</v>
      </c>
      <c r="Q319" s="228">
        <v>0</v>
      </c>
      <c r="R319" s="228">
        <f>Q319*H319</f>
        <v>0</v>
      </c>
      <c r="S319" s="228">
        <v>0</v>
      </c>
      <c r="T319" s="229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30" t="s">
        <v>139</v>
      </c>
      <c r="AT319" s="230" t="s">
        <v>134</v>
      </c>
      <c r="AU319" s="230" t="s">
        <v>83</v>
      </c>
      <c r="AY319" s="18" t="s">
        <v>132</v>
      </c>
      <c r="BE319" s="231">
        <f>IF(N319="základní",J319,0)</f>
        <v>0</v>
      </c>
      <c r="BF319" s="231">
        <f>IF(N319="snížená",J319,0)</f>
        <v>0</v>
      </c>
      <c r="BG319" s="231">
        <f>IF(N319="zákl. přenesená",J319,0)</f>
        <v>0</v>
      </c>
      <c r="BH319" s="231">
        <f>IF(N319="sníž. přenesená",J319,0)</f>
        <v>0</v>
      </c>
      <c r="BI319" s="231">
        <f>IF(N319="nulová",J319,0)</f>
        <v>0</v>
      </c>
      <c r="BJ319" s="18" t="s">
        <v>81</v>
      </c>
      <c r="BK319" s="231">
        <f>ROUND(I319*H319,2)</f>
        <v>0</v>
      </c>
      <c r="BL319" s="18" t="s">
        <v>139</v>
      </c>
      <c r="BM319" s="230" t="s">
        <v>352</v>
      </c>
    </row>
    <row r="320" s="2" customFormat="1">
      <c r="A320" s="39"/>
      <c r="B320" s="40"/>
      <c r="C320" s="41"/>
      <c r="D320" s="232" t="s">
        <v>140</v>
      </c>
      <c r="E320" s="41"/>
      <c r="F320" s="233" t="s">
        <v>390</v>
      </c>
      <c r="G320" s="41"/>
      <c r="H320" s="41"/>
      <c r="I320" s="234"/>
      <c r="J320" s="41"/>
      <c r="K320" s="41"/>
      <c r="L320" s="45"/>
      <c r="M320" s="235"/>
      <c r="N320" s="236"/>
      <c r="O320" s="92"/>
      <c r="P320" s="92"/>
      <c r="Q320" s="92"/>
      <c r="R320" s="92"/>
      <c r="S320" s="92"/>
      <c r="T320" s="93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T320" s="18" t="s">
        <v>140</v>
      </c>
      <c r="AU320" s="18" t="s">
        <v>83</v>
      </c>
    </row>
    <row r="321" s="13" customFormat="1">
      <c r="A321" s="13"/>
      <c r="B321" s="237"/>
      <c r="C321" s="238"/>
      <c r="D321" s="239" t="s">
        <v>142</v>
      </c>
      <c r="E321" s="240" t="s">
        <v>1</v>
      </c>
      <c r="F321" s="241" t="s">
        <v>762</v>
      </c>
      <c r="G321" s="238"/>
      <c r="H321" s="242">
        <v>2495.8240000000001</v>
      </c>
      <c r="I321" s="243"/>
      <c r="J321" s="238"/>
      <c r="K321" s="238"/>
      <c r="L321" s="244"/>
      <c r="M321" s="245"/>
      <c r="N321" s="246"/>
      <c r="O321" s="246"/>
      <c r="P321" s="246"/>
      <c r="Q321" s="246"/>
      <c r="R321" s="246"/>
      <c r="S321" s="246"/>
      <c r="T321" s="247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8" t="s">
        <v>142</v>
      </c>
      <c r="AU321" s="248" t="s">
        <v>83</v>
      </c>
      <c r="AV321" s="13" t="s">
        <v>83</v>
      </c>
      <c r="AW321" s="13" t="s">
        <v>30</v>
      </c>
      <c r="AX321" s="13" t="s">
        <v>73</v>
      </c>
      <c r="AY321" s="248" t="s">
        <v>132</v>
      </c>
    </row>
    <row r="322" s="14" customFormat="1">
      <c r="A322" s="14"/>
      <c r="B322" s="249"/>
      <c r="C322" s="250"/>
      <c r="D322" s="239" t="s">
        <v>142</v>
      </c>
      <c r="E322" s="251" t="s">
        <v>1</v>
      </c>
      <c r="F322" s="252" t="s">
        <v>763</v>
      </c>
      <c r="G322" s="250"/>
      <c r="H322" s="251" t="s">
        <v>1</v>
      </c>
      <c r="I322" s="253"/>
      <c r="J322" s="250"/>
      <c r="K322" s="250"/>
      <c r="L322" s="254"/>
      <c r="M322" s="255"/>
      <c r="N322" s="256"/>
      <c r="O322" s="256"/>
      <c r="P322" s="256"/>
      <c r="Q322" s="256"/>
      <c r="R322" s="256"/>
      <c r="S322" s="256"/>
      <c r="T322" s="257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58" t="s">
        <v>142</v>
      </c>
      <c r="AU322" s="258" t="s">
        <v>83</v>
      </c>
      <c r="AV322" s="14" t="s">
        <v>81</v>
      </c>
      <c r="AW322" s="14" t="s">
        <v>30</v>
      </c>
      <c r="AX322" s="14" t="s">
        <v>73</v>
      </c>
      <c r="AY322" s="258" t="s">
        <v>132</v>
      </c>
    </row>
    <row r="323" s="15" customFormat="1">
      <c r="A323" s="15"/>
      <c r="B323" s="259"/>
      <c r="C323" s="260"/>
      <c r="D323" s="239" t="s">
        <v>142</v>
      </c>
      <c r="E323" s="261" t="s">
        <v>1</v>
      </c>
      <c r="F323" s="262" t="s">
        <v>145</v>
      </c>
      <c r="G323" s="260"/>
      <c r="H323" s="263">
        <v>2495.8240000000001</v>
      </c>
      <c r="I323" s="264"/>
      <c r="J323" s="260"/>
      <c r="K323" s="260"/>
      <c r="L323" s="265"/>
      <c r="M323" s="266"/>
      <c r="N323" s="267"/>
      <c r="O323" s="267"/>
      <c r="P323" s="267"/>
      <c r="Q323" s="267"/>
      <c r="R323" s="267"/>
      <c r="S323" s="267"/>
      <c r="T323" s="268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T323" s="269" t="s">
        <v>142</v>
      </c>
      <c r="AU323" s="269" t="s">
        <v>83</v>
      </c>
      <c r="AV323" s="15" t="s">
        <v>139</v>
      </c>
      <c r="AW323" s="15" t="s">
        <v>30</v>
      </c>
      <c r="AX323" s="15" t="s">
        <v>81</v>
      </c>
      <c r="AY323" s="269" t="s">
        <v>132</v>
      </c>
    </row>
    <row r="324" s="2" customFormat="1" ht="24.15" customHeight="1">
      <c r="A324" s="39"/>
      <c r="B324" s="40"/>
      <c r="C324" s="219" t="s">
        <v>354</v>
      </c>
      <c r="D324" s="219" t="s">
        <v>134</v>
      </c>
      <c r="E324" s="220" t="s">
        <v>393</v>
      </c>
      <c r="F324" s="221" t="s">
        <v>394</v>
      </c>
      <c r="G324" s="222" t="s">
        <v>170</v>
      </c>
      <c r="H324" s="223">
        <v>0.085999999999999993</v>
      </c>
      <c r="I324" s="224"/>
      <c r="J324" s="225">
        <f>ROUND(I324*H324,2)</f>
        <v>0</v>
      </c>
      <c r="K324" s="221" t="s">
        <v>138</v>
      </c>
      <c r="L324" s="45"/>
      <c r="M324" s="226" t="s">
        <v>1</v>
      </c>
      <c r="N324" s="227" t="s">
        <v>38</v>
      </c>
      <c r="O324" s="92"/>
      <c r="P324" s="228">
        <f>O324*H324</f>
        <v>0</v>
      </c>
      <c r="Q324" s="228">
        <v>0</v>
      </c>
      <c r="R324" s="228">
        <f>Q324*H324</f>
        <v>0</v>
      </c>
      <c r="S324" s="228">
        <v>0</v>
      </c>
      <c r="T324" s="229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30" t="s">
        <v>139</v>
      </c>
      <c r="AT324" s="230" t="s">
        <v>134</v>
      </c>
      <c r="AU324" s="230" t="s">
        <v>83</v>
      </c>
      <c r="AY324" s="18" t="s">
        <v>132</v>
      </c>
      <c r="BE324" s="231">
        <f>IF(N324="základní",J324,0)</f>
        <v>0</v>
      </c>
      <c r="BF324" s="231">
        <f>IF(N324="snížená",J324,0)</f>
        <v>0</v>
      </c>
      <c r="BG324" s="231">
        <f>IF(N324="zákl. přenesená",J324,0)</f>
        <v>0</v>
      </c>
      <c r="BH324" s="231">
        <f>IF(N324="sníž. přenesená",J324,0)</f>
        <v>0</v>
      </c>
      <c r="BI324" s="231">
        <f>IF(N324="nulová",J324,0)</f>
        <v>0</v>
      </c>
      <c r="BJ324" s="18" t="s">
        <v>81</v>
      </c>
      <c r="BK324" s="231">
        <f>ROUND(I324*H324,2)</f>
        <v>0</v>
      </c>
      <c r="BL324" s="18" t="s">
        <v>139</v>
      </c>
      <c r="BM324" s="230" t="s">
        <v>357</v>
      </c>
    </row>
    <row r="325" s="2" customFormat="1">
      <c r="A325" s="39"/>
      <c r="B325" s="40"/>
      <c r="C325" s="41"/>
      <c r="D325" s="232" t="s">
        <v>140</v>
      </c>
      <c r="E325" s="41"/>
      <c r="F325" s="233" t="s">
        <v>396</v>
      </c>
      <c r="G325" s="41"/>
      <c r="H325" s="41"/>
      <c r="I325" s="234"/>
      <c r="J325" s="41"/>
      <c r="K325" s="41"/>
      <c r="L325" s="45"/>
      <c r="M325" s="235"/>
      <c r="N325" s="236"/>
      <c r="O325" s="92"/>
      <c r="P325" s="92"/>
      <c r="Q325" s="92"/>
      <c r="R325" s="92"/>
      <c r="S325" s="92"/>
      <c r="T325" s="93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T325" s="18" t="s">
        <v>140</v>
      </c>
      <c r="AU325" s="18" t="s">
        <v>83</v>
      </c>
    </row>
    <row r="326" s="13" customFormat="1">
      <c r="A326" s="13"/>
      <c r="B326" s="237"/>
      <c r="C326" s="238"/>
      <c r="D326" s="239" t="s">
        <v>142</v>
      </c>
      <c r="E326" s="240" t="s">
        <v>1</v>
      </c>
      <c r="F326" s="241" t="s">
        <v>764</v>
      </c>
      <c r="G326" s="238"/>
      <c r="H326" s="242">
        <v>0.082000000000000003</v>
      </c>
      <c r="I326" s="243"/>
      <c r="J326" s="238"/>
      <c r="K326" s="238"/>
      <c r="L326" s="244"/>
      <c r="M326" s="245"/>
      <c r="N326" s="246"/>
      <c r="O326" s="246"/>
      <c r="P326" s="246"/>
      <c r="Q326" s="246"/>
      <c r="R326" s="246"/>
      <c r="S326" s="246"/>
      <c r="T326" s="247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8" t="s">
        <v>142</v>
      </c>
      <c r="AU326" s="248" t="s">
        <v>83</v>
      </c>
      <c r="AV326" s="13" t="s">
        <v>83</v>
      </c>
      <c r="AW326" s="13" t="s">
        <v>30</v>
      </c>
      <c r="AX326" s="13" t="s">
        <v>73</v>
      </c>
      <c r="AY326" s="248" t="s">
        <v>132</v>
      </c>
    </row>
    <row r="327" s="13" customFormat="1">
      <c r="A327" s="13"/>
      <c r="B327" s="237"/>
      <c r="C327" s="238"/>
      <c r="D327" s="239" t="s">
        <v>142</v>
      </c>
      <c r="E327" s="240" t="s">
        <v>1</v>
      </c>
      <c r="F327" s="241" t="s">
        <v>765</v>
      </c>
      <c r="G327" s="238"/>
      <c r="H327" s="242">
        <v>0.0040000000000000001</v>
      </c>
      <c r="I327" s="243"/>
      <c r="J327" s="238"/>
      <c r="K327" s="238"/>
      <c r="L327" s="244"/>
      <c r="M327" s="245"/>
      <c r="N327" s="246"/>
      <c r="O327" s="246"/>
      <c r="P327" s="246"/>
      <c r="Q327" s="246"/>
      <c r="R327" s="246"/>
      <c r="S327" s="246"/>
      <c r="T327" s="247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8" t="s">
        <v>142</v>
      </c>
      <c r="AU327" s="248" t="s">
        <v>83</v>
      </c>
      <c r="AV327" s="13" t="s">
        <v>83</v>
      </c>
      <c r="AW327" s="13" t="s">
        <v>30</v>
      </c>
      <c r="AX327" s="13" t="s">
        <v>73</v>
      </c>
      <c r="AY327" s="248" t="s">
        <v>132</v>
      </c>
    </row>
    <row r="328" s="15" customFormat="1">
      <c r="A328" s="15"/>
      <c r="B328" s="259"/>
      <c r="C328" s="260"/>
      <c r="D328" s="239" t="s">
        <v>142</v>
      </c>
      <c r="E328" s="261" t="s">
        <v>1</v>
      </c>
      <c r="F328" s="262" t="s">
        <v>145</v>
      </c>
      <c r="G328" s="260"/>
      <c r="H328" s="263">
        <v>0.086000000000000007</v>
      </c>
      <c r="I328" s="264"/>
      <c r="J328" s="260"/>
      <c r="K328" s="260"/>
      <c r="L328" s="265"/>
      <c r="M328" s="266"/>
      <c r="N328" s="267"/>
      <c r="O328" s="267"/>
      <c r="P328" s="267"/>
      <c r="Q328" s="267"/>
      <c r="R328" s="267"/>
      <c r="S328" s="267"/>
      <c r="T328" s="268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T328" s="269" t="s">
        <v>142</v>
      </c>
      <c r="AU328" s="269" t="s">
        <v>83</v>
      </c>
      <c r="AV328" s="15" t="s">
        <v>139</v>
      </c>
      <c r="AW328" s="15" t="s">
        <v>30</v>
      </c>
      <c r="AX328" s="15" t="s">
        <v>81</v>
      </c>
      <c r="AY328" s="269" t="s">
        <v>132</v>
      </c>
    </row>
    <row r="329" s="2" customFormat="1" ht="24.15" customHeight="1">
      <c r="A329" s="39"/>
      <c r="B329" s="40"/>
      <c r="C329" s="219" t="s">
        <v>242</v>
      </c>
      <c r="D329" s="219" t="s">
        <v>134</v>
      </c>
      <c r="E329" s="220" t="s">
        <v>403</v>
      </c>
      <c r="F329" s="221" t="s">
        <v>388</v>
      </c>
      <c r="G329" s="222" t="s">
        <v>170</v>
      </c>
      <c r="H329" s="223">
        <v>1.204</v>
      </c>
      <c r="I329" s="224"/>
      <c r="J329" s="225">
        <f>ROUND(I329*H329,2)</f>
        <v>0</v>
      </c>
      <c r="K329" s="221" t="s">
        <v>138</v>
      </c>
      <c r="L329" s="45"/>
      <c r="M329" s="226" t="s">
        <v>1</v>
      </c>
      <c r="N329" s="227" t="s">
        <v>38</v>
      </c>
      <c r="O329" s="92"/>
      <c r="P329" s="228">
        <f>O329*H329</f>
        <v>0</v>
      </c>
      <c r="Q329" s="228">
        <v>0</v>
      </c>
      <c r="R329" s="228">
        <f>Q329*H329</f>
        <v>0</v>
      </c>
      <c r="S329" s="228">
        <v>0</v>
      </c>
      <c r="T329" s="229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30" t="s">
        <v>139</v>
      </c>
      <c r="AT329" s="230" t="s">
        <v>134</v>
      </c>
      <c r="AU329" s="230" t="s">
        <v>83</v>
      </c>
      <c r="AY329" s="18" t="s">
        <v>132</v>
      </c>
      <c r="BE329" s="231">
        <f>IF(N329="základní",J329,0)</f>
        <v>0</v>
      </c>
      <c r="BF329" s="231">
        <f>IF(N329="snížená",J329,0)</f>
        <v>0</v>
      </c>
      <c r="BG329" s="231">
        <f>IF(N329="zákl. přenesená",J329,0)</f>
        <v>0</v>
      </c>
      <c r="BH329" s="231">
        <f>IF(N329="sníž. přenesená",J329,0)</f>
        <v>0</v>
      </c>
      <c r="BI329" s="231">
        <f>IF(N329="nulová",J329,0)</f>
        <v>0</v>
      </c>
      <c r="BJ329" s="18" t="s">
        <v>81</v>
      </c>
      <c r="BK329" s="231">
        <f>ROUND(I329*H329,2)</f>
        <v>0</v>
      </c>
      <c r="BL329" s="18" t="s">
        <v>139</v>
      </c>
      <c r="BM329" s="230" t="s">
        <v>361</v>
      </c>
    </row>
    <row r="330" s="2" customFormat="1">
      <c r="A330" s="39"/>
      <c r="B330" s="40"/>
      <c r="C330" s="41"/>
      <c r="D330" s="232" t="s">
        <v>140</v>
      </c>
      <c r="E330" s="41"/>
      <c r="F330" s="233" t="s">
        <v>405</v>
      </c>
      <c r="G330" s="41"/>
      <c r="H330" s="41"/>
      <c r="I330" s="234"/>
      <c r="J330" s="41"/>
      <c r="K330" s="41"/>
      <c r="L330" s="45"/>
      <c r="M330" s="235"/>
      <c r="N330" s="236"/>
      <c r="O330" s="92"/>
      <c r="P330" s="92"/>
      <c r="Q330" s="92"/>
      <c r="R330" s="92"/>
      <c r="S330" s="92"/>
      <c r="T330" s="93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T330" s="18" t="s">
        <v>140</v>
      </c>
      <c r="AU330" s="18" t="s">
        <v>83</v>
      </c>
    </row>
    <row r="331" s="13" customFormat="1">
      <c r="A331" s="13"/>
      <c r="B331" s="237"/>
      <c r="C331" s="238"/>
      <c r="D331" s="239" t="s">
        <v>142</v>
      </c>
      <c r="E331" s="240" t="s">
        <v>1</v>
      </c>
      <c r="F331" s="241" t="s">
        <v>766</v>
      </c>
      <c r="G331" s="238"/>
      <c r="H331" s="242">
        <v>1.204</v>
      </c>
      <c r="I331" s="243"/>
      <c r="J331" s="238"/>
      <c r="K331" s="238"/>
      <c r="L331" s="244"/>
      <c r="M331" s="245"/>
      <c r="N331" s="246"/>
      <c r="O331" s="246"/>
      <c r="P331" s="246"/>
      <c r="Q331" s="246"/>
      <c r="R331" s="246"/>
      <c r="S331" s="246"/>
      <c r="T331" s="247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48" t="s">
        <v>142</v>
      </c>
      <c r="AU331" s="248" t="s">
        <v>83</v>
      </c>
      <c r="AV331" s="13" t="s">
        <v>83</v>
      </c>
      <c r="AW331" s="13" t="s">
        <v>30</v>
      </c>
      <c r="AX331" s="13" t="s">
        <v>73</v>
      </c>
      <c r="AY331" s="248" t="s">
        <v>132</v>
      </c>
    </row>
    <row r="332" s="15" customFormat="1">
      <c r="A332" s="15"/>
      <c r="B332" s="259"/>
      <c r="C332" s="260"/>
      <c r="D332" s="239" t="s">
        <v>142</v>
      </c>
      <c r="E332" s="261" t="s">
        <v>1</v>
      </c>
      <c r="F332" s="262" t="s">
        <v>145</v>
      </c>
      <c r="G332" s="260"/>
      <c r="H332" s="263">
        <v>1.204</v>
      </c>
      <c r="I332" s="264"/>
      <c r="J332" s="260"/>
      <c r="K332" s="260"/>
      <c r="L332" s="265"/>
      <c r="M332" s="266"/>
      <c r="N332" s="267"/>
      <c r="O332" s="267"/>
      <c r="P332" s="267"/>
      <c r="Q332" s="267"/>
      <c r="R332" s="267"/>
      <c r="S332" s="267"/>
      <c r="T332" s="268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T332" s="269" t="s">
        <v>142</v>
      </c>
      <c r="AU332" s="269" t="s">
        <v>83</v>
      </c>
      <c r="AV332" s="15" t="s">
        <v>139</v>
      </c>
      <c r="AW332" s="15" t="s">
        <v>30</v>
      </c>
      <c r="AX332" s="15" t="s">
        <v>81</v>
      </c>
      <c r="AY332" s="269" t="s">
        <v>132</v>
      </c>
    </row>
    <row r="333" s="2" customFormat="1" ht="16.5" customHeight="1">
      <c r="A333" s="39"/>
      <c r="B333" s="40"/>
      <c r="C333" s="219" t="s">
        <v>364</v>
      </c>
      <c r="D333" s="219" t="s">
        <v>134</v>
      </c>
      <c r="E333" s="220" t="s">
        <v>407</v>
      </c>
      <c r="F333" s="221" t="s">
        <v>408</v>
      </c>
      <c r="G333" s="222" t="s">
        <v>170</v>
      </c>
      <c r="H333" s="223">
        <v>57.840000000000003</v>
      </c>
      <c r="I333" s="224"/>
      <c r="J333" s="225">
        <f>ROUND(I333*H333,2)</f>
        <v>0</v>
      </c>
      <c r="K333" s="221" t="s">
        <v>138</v>
      </c>
      <c r="L333" s="45"/>
      <c r="M333" s="226" t="s">
        <v>1</v>
      </c>
      <c r="N333" s="227" t="s">
        <v>38</v>
      </c>
      <c r="O333" s="92"/>
      <c r="P333" s="228">
        <f>O333*H333</f>
        <v>0</v>
      </c>
      <c r="Q333" s="228">
        <v>0</v>
      </c>
      <c r="R333" s="228">
        <f>Q333*H333</f>
        <v>0</v>
      </c>
      <c r="S333" s="228">
        <v>0</v>
      </c>
      <c r="T333" s="229">
        <f>S333*H333</f>
        <v>0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R333" s="230" t="s">
        <v>139</v>
      </c>
      <c r="AT333" s="230" t="s">
        <v>134</v>
      </c>
      <c r="AU333" s="230" t="s">
        <v>83</v>
      </c>
      <c r="AY333" s="18" t="s">
        <v>132</v>
      </c>
      <c r="BE333" s="231">
        <f>IF(N333="základní",J333,0)</f>
        <v>0</v>
      </c>
      <c r="BF333" s="231">
        <f>IF(N333="snížená",J333,0)</f>
        <v>0</v>
      </c>
      <c r="BG333" s="231">
        <f>IF(N333="zákl. přenesená",J333,0)</f>
        <v>0</v>
      </c>
      <c r="BH333" s="231">
        <f>IF(N333="sníž. přenesená",J333,0)</f>
        <v>0</v>
      </c>
      <c r="BI333" s="231">
        <f>IF(N333="nulová",J333,0)</f>
        <v>0</v>
      </c>
      <c r="BJ333" s="18" t="s">
        <v>81</v>
      </c>
      <c r="BK333" s="231">
        <f>ROUND(I333*H333,2)</f>
        <v>0</v>
      </c>
      <c r="BL333" s="18" t="s">
        <v>139</v>
      </c>
      <c r="BM333" s="230" t="s">
        <v>367</v>
      </c>
    </row>
    <row r="334" s="2" customFormat="1">
      <c r="A334" s="39"/>
      <c r="B334" s="40"/>
      <c r="C334" s="41"/>
      <c r="D334" s="232" t="s">
        <v>140</v>
      </c>
      <c r="E334" s="41"/>
      <c r="F334" s="233" t="s">
        <v>410</v>
      </c>
      <c r="G334" s="41"/>
      <c r="H334" s="41"/>
      <c r="I334" s="234"/>
      <c r="J334" s="41"/>
      <c r="K334" s="41"/>
      <c r="L334" s="45"/>
      <c r="M334" s="235"/>
      <c r="N334" s="236"/>
      <c r="O334" s="92"/>
      <c r="P334" s="92"/>
      <c r="Q334" s="92"/>
      <c r="R334" s="92"/>
      <c r="S334" s="92"/>
      <c r="T334" s="93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T334" s="18" t="s">
        <v>140</v>
      </c>
      <c r="AU334" s="18" t="s">
        <v>83</v>
      </c>
    </row>
    <row r="335" s="13" customFormat="1">
      <c r="A335" s="13"/>
      <c r="B335" s="237"/>
      <c r="C335" s="238"/>
      <c r="D335" s="239" t="s">
        <v>142</v>
      </c>
      <c r="E335" s="240" t="s">
        <v>1</v>
      </c>
      <c r="F335" s="241" t="s">
        <v>767</v>
      </c>
      <c r="G335" s="238"/>
      <c r="H335" s="242">
        <v>57.840000000000003</v>
      </c>
      <c r="I335" s="243"/>
      <c r="J335" s="238"/>
      <c r="K335" s="238"/>
      <c r="L335" s="244"/>
      <c r="M335" s="245"/>
      <c r="N335" s="246"/>
      <c r="O335" s="246"/>
      <c r="P335" s="246"/>
      <c r="Q335" s="246"/>
      <c r="R335" s="246"/>
      <c r="S335" s="246"/>
      <c r="T335" s="247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48" t="s">
        <v>142</v>
      </c>
      <c r="AU335" s="248" t="s">
        <v>83</v>
      </c>
      <c r="AV335" s="13" t="s">
        <v>83</v>
      </c>
      <c r="AW335" s="13" t="s">
        <v>30</v>
      </c>
      <c r="AX335" s="13" t="s">
        <v>73</v>
      </c>
      <c r="AY335" s="248" t="s">
        <v>132</v>
      </c>
    </row>
    <row r="336" s="15" customFormat="1">
      <c r="A336" s="15"/>
      <c r="B336" s="259"/>
      <c r="C336" s="260"/>
      <c r="D336" s="239" t="s">
        <v>142</v>
      </c>
      <c r="E336" s="261" t="s">
        <v>1</v>
      </c>
      <c r="F336" s="262" t="s">
        <v>145</v>
      </c>
      <c r="G336" s="260"/>
      <c r="H336" s="263">
        <v>57.840000000000003</v>
      </c>
      <c r="I336" s="264"/>
      <c r="J336" s="260"/>
      <c r="K336" s="260"/>
      <c r="L336" s="265"/>
      <c r="M336" s="266"/>
      <c r="N336" s="267"/>
      <c r="O336" s="267"/>
      <c r="P336" s="267"/>
      <c r="Q336" s="267"/>
      <c r="R336" s="267"/>
      <c r="S336" s="267"/>
      <c r="T336" s="268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T336" s="269" t="s">
        <v>142</v>
      </c>
      <c r="AU336" s="269" t="s">
        <v>83</v>
      </c>
      <c r="AV336" s="15" t="s">
        <v>139</v>
      </c>
      <c r="AW336" s="15" t="s">
        <v>30</v>
      </c>
      <c r="AX336" s="15" t="s">
        <v>81</v>
      </c>
      <c r="AY336" s="269" t="s">
        <v>132</v>
      </c>
    </row>
    <row r="337" s="2" customFormat="1" ht="16.5" customHeight="1">
      <c r="A337" s="39"/>
      <c r="B337" s="40"/>
      <c r="C337" s="219" t="s">
        <v>246</v>
      </c>
      <c r="D337" s="219" t="s">
        <v>134</v>
      </c>
      <c r="E337" s="220" t="s">
        <v>412</v>
      </c>
      <c r="F337" s="221" t="s">
        <v>413</v>
      </c>
      <c r="G337" s="222" t="s">
        <v>170</v>
      </c>
      <c r="H337" s="223">
        <v>0.085999999999999993</v>
      </c>
      <c r="I337" s="224"/>
      <c r="J337" s="225">
        <f>ROUND(I337*H337,2)</f>
        <v>0</v>
      </c>
      <c r="K337" s="221" t="s">
        <v>138</v>
      </c>
      <c r="L337" s="45"/>
      <c r="M337" s="226" t="s">
        <v>1</v>
      </c>
      <c r="N337" s="227" t="s">
        <v>38</v>
      </c>
      <c r="O337" s="92"/>
      <c r="P337" s="228">
        <f>O337*H337</f>
        <v>0</v>
      </c>
      <c r="Q337" s="228">
        <v>0</v>
      </c>
      <c r="R337" s="228">
        <f>Q337*H337</f>
        <v>0</v>
      </c>
      <c r="S337" s="228">
        <v>0</v>
      </c>
      <c r="T337" s="229">
        <f>S337*H337</f>
        <v>0</v>
      </c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R337" s="230" t="s">
        <v>139</v>
      </c>
      <c r="AT337" s="230" t="s">
        <v>134</v>
      </c>
      <c r="AU337" s="230" t="s">
        <v>83</v>
      </c>
      <c r="AY337" s="18" t="s">
        <v>132</v>
      </c>
      <c r="BE337" s="231">
        <f>IF(N337="základní",J337,0)</f>
        <v>0</v>
      </c>
      <c r="BF337" s="231">
        <f>IF(N337="snížená",J337,0)</f>
        <v>0</v>
      </c>
      <c r="BG337" s="231">
        <f>IF(N337="zákl. přenesená",J337,0)</f>
        <v>0</v>
      </c>
      <c r="BH337" s="231">
        <f>IF(N337="sníž. přenesená",J337,0)</f>
        <v>0</v>
      </c>
      <c r="BI337" s="231">
        <f>IF(N337="nulová",J337,0)</f>
        <v>0</v>
      </c>
      <c r="BJ337" s="18" t="s">
        <v>81</v>
      </c>
      <c r="BK337" s="231">
        <f>ROUND(I337*H337,2)</f>
        <v>0</v>
      </c>
      <c r="BL337" s="18" t="s">
        <v>139</v>
      </c>
      <c r="BM337" s="230" t="s">
        <v>373</v>
      </c>
    </row>
    <row r="338" s="2" customFormat="1">
      <c r="A338" s="39"/>
      <c r="B338" s="40"/>
      <c r="C338" s="41"/>
      <c r="D338" s="232" t="s">
        <v>140</v>
      </c>
      <c r="E338" s="41"/>
      <c r="F338" s="233" t="s">
        <v>415</v>
      </c>
      <c r="G338" s="41"/>
      <c r="H338" s="41"/>
      <c r="I338" s="234"/>
      <c r="J338" s="41"/>
      <c r="K338" s="41"/>
      <c r="L338" s="45"/>
      <c r="M338" s="235"/>
      <c r="N338" s="236"/>
      <c r="O338" s="92"/>
      <c r="P338" s="92"/>
      <c r="Q338" s="92"/>
      <c r="R338" s="92"/>
      <c r="S338" s="92"/>
      <c r="T338" s="93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T338" s="18" t="s">
        <v>140</v>
      </c>
      <c r="AU338" s="18" t="s">
        <v>83</v>
      </c>
    </row>
    <row r="339" s="13" customFormat="1">
      <c r="A339" s="13"/>
      <c r="B339" s="237"/>
      <c r="C339" s="238"/>
      <c r="D339" s="239" t="s">
        <v>142</v>
      </c>
      <c r="E339" s="240" t="s">
        <v>1</v>
      </c>
      <c r="F339" s="241" t="s">
        <v>752</v>
      </c>
      <c r="G339" s="238"/>
      <c r="H339" s="242">
        <v>0.085999999999999993</v>
      </c>
      <c r="I339" s="243"/>
      <c r="J339" s="238"/>
      <c r="K339" s="238"/>
      <c r="L339" s="244"/>
      <c r="M339" s="245"/>
      <c r="N339" s="246"/>
      <c r="O339" s="246"/>
      <c r="P339" s="246"/>
      <c r="Q339" s="246"/>
      <c r="R339" s="246"/>
      <c r="S339" s="246"/>
      <c r="T339" s="247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8" t="s">
        <v>142</v>
      </c>
      <c r="AU339" s="248" t="s">
        <v>83</v>
      </c>
      <c r="AV339" s="13" t="s">
        <v>83</v>
      </c>
      <c r="AW339" s="13" t="s">
        <v>30</v>
      </c>
      <c r="AX339" s="13" t="s">
        <v>73</v>
      </c>
      <c r="AY339" s="248" t="s">
        <v>132</v>
      </c>
    </row>
    <row r="340" s="15" customFormat="1">
      <c r="A340" s="15"/>
      <c r="B340" s="259"/>
      <c r="C340" s="260"/>
      <c r="D340" s="239" t="s">
        <v>142</v>
      </c>
      <c r="E340" s="261" t="s">
        <v>1</v>
      </c>
      <c r="F340" s="262" t="s">
        <v>145</v>
      </c>
      <c r="G340" s="260"/>
      <c r="H340" s="263">
        <v>0.085999999999999993</v>
      </c>
      <c r="I340" s="264"/>
      <c r="J340" s="260"/>
      <c r="K340" s="260"/>
      <c r="L340" s="265"/>
      <c r="M340" s="266"/>
      <c r="N340" s="267"/>
      <c r="O340" s="267"/>
      <c r="P340" s="267"/>
      <c r="Q340" s="267"/>
      <c r="R340" s="267"/>
      <c r="S340" s="267"/>
      <c r="T340" s="268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T340" s="269" t="s">
        <v>142</v>
      </c>
      <c r="AU340" s="269" t="s">
        <v>83</v>
      </c>
      <c r="AV340" s="15" t="s">
        <v>139</v>
      </c>
      <c r="AW340" s="15" t="s">
        <v>30</v>
      </c>
      <c r="AX340" s="15" t="s">
        <v>81</v>
      </c>
      <c r="AY340" s="269" t="s">
        <v>132</v>
      </c>
    </row>
    <row r="341" s="2" customFormat="1" ht="24.15" customHeight="1">
      <c r="A341" s="39"/>
      <c r="B341" s="40"/>
      <c r="C341" s="219" t="s">
        <v>377</v>
      </c>
      <c r="D341" s="219" t="s">
        <v>134</v>
      </c>
      <c r="E341" s="220" t="s">
        <v>423</v>
      </c>
      <c r="F341" s="221" t="s">
        <v>424</v>
      </c>
      <c r="G341" s="222" t="s">
        <v>170</v>
      </c>
      <c r="H341" s="223">
        <v>57.840000000000003</v>
      </c>
      <c r="I341" s="224"/>
      <c r="J341" s="225">
        <f>ROUND(I341*H341,2)</f>
        <v>0</v>
      </c>
      <c r="K341" s="221" t="s">
        <v>138</v>
      </c>
      <c r="L341" s="45"/>
      <c r="M341" s="226" t="s">
        <v>1</v>
      </c>
      <c r="N341" s="227" t="s">
        <v>38</v>
      </c>
      <c r="O341" s="92"/>
      <c r="P341" s="228">
        <f>O341*H341</f>
        <v>0</v>
      </c>
      <c r="Q341" s="228">
        <v>0</v>
      </c>
      <c r="R341" s="228">
        <f>Q341*H341</f>
        <v>0</v>
      </c>
      <c r="S341" s="228">
        <v>0</v>
      </c>
      <c r="T341" s="229">
        <f>S341*H341</f>
        <v>0</v>
      </c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R341" s="230" t="s">
        <v>139</v>
      </c>
      <c r="AT341" s="230" t="s">
        <v>134</v>
      </c>
      <c r="AU341" s="230" t="s">
        <v>83</v>
      </c>
      <c r="AY341" s="18" t="s">
        <v>132</v>
      </c>
      <c r="BE341" s="231">
        <f>IF(N341="základní",J341,0)</f>
        <v>0</v>
      </c>
      <c r="BF341" s="231">
        <f>IF(N341="snížená",J341,0)</f>
        <v>0</v>
      </c>
      <c r="BG341" s="231">
        <f>IF(N341="zákl. přenesená",J341,0)</f>
        <v>0</v>
      </c>
      <c r="BH341" s="231">
        <f>IF(N341="sníž. přenesená",J341,0)</f>
        <v>0</v>
      </c>
      <c r="BI341" s="231">
        <f>IF(N341="nulová",J341,0)</f>
        <v>0</v>
      </c>
      <c r="BJ341" s="18" t="s">
        <v>81</v>
      </c>
      <c r="BK341" s="231">
        <f>ROUND(I341*H341,2)</f>
        <v>0</v>
      </c>
      <c r="BL341" s="18" t="s">
        <v>139</v>
      </c>
      <c r="BM341" s="230" t="s">
        <v>380</v>
      </c>
    </row>
    <row r="342" s="2" customFormat="1">
      <c r="A342" s="39"/>
      <c r="B342" s="40"/>
      <c r="C342" s="41"/>
      <c r="D342" s="232" t="s">
        <v>140</v>
      </c>
      <c r="E342" s="41"/>
      <c r="F342" s="233" t="s">
        <v>426</v>
      </c>
      <c r="G342" s="41"/>
      <c r="H342" s="41"/>
      <c r="I342" s="234"/>
      <c r="J342" s="41"/>
      <c r="K342" s="41"/>
      <c r="L342" s="45"/>
      <c r="M342" s="235"/>
      <c r="N342" s="236"/>
      <c r="O342" s="92"/>
      <c r="P342" s="92"/>
      <c r="Q342" s="92"/>
      <c r="R342" s="92"/>
      <c r="S342" s="92"/>
      <c r="T342" s="93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T342" s="18" t="s">
        <v>140</v>
      </c>
      <c r="AU342" s="18" t="s">
        <v>83</v>
      </c>
    </row>
    <row r="343" s="13" customFormat="1">
      <c r="A343" s="13"/>
      <c r="B343" s="237"/>
      <c r="C343" s="238"/>
      <c r="D343" s="239" t="s">
        <v>142</v>
      </c>
      <c r="E343" s="240" t="s">
        <v>1</v>
      </c>
      <c r="F343" s="241" t="s">
        <v>767</v>
      </c>
      <c r="G343" s="238"/>
      <c r="H343" s="242">
        <v>57.840000000000003</v>
      </c>
      <c r="I343" s="243"/>
      <c r="J343" s="238"/>
      <c r="K343" s="238"/>
      <c r="L343" s="244"/>
      <c r="M343" s="245"/>
      <c r="N343" s="246"/>
      <c r="O343" s="246"/>
      <c r="P343" s="246"/>
      <c r="Q343" s="246"/>
      <c r="R343" s="246"/>
      <c r="S343" s="246"/>
      <c r="T343" s="247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48" t="s">
        <v>142</v>
      </c>
      <c r="AU343" s="248" t="s">
        <v>83</v>
      </c>
      <c r="AV343" s="13" t="s">
        <v>83</v>
      </c>
      <c r="AW343" s="13" t="s">
        <v>30</v>
      </c>
      <c r="AX343" s="13" t="s">
        <v>73</v>
      </c>
      <c r="AY343" s="248" t="s">
        <v>132</v>
      </c>
    </row>
    <row r="344" s="15" customFormat="1">
      <c r="A344" s="15"/>
      <c r="B344" s="259"/>
      <c r="C344" s="260"/>
      <c r="D344" s="239" t="s">
        <v>142</v>
      </c>
      <c r="E344" s="261" t="s">
        <v>1</v>
      </c>
      <c r="F344" s="262" t="s">
        <v>145</v>
      </c>
      <c r="G344" s="260"/>
      <c r="H344" s="263">
        <v>57.840000000000003</v>
      </c>
      <c r="I344" s="264"/>
      <c r="J344" s="260"/>
      <c r="K344" s="260"/>
      <c r="L344" s="265"/>
      <c r="M344" s="266"/>
      <c r="N344" s="267"/>
      <c r="O344" s="267"/>
      <c r="P344" s="267"/>
      <c r="Q344" s="267"/>
      <c r="R344" s="267"/>
      <c r="S344" s="267"/>
      <c r="T344" s="268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T344" s="269" t="s">
        <v>142</v>
      </c>
      <c r="AU344" s="269" t="s">
        <v>83</v>
      </c>
      <c r="AV344" s="15" t="s">
        <v>139</v>
      </c>
      <c r="AW344" s="15" t="s">
        <v>30</v>
      </c>
      <c r="AX344" s="15" t="s">
        <v>81</v>
      </c>
      <c r="AY344" s="269" t="s">
        <v>132</v>
      </c>
    </row>
    <row r="345" s="12" customFormat="1" ht="22.8" customHeight="1">
      <c r="A345" s="12"/>
      <c r="B345" s="203"/>
      <c r="C345" s="204"/>
      <c r="D345" s="205" t="s">
        <v>72</v>
      </c>
      <c r="E345" s="217" t="s">
        <v>427</v>
      </c>
      <c r="F345" s="217" t="s">
        <v>428</v>
      </c>
      <c r="G345" s="204"/>
      <c r="H345" s="204"/>
      <c r="I345" s="207"/>
      <c r="J345" s="218">
        <f>BK345</f>
        <v>0</v>
      </c>
      <c r="K345" s="204"/>
      <c r="L345" s="209"/>
      <c r="M345" s="210"/>
      <c r="N345" s="211"/>
      <c r="O345" s="211"/>
      <c r="P345" s="212">
        <f>SUM(P346:P347)</f>
        <v>0</v>
      </c>
      <c r="Q345" s="211"/>
      <c r="R345" s="212">
        <f>SUM(R346:R347)</f>
        <v>0</v>
      </c>
      <c r="S345" s="211"/>
      <c r="T345" s="213">
        <f>SUM(T346:T347)</f>
        <v>0</v>
      </c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R345" s="214" t="s">
        <v>81</v>
      </c>
      <c r="AT345" s="215" t="s">
        <v>72</v>
      </c>
      <c r="AU345" s="215" t="s">
        <v>81</v>
      </c>
      <c r="AY345" s="214" t="s">
        <v>132</v>
      </c>
      <c r="BK345" s="216">
        <f>SUM(BK346:BK347)</f>
        <v>0</v>
      </c>
    </row>
    <row r="346" s="2" customFormat="1" ht="24.15" customHeight="1">
      <c r="A346" s="39"/>
      <c r="B346" s="40"/>
      <c r="C346" s="219" t="s">
        <v>249</v>
      </c>
      <c r="D346" s="219" t="s">
        <v>134</v>
      </c>
      <c r="E346" s="220" t="s">
        <v>430</v>
      </c>
      <c r="F346" s="221" t="s">
        <v>431</v>
      </c>
      <c r="G346" s="222" t="s">
        <v>170</v>
      </c>
      <c r="H346" s="223">
        <v>65.840000000000003</v>
      </c>
      <c r="I346" s="224"/>
      <c r="J346" s="225">
        <f>ROUND(I346*H346,2)</f>
        <v>0</v>
      </c>
      <c r="K346" s="221" t="s">
        <v>138</v>
      </c>
      <c r="L346" s="45"/>
      <c r="M346" s="226" t="s">
        <v>1</v>
      </c>
      <c r="N346" s="227" t="s">
        <v>38</v>
      </c>
      <c r="O346" s="92"/>
      <c r="P346" s="228">
        <f>O346*H346</f>
        <v>0</v>
      </c>
      <c r="Q346" s="228">
        <v>0</v>
      </c>
      <c r="R346" s="228">
        <f>Q346*H346</f>
        <v>0</v>
      </c>
      <c r="S346" s="228">
        <v>0</v>
      </c>
      <c r="T346" s="229">
        <f>S346*H346</f>
        <v>0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R346" s="230" t="s">
        <v>139</v>
      </c>
      <c r="AT346" s="230" t="s">
        <v>134</v>
      </c>
      <c r="AU346" s="230" t="s">
        <v>83</v>
      </c>
      <c r="AY346" s="18" t="s">
        <v>132</v>
      </c>
      <c r="BE346" s="231">
        <f>IF(N346="základní",J346,0)</f>
        <v>0</v>
      </c>
      <c r="BF346" s="231">
        <f>IF(N346="snížená",J346,0)</f>
        <v>0</v>
      </c>
      <c r="BG346" s="231">
        <f>IF(N346="zákl. přenesená",J346,0)</f>
        <v>0</v>
      </c>
      <c r="BH346" s="231">
        <f>IF(N346="sníž. přenesená",J346,0)</f>
        <v>0</v>
      </c>
      <c r="BI346" s="231">
        <f>IF(N346="nulová",J346,0)</f>
        <v>0</v>
      </c>
      <c r="BJ346" s="18" t="s">
        <v>81</v>
      </c>
      <c r="BK346" s="231">
        <f>ROUND(I346*H346,2)</f>
        <v>0</v>
      </c>
      <c r="BL346" s="18" t="s">
        <v>139</v>
      </c>
      <c r="BM346" s="230" t="s">
        <v>389</v>
      </c>
    </row>
    <row r="347" s="2" customFormat="1">
      <c r="A347" s="39"/>
      <c r="B347" s="40"/>
      <c r="C347" s="41"/>
      <c r="D347" s="232" t="s">
        <v>140</v>
      </c>
      <c r="E347" s="41"/>
      <c r="F347" s="233" t="s">
        <v>433</v>
      </c>
      <c r="G347" s="41"/>
      <c r="H347" s="41"/>
      <c r="I347" s="234"/>
      <c r="J347" s="41"/>
      <c r="K347" s="41"/>
      <c r="L347" s="45"/>
      <c r="M347" s="291"/>
      <c r="N347" s="292"/>
      <c r="O347" s="293"/>
      <c r="P347" s="293"/>
      <c r="Q347" s="293"/>
      <c r="R347" s="293"/>
      <c r="S347" s="293"/>
      <c r="T347" s="294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T347" s="18" t="s">
        <v>140</v>
      </c>
      <c r="AU347" s="18" t="s">
        <v>83</v>
      </c>
    </row>
    <row r="348" s="2" customFormat="1" ht="6.96" customHeight="1">
      <c r="A348" s="39"/>
      <c r="B348" s="67"/>
      <c r="C348" s="68"/>
      <c r="D348" s="68"/>
      <c r="E348" s="68"/>
      <c r="F348" s="68"/>
      <c r="G348" s="68"/>
      <c r="H348" s="68"/>
      <c r="I348" s="68"/>
      <c r="J348" s="68"/>
      <c r="K348" s="68"/>
      <c r="L348" s="45"/>
      <c r="M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</row>
  </sheetData>
  <sheetProtection sheet="1" autoFilter="0" formatColumns="0" formatRows="0" objects="1" scenarios="1" spinCount="100000" saltValue="ggFAMHrMavcVt5y4ByP59Oe8F+L/dhuPvmiQhrRYfxp2jHqkVhD/HmIrkR9ryM+Pr10MaqrF8QzY48sJ7lVnnA==" hashValue="RaJUSXRLvDQvRNqwJeBpvkDJmmNmTZ2pgClbd9Lm6Ra93V/pRwtEBx6gdX6vjKzfcsMXW/3tL62TzEA97ysmPA==" algorithmName="SHA-512" password="CC35"/>
  <autoFilter ref="C121:K347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hyperlinks>
    <hyperlink ref="F126" r:id="rId1" display="https://podminky.urs.cz/item/CS_URS_2023_01/113154332"/>
    <hyperlink ref="F138" r:id="rId2" display="https://podminky.urs.cz/item/CS_URS_2023_01/113154334"/>
    <hyperlink ref="F144" r:id="rId3" display="https://podminky.urs.cz/item/CS_URS_2023_01/569951133"/>
    <hyperlink ref="F153" r:id="rId4" display="https://podminky.urs.cz/item/CS_URS_2023_01/573231107"/>
    <hyperlink ref="F167" r:id="rId5" display="https://podminky.urs.cz/item/CS_URS_2023_01/577144141"/>
    <hyperlink ref="F187" r:id="rId6" display="https://podminky.urs.cz/item/CS_URS_2023_01/914111111"/>
    <hyperlink ref="F193" r:id="rId7" display="https://podminky.urs.cz/item/CS_URS_2023_01/914511112"/>
    <hyperlink ref="F202" r:id="rId8" display="https://podminky.urs.cz/item/CS_URS_2023_01/915211112"/>
    <hyperlink ref="F210" r:id="rId9" display="https://podminky.urs.cz/item/CS_URS_2023_01/915211122"/>
    <hyperlink ref="F218" r:id="rId10" display="https://podminky.urs.cz/item/CS_URS_2023_01/915221112"/>
    <hyperlink ref="F223" r:id="rId11" display="https://podminky.urs.cz/item/CS_URS_2023_01/915221122"/>
    <hyperlink ref="F231" r:id="rId12" display="https://podminky.urs.cz/item/CS_URS_2023_01/915231112"/>
    <hyperlink ref="F236" r:id="rId13" display="https://podminky.urs.cz/item/CS_URS_2023_01/915611111"/>
    <hyperlink ref="F243" r:id="rId14" display="https://podminky.urs.cz/item/CS_URS_2023_01/915621111"/>
    <hyperlink ref="F247" r:id="rId15" display="https://podminky.urs.cz/item/CS_URS_2023_01/915621111"/>
    <hyperlink ref="F252" r:id="rId16" display="https://podminky.urs.cz/item/CS_URS_2023_01/919721202"/>
    <hyperlink ref="F257" r:id="rId17" display="https://podminky.urs.cz/item/CS_URS_2023_01/919732221"/>
    <hyperlink ref="F261" r:id="rId18" display="https://podminky.urs.cz/item/CS_URS_2023_01/919735111"/>
    <hyperlink ref="F275" r:id="rId19" display="https://podminky.urs.cz/item/CS_URS_2023_01/938909311"/>
    <hyperlink ref="F280" r:id="rId20" display="https://podminky.urs.cz/item/CS_URS_2023_01/938909612"/>
    <hyperlink ref="F285" r:id="rId21" display="https://podminky.urs.cz/item/CS_URS_2023_01/966006132"/>
    <hyperlink ref="F290" r:id="rId22" display="https://podminky.urs.cz/item/CS_URS_2023_01/966006211"/>
    <hyperlink ref="F296" r:id="rId23" display="https://podminky.urs.cz/item/CS_URS_2023_01/997013871"/>
    <hyperlink ref="F301" r:id="rId24" display="https://podminky.urs.cz/item/CS_URS_2023_01/997221551"/>
    <hyperlink ref="F309" r:id="rId25" display="https://podminky.urs.cz/item/CS_URS_2023_01/997221551"/>
    <hyperlink ref="F316" r:id="rId26" display="https://podminky.urs.cz/item/CS_URS_2023_01/997221559"/>
    <hyperlink ref="F320" r:id="rId27" display="https://podminky.urs.cz/item/CS_URS_2023_01/997221559"/>
    <hyperlink ref="F325" r:id="rId28" display="https://podminky.urs.cz/item/CS_URS_2023_01/997221561"/>
    <hyperlink ref="F330" r:id="rId29" display="https://podminky.urs.cz/item/CS_URS_2023_01/997221569"/>
    <hyperlink ref="F334" r:id="rId30" display="https://podminky.urs.cz/item/CS_URS_2023_01/997221611"/>
    <hyperlink ref="F338" r:id="rId31" display="https://podminky.urs.cz/item/CS_URS_2023_01/997221612"/>
    <hyperlink ref="F342" r:id="rId32" display="https://podminky.urs.cz/item/CS_URS_2023_01/997221873"/>
    <hyperlink ref="F347" r:id="rId33" display="https://podminky.urs.cz/item/CS_URS_2023_01/9982251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34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95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83</v>
      </c>
    </row>
    <row r="4" s="1" customFormat="1" ht="24.96" customHeight="1">
      <c r="B4" s="21"/>
      <c r="D4" s="139" t="s">
        <v>102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 xml:space="preserve"> II-605 hr. Okr. TC-PC - Bor , oprava průtahů(Sulislav,Sytno,Benešovice,Holostřevy,Skviřín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103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768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22. 5. 2023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 xml:space="preserve"> </v>
      </c>
      <c r="F15" s="39"/>
      <c r="G15" s="39"/>
      <c r="H15" s="39"/>
      <c r="I15" s="141" t="s">
        <v>26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27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26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29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 xml:space="preserve"> </v>
      </c>
      <c r="F21" s="39"/>
      <c r="G21" s="39"/>
      <c r="H21" s="39"/>
      <c r="I21" s="141" t="s">
        <v>26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31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 xml:space="preserve"> </v>
      </c>
      <c r="F24" s="39"/>
      <c r="G24" s="39"/>
      <c r="H24" s="39"/>
      <c r="I24" s="141" t="s">
        <v>26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32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33</v>
      </c>
      <c r="E30" s="39"/>
      <c r="F30" s="39"/>
      <c r="G30" s="39"/>
      <c r="H30" s="39"/>
      <c r="I30" s="39"/>
      <c r="J30" s="152">
        <f>ROUND(J122,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35</v>
      </c>
      <c r="G32" s="39"/>
      <c r="H32" s="39"/>
      <c r="I32" s="153" t="s">
        <v>34</v>
      </c>
      <c r="J32" s="153" t="s">
        <v>36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37</v>
      </c>
      <c r="E33" s="141" t="s">
        <v>38</v>
      </c>
      <c r="F33" s="155">
        <f>ROUND((SUM(BE122:BE309)),  2)</f>
        <v>0</v>
      </c>
      <c r="G33" s="39"/>
      <c r="H33" s="39"/>
      <c r="I33" s="156">
        <v>0.20999999999999999</v>
      </c>
      <c r="J33" s="155">
        <f>ROUND(((SUM(BE122:BE309))*I33),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39</v>
      </c>
      <c r="F34" s="155">
        <f>ROUND((SUM(BF122:BF309)),  2)</f>
        <v>0</v>
      </c>
      <c r="G34" s="39"/>
      <c r="H34" s="39"/>
      <c r="I34" s="156">
        <v>0.14999999999999999</v>
      </c>
      <c r="J34" s="155">
        <f>ROUND(((SUM(BF122:BF309))*I34),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40</v>
      </c>
      <c r="F35" s="155">
        <f>ROUND((SUM(BG122:BG309)),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41</v>
      </c>
      <c r="F36" s="155">
        <f>ROUND((SUM(BH122:BH309)),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42</v>
      </c>
      <c r="F37" s="155">
        <f>ROUND((SUM(BI122:BI309)),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43</v>
      </c>
      <c r="E39" s="159"/>
      <c r="F39" s="159"/>
      <c r="G39" s="160" t="s">
        <v>44</v>
      </c>
      <c r="H39" s="161" t="s">
        <v>45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46</v>
      </c>
      <c r="E50" s="165"/>
      <c r="F50" s="165"/>
      <c r="G50" s="164" t="s">
        <v>47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48</v>
      </c>
      <c r="E61" s="167"/>
      <c r="F61" s="168" t="s">
        <v>49</v>
      </c>
      <c r="G61" s="166" t="s">
        <v>48</v>
      </c>
      <c r="H61" s="167"/>
      <c r="I61" s="167"/>
      <c r="J61" s="169" t="s">
        <v>49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50</v>
      </c>
      <c r="E65" s="170"/>
      <c r="F65" s="170"/>
      <c r="G65" s="164" t="s">
        <v>51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48</v>
      </c>
      <c r="E76" s="167"/>
      <c r="F76" s="168" t="s">
        <v>49</v>
      </c>
      <c r="G76" s="166" t="s">
        <v>48</v>
      </c>
      <c r="H76" s="167"/>
      <c r="I76" s="167"/>
      <c r="J76" s="169" t="s">
        <v>49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105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 xml:space="preserve"> II-605 hr. Okr. TC-PC - Bor , oprava průtahů(Sulislav,Sytno,Benešovice,Holostřevy,Skviřín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103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 xml:space="preserve">SKA4905 - SO 105  Skviřín - průtah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 </v>
      </c>
      <c r="G89" s="41"/>
      <c r="H89" s="41"/>
      <c r="I89" s="33" t="s">
        <v>22</v>
      </c>
      <c r="J89" s="80" t="str">
        <f>IF(J12="","",J12)</f>
        <v>22. 5. 2023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33" t="s">
        <v>29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31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106</v>
      </c>
      <c r="D94" s="177"/>
      <c r="E94" s="177"/>
      <c r="F94" s="177"/>
      <c r="G94" s="177"/>
      <c r="H94" s="177"/>
      <c r="I94" s="177"/>
      <c r="J94" s="178" t="s">
        <v>107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108</v>
      </c>
      <c r="D96" s="41"/>
      <c r="E96" s="41"/>
      <c r="F96" s="41"/>
      <c r="G96" s="41"/>
      <c r="H96" s="41"/>
      <c r="I96" s="41"/>
      <c r="J96" s="111">
        <f>J122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109</v>
      </c>
    </row>
    <row r="97" s="9" customFormat="1" ht="24.96" customHeight="1">
      <c r="A97" s="9"/>
      <c r="B97" s="180"/>
      <c r="C97" s="181"/>
      <c r="D97" s="182" t="s">
        <v>110</v>
      </c>
      <c r="E97" s="183"/>
      <c r="F97" s="183"/>
      <c r="G97" s="183"/>
      <c r="H97" s="183"/>
      <c r="I97" s="183"/>
      <c r="J97" s="184">
        <f>J123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111</v>
      </c>
      <c r="E98" s="189"/>
      <c r="F98" s="189"/>
      <c r="G98" s="189"/>
      <c r="H98" s="189"/>
      <c r="I98" s="189"/>
      <c r="J98" s="190">
        <f>J124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112</v>
      </c>
      <c r="E99" s="189"/>
      <c r="F99" s="189"/>
      <c r="G99" s="189"/>
      <c r="H99" s="189"/>
      <c r="I99" s="189"/>
      <c r="J99" s="190">
        <f>J141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114</v>
      </c>
      <c r="E100" s="189"/>
      <c r="F100" s="189"/>
      <c r="G100" s="189"/>
      <c r="H100" s="189"/>
      <c r="I100" s="189"/>
      <c r="J100" s="190">
        <f>J190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115</v>
      </c>
      <c r="E101" s="189"/>
      <c r="F101" s="189"/>
      <c r="G101" s="189"/>
      <c r="H101" s="189"/>
      <c r="I101" s="189"/>
      <c r="J101" s="190">
        <f>J275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116</v>
      </c>
      <c r="E102" s="189"/>
      <c r="F102" s="189"/>
      <c r="G102" s="189"/>
      <c r="H102" s="189"/>
      <c r="I102" s="189"/>
      <c r="J102" s="190">
        <f>J307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9"/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64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6.96" customHeight="1">
      <c r="A104" s="39"/>
      <c r="B104" s="67"/>
      <c r="C104" s="68"/>
      <c r="D104" s="68"/>
      <c r="E104" s="68"/>
      <c r="F104" s="68"/>
      <c r="G104" s="68"/>
      <c r="H104" s="68"/>
      <c r="I104" s="68"/>
      <c r="J104" s="68"/>
      <c r="K104" s="68"/>
      <c r="L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8" s="2" customFormat="1" ht="6.96" customHeight="1">
      <c r="A108" s="39"/>
      <c r="B108" s="69"/>
      <c r="C108" s="70"/>
      <c r="D108" s="70"/>
      <c r="E108" s="70"/>
      <c r="F108" s="70"/>
      <c r="G108" s="70"/>
      <c r="H108" s="70"/>
      <c r="I108" s="70"/>
      <c r="J108" s="70"/>
      <c r="K108" s="70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24.96" customHeight="1">
      <c r="A109" s="39"/>
      <c r="B109" s="40"/>
      <c r="C109" s="24" t="s">
        <v>117</v>
      </c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16</v>
      </c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175" t="str">
        <f>E7</f>
        <v xml:space="preserve"> II-605 hr. Okr. TC-PC - Bor , oprava průtahů(Sulislav,Sytno,Benešovice,Holostřevy,Skviřín</v>
      </c>
      <c r="F112" s="33"/>
      <c r="G112" s="33"/>
      <c r="H112" s="33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103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77" t="str">
        <f>E9</f>
        <v xml:space="preserve">SKA4905 - SO 105  Skviřín - průtah</v>
      </c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20</v>
      </c>
      <c r="D116" s="41"/>
      <c r="E116" s="41"/>
      <c r="F116" s="28" t="str">
        <f>F12</f>
        <v xml:space="preserve"> </v>
      </c>
      <c r="G116" s="41"/>
      <c r="H116" s="41"/>
      <c r="I116" s="33" t="s">
        <v>22</v>
      </c>
      <c r="J116" s="80" t="str">
        <f>IF(J12="","",J12)</f>
        <v>22. 5. 2023</v>
      </c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24</v>
      </c>
      <c r="D118" s="41"/>
      <c r="E118" s="41"/>
      <c r="F118" s="28" t="str">
        <f>E15</f>
        <v xml:space="preserve"> </v>
      </c>
      <c r="G118" s="41"/>
      <c r="H118" s="41"/>
      <c r="I118" s="33" t="s">
        <v>29</v>
      </c>
      <c r="J118" s="37" t="str">
        <f>E21</f>
        <v xml:space="preserve"> 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27</v>
      </c>
      <c r="D119" s="41"/>
      <c r="E119" s="41"/>
      <c r="F119" s="28" t="str">
        <f>IF(E18="","",E18)</f>
        <v>Vyplň údaj</v>
      </c>
      <c r="G119" s="41"/>
      <c r="H119" s="41"/>
      <c r="I119" s="33" t="s">
        <v>31</v>
      </c>
      <c r="J119" s="37" t="str">
        <f>E24</f>
        <v xml:space="preserve"> 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0.32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1" customFormat="1" ht="29.28" customHeight="1">
      <c r="A121" s="192"/>
      <c r="B121" s="193"/>
      <c r="C121" s="194" t="s">
        <v>118</v>
      </c>
      <c r="D121" s="195" t="s">
        <v>58</v>
      </c>
      <c r="E121" s="195" t="s">
        <v>54</v>
      </c>
      <c r="F121" s="195" t="s">
        <v>55</v>
      </c>
      <c r="G121" s="195" t="s">
        <v>119</v>
      </c>
      <c r="H121" s="195" t="s">
        <v>120</v>
      </c>
      <c r="I121" s="195" t="s">
        <v>121</v>
      </c>
      <c r="J121" s="195" t="s">
        <v>107</v>
      </c>
      <c r="K121" s="196" t="s">
        <v>122</v>
      </c>
      <c r="L121" s="197"/>
      <c r="M121" s="101" t="s">
        <v>1</v>
      </c>
      <c r="N121" s="102" t="s">
        <v>37</v>
      </c>
      <c r="O121" s="102" t="s">
        <v>123</v>
      </c>
      <c r="P121" s="102" t="s">
        <v>124</v>
      </c>
      <c r="Q121" s="102" t="s">
        <v>125</v>
      </c>
      <c r="R121" s="102" t="s">
        <v>126</v>
      </c>
      <c r="S121" s="102" t="s">
        <v>127</v>
      </c>
      <c r="T121" s="103" t="s">
        <v>128</v>
      </c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</row>
    <row r="122" s="2" customFormat="1" ht="22.8" customHeight="1">
      <c r="A122" s="39"/>
      <c r="B122" s="40"/>
      <c r="C122" s="108" t="s">
        <v>129</v>
      </c>
      <c r="D122" s="41"/>
      <c r="E122" s="41"/>
      <c r="F122" s="41"/>
      <c r="G122" s="41"/>
      <c r="H122" s="41"/>
      <c r="I122" s="41"/>
      <c r="J122" s="198">
        <f>BK122</f>
        <v>0</v>
      </c>
      <c r="K122" s="41"/>
      <c r="L122" s="45"/>
      <c r="M122" s="104"/>
      <c r="N122" s="199"/>
      <c r="O122" s="105"/>
      <c r="P122" s="200">
        <f>P123</f>
        <v>0</v>
      </c>
      <c r="Q122" s="105"/>
      <c r="R122" s="200">
        <f>R123</f>
        <v>0</v>
      </c>
      <c r="S122" s="105"/>
      <c r="T122" s="201">
        <f>T123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72</v>
      </c>
      <c r="AU122" s="18" t="s">
        <v>109</v>
      </c>
      <c r="BK122" s="202">
        <f>BK123</f>
        <v>0</v>
      </c>
    </row>
    <row r="123" s="12" customFormat="1" ht="25.92" customHeight="1">
      <c r="A123" s="12"/>
      <c r="B123" s="203"/>
      <c r="C123" s="204"/>
      <c r="D123" s="205" t="s">
        <v>72</v>
      </c>
      <c r="E123" s="206" t="s">
        <v>130</v>
      </c>
      <c r="F123" s="206" t="s">
        <v>131</v>
      </c>
      <c r="G123" s="204"/>
      <c r="H123" s="204"/>
      <c r="I123" s="207"/>
      <c r="J123" s="208">
        <f>BK123</f>
        <v>0</v>
      </c>
      <c r="K123" s="204"/>
      <c r="L123" s="209"/>
      <c r="M123" s="210"/>
      <c r="N123" s="211"/>
      <c r="O123" s="211"/>
      <c r="P123" s="212">
        <f>P124+P141+P190+P275+P307</f>
        <v>0</v>
      </c>
      <c r="Q123" s="211"/>
      <c r="R123" s="212">
        <f>R124+R141+R190+R275+R307</f>
        <v>0</v>
      </c>
      <c r="S123" s="211"/>
      <c r="T123" s="213">
        <f>T124+T141+T190+T275+T307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4" t="s">
        <v>81</v>
      </c>
      <c r="AT123" s="215" t="s">
        <v>72</v>
      </c>
      <c r="AU123" s="215" t="s">
        <v>73</v>
      </c>
      <c r="AY123" s="214" t="s">
        <v>132</v>
      </c>
      <c r="BK123" s="216">
        <f>BK124+BK141+BK190+BK275+BK307</f>
        <v>0</v>
      </c>
    </row>
    <row r="124" s="12" customFormat="1" ht="22.8" customHeight="1">
      <c r="A124" s="12"/>
      <c r="B124" s="203"/>
      <c r="C124" s="204"/>
      <c r="D124" s="205" t="s">
        <v>72</v>
      </c>
      <c r="E124" s="217" t="s">
        <v>81</v>
      </c>
      <c r="F124" s="217" t="s">
        <v>133</v>
      </c>
      <c r="G124" s="204"/>
      <c r="H124" s="204"/>
      <c r="I124" s="207"/>
      <c r="J124" s="218">
        <f>BK124</f>
        <v>0</v>
      </c>
      <c r="K124" s="204"/>
      <c r="L124" s="209"/>
      <c r="M124" s="210"/>
      <c r="N124" s="211"/>
      <c r="O124" s="211"/>
      <c r="P124" s="212">
        <f>SUM(P125:P140)</f>
        <v>0</v>
      </c>
      <c r="Q124" s="211"/>
      <c r="R124" s="212">
        <f>SUM(R125:R140)</f>
        <v>0</v>
      </c>
      <c r="S124" s="211"/>
      <c r="T124" s="213">
        <f>SUM(T125:T140)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4" t="s">
        <v>81</v>
      </c>
      <c r="AT124" s="215" t="s">
        <v>72</v>
      </c>
      <c r="AU124" s="215" t="s">
        <v>81</v>
      </c>
      <c r="AY124" s="214" t="s">
        <v>132</v>
      </c>
      <c r="BK124" s="216">
        <f>SUM(BK125:BK140)</f>
        <v>0</v>
      </c>
    </row>
    <row r="125" s="2" customFormat="1" ht="24.15" customHeight="1">
      <c r="A125" s="39"/>
      <c r="B125" s="40"/>
      <c r="C125" s="219" t="s">
        <v>81</v>
      </c>
      <c r="D125" s="219" t="s">
        <v>134</v>
      </c>
      <c r="E125" s="220" t="s">
        <v>435</v>
      </c>
      <c r="F125" s="221" t="s">
        <v>524</v>
      </c>
      <c r="G125" s="222" t="s">
        <v>137</v>
      </c>
      <c r="H125" s="223">
        <v>2299.0999999999999</v>
      </c>
      <c r="I125" s="224"/>
      <c r="J125" s="225">
        <f>ROUND(I125*H125,2)</f>
        <v>0</v>
      </c>
      <c r="K125" s="221" t="s">
        <v>138</v>
      </c>
      <c r="L125" s="45"/>
      <c r="M125" s="226" t="s">
        <v>1</v>
      </c>
      <c r="N125" s="227" t="s">
        <v>38</v>
      </c>
      <c r="O125" s="92"/>
      <c r="P125" s="228">
        <f>O125*H125</f>
        <v>0</v>
      </c>
      <c r="Q125" s="228">
        <v>0</v>
      </c>
      <c r="R125" s="228">
        <f>Q125*H125</f>
        <v>0</v>
      </c>
      <c r="S125" s="228">
        <v>0</v>
      </c>
      <c r="T125" s="229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30" t="s">
        <v>139</v>
      </c>
      <c r="AT125" s="230" t="s">
        <v>134</v>
      </c>
      <c r="AU125" s="230" t="s">
        <v>83</v>
      </c>
      <c r="AY125" s="18" t="s">
        <v>132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18" t="s">
        <v>81</v>
      </c>
      <c r="BK125" s="231">
        <f>ROUND(I125*H125,2)</f>
        <v>0</v>
      </c>
      <c r="BL125" s="18" t="s">
        <v>139</v>
      </c>
      <c r="BM125" s="230" t="s">
        <v>83</v>
      </c>
    </row>
    <row r="126" s="2" customFormat="1">
      <c r="A126" s="39"/>
      <c r="B126" s="40"/>
      <c r="C126" s="41"/>
      <c r="D126" s="232" t="s">
        <v>140</v>
      </c>
      <c r="E126" s="41"/>
      <c r="F126" s="233" t="s">
        <v>437</v>
      </c>
      <c r="G126" s="41"/>
      <c r="H126" s="41"/>
      <c r="I126" s="234"/>
      <c r="J126" s="41"/>
      <c r="K126" s="41"/>
      <c r="L126" s="45"/>
      <c r="M126" s="235"/>
      <c r="N126" s="236"/>
      <c r="O126" s="92"/>
      <c r="P126" s="92"/>
      <c r="Q126" s="92"/>
      <c r="R126" s="92"/>
      <c r="S126" s="92"/>
      <c r="T126" s="93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140</v>
      </c>
      <c r="AU126" s="18" t="s">
        <v>83</v>
      </c>
    </row>
    <row r="127" s="13" customFormat="1">
      <c r="A127" s="13"/>
      <c r="B127" s="237"/>
      <c r="C127" s="238"/>
      <c r="D127" s="239" t="s">
        <v>142</v>
      </c>
      <c r="E127" s="240" t="s">
        <v>1</v>
      </c>
      <c r="F127" s="241" t="s">
        <v>769</v>
      </c>
      <c r="G127" s="238"/>
      <c r="H127" s="242">
        <v>2114.0999999999999</v>
      </c>
      <c r="I127" s="243"/>
      <c r="J127" s="238"/>
      <c r="K127" s="238"/>
      <c r="L127" s="244"/>
      <c r="M127" s="245"/>
      <c r="N127" s="246"/>
      <c r="O127" s="246"/>
      <c r="P127" s="246"/>
      <c r="Q127" s="246"/>
      <c r="R127" s="246"/>
      <c r="S127" s="246"/>
      <c r="T127" s="247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8" t="s">
        <v>142</v>
      </c>
      <c r="AU127" s="248" t="s">
        <v>83</v>
      </c>
      <c r="AV127" s="13" t="s">
        <v>83</v>
      </c>
      <c r="AW127" s="13" t="s">
        <v>30</v>
      </c>
      <c r="AX127" s="13" t="s">
        <v>73</v>
      </c>
      <c r="AY127" s="248" t="s">
        <v>132</v>
      </c>
    </row>
    <row r="128" s="14" customFormat="1">
      <c r="A128" s="14"/>
      <c r="B128" s="249"/>
      <c r="C128" s="250"/>
      <c r="D128" s="239" t="s">
        <v>142</v>
      </c>
      <c r="E128" s="251" t="s">
        <v>1</v>
      </c>
      <c r="F128" s="252" t="s">
        <v>151</v>
      </c>
      <c r="G128" s="250"/>
      <c r="H128" s="251" t="s">
        <v>1</v>
      </c>
      <c r="I128" s="253"/>
      <c r="J128" s="250"/>
      <c r="K128" s="250"/>
      <c r="L128" s="254"/>
      <c r="M128" s="255"/>
      <c r="N128" s="256"/>
      <c r="O128" s="256"/>
      <c r="P128" s="256"/>
      <c r="Q128" s="256"/>
      <c r="R128" s="256"/>
      <c r="S128" s="256"/>
      <c r="T128" s="257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8" t="s">
        <v>142</v>
      </c>
      <c r="AU128" s="258" t="s">
        <v>83</v>
      </c>
      <c r="AV128" s="14" t="s">
        <v>81</v>
      </c>
      <c r="AW128" s="14" t="s">
        <v>30</v>
      </c>
      <c r="AX128" s="14" t="s">
        <v>73</v>
      </c>
      <c r="AY128" s="258" t="s">
        <v>132</v>
      </c>
    </row>
    <row r="129" s="13" customFormat="1">
      <c r="A129" s="13"/>
      <c r="B129" s="237"/>
      <c r="C129" s="238"/>
      <c r="D129" s="239" t="s">
        <v>142</v>
      </c>
      <c r="E129" s="240" t="s">
        <v>1</v>
      </c>
      <c r="F129" s="241" t="s">
        <v>770</v>
      </c>
      <c r="G129" s="238"/>
      <c r="H129" s="242">
        <v>185</v>
      </c>
      <c r="I129" s="243"/>
      <c r="J129" s="238"/>
      <c r="K129" s="238"/>
      <c r="L129" s="244"/>
      <c r="M129" s="245"/>
      <c r="N129" s="246"/>
      <c r="O129" s="246"/>
      <c r="P129" s="246"/>
      <c r="Q129" s="246"/>
      <c r="R129" s="246"/>
      <c r="S129" s="246"/>
      <c r="T129" s="247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8" t="s">
        <v>142</v>
      </c>
      <c r="AU129" s="248" t="s">
        <v>83</v>
      </c>
      <c r="AV129" s="13" t="s">
        <v>83</v>
      </c>
      <c r="AW129" s="13" t="s">
        <v>30</v>
      </c>
      <c r="AX129" s="13" t="s">
        <v>73</v>
      </c>
      <c r="AY129" s="248" t="s">
        <v>132</v>
      </c>
    </row>
    <row r="130" s="14" customFormat="1">
      <c r="A130" s="14"/>
      <c r="B130" s="249"/>
      <c r="C130" s="250"/>
      <c r="D130" s="239" t="s">
        <v>142</v>
      </c>
      <c r="E130" s="251" t="s">
        <v>1</v>
      </c>
      <c r="F130" s="252" t="s">
        <v>527</v>
      </c>
      <c r="G130" s="250"/>
      <c r="H130" s="251" t="s">
        <v>1</v>
      </c>
      <c r="I130" s="253"/>
      <c r="J130" s="250"/>
      <c r="K130" s="250"/>
      <c r="L130" s="254"/>
      <c r="M130" s="255"/>
      <c r="N130" s="256"/>
      <c r="O130" s="256"/>
      <c r="P130" s="256"/>
      <c r="Q130" s="256"/>
      <c r="R130" s="256"/>
      <c r="S130" s="256"/>
      <c r="T130" s="257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8" t="s">
        <v>142</v>
      </c>
      <c r="AU130" s="258" t="s">
        <v>83</v>
      </c>
      <c r="AV130" s="14" t="s">
        <v>81</v>
      </c>
      <c r="AW130" s="14" t="s">
        <v>30</v>
      </c>
      <c r="AX130" s="14" t="s">
        <v>73</v>
      </c>
      <c r="AY130" s="258" t="s">
        <v>132</v>
      </c>
    </row>
    <row r="131" s="14" customFormat="1">
      <c r="A131" s="14"/>
      <c r="B131" s="249"/>
      <c r="C131" s="250"/>
      <c r="D131" s="239" t="s">
        <v>142</v>
      </c>
      <c r="E131" s="251" t="s">
        <v>1</v>
      </c>
      <c r="F131" s="252" t="s">
        <v>144</v>
      </c>
      <c r="G131" s="250"/>
      <c r="H131" s="251" t="s">
        <v>1</v>
      </c>
      <c r="I131" s="253"/>
      <c r="J131" s="250"/>
      <c r="K131" s="250"/>
      <c r="L131" s="254"/>
      <c r="M131" s="255"/>
      <c r="N131" s="256"/>
      <c r="O131" s="256"/>
      <c r="P131" s="256"/>
      <c r="Q131" s="256"/>
      <c r="R131" s="256"/>
      <c r="S131" s="256"/>
      <c r="T131" s="257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8" t="s">
        <v>142</v>
      </c>
      <c r="AU131" s="258" t="s">
        <v>83</v>
      </c>
      <c r="AV131" s="14" t="s">
        <v>81</v>
      </c>
      <c r="AW131" s="14" t="s">
        <v>30</v>
      </c>
      <c r="AX131" s="14" t="s">
        <v>73</v>
      </c>
      <c r="AY131" s="258" t="s">
        <v>132</v>
      </c>
    </row>
    <row r="132" s="15" customFormat="1">
      <c r="A132" s="15"/>
      <c r="B132" s="259"/>
      <c r="C132" s="260"/>
      <c r="D132" s="239" t="s">
        <v>142</v>
      </c>
      <c r="E132" s="261" t="s">
        <v>1</v>
      </c>
      <c r="F132" s="262" t="s">
        <v>145</v>
      </c>
      <c r="G132" s="260"/>
      <c r="H132" s="263">
        <v>2299.0999999999999</v>
      </c>
      <c r="I132" s="264"/>
      <c r="J132" s="260"/>
      <c r="K132" s="260"/>
      <c r="L132" s="265"/>
      <c r="M132" s="266"/>
      <c r="N132" s="267"/>
      <c r="O132" s="267"/>
      <c r="P132" s="267"/>
      <c r="Q132" s="267"/>
      <c r="R132" s="267"/>
      <c r="S132" s="267"/>
      <c r="T132" s="268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69" t="s">
        <v>142</v>
      </c>
      <c r="AU132" s="269" t="s">
        <v>83</v>
      </c>
      <c r="AV132" s="15" t="s">
        <v>139</v>
      </c>
      <c r="AW132" s="15" t="s">
        <v>30</v>
      </c>
      <c r="AX132" s="15" t="s">
        <v>81</v>
      </c>
      <c r="AY132" s="269" t="s">
        <v>132</v>
      </c>
    </row>
    <row r="133" s="2" customFormat="1" ht="24.15" customHeight="1">
      <c r="A133" s="39"/>
      <c r="B133" s="40"/>
      <c r="C133" s="219" t="s">
        <v>83</v>
      </c>
      <c r="D133" s="219" t="s">
        <v>134</v>
      </c>
      <c r="E133" s="220" t="s">
        <v>725</v>
      </c>
      <c r="F133" s="221" t="s">
        <v>726</v>
      </c>
      <c r="G133" s="222" t="s">
        <v>137</v>
      </c>
      <c r="H133" s="223">
        <v>790</v>
      </c>
      <c r="I133" s="224"/>
      <c r="J133" s="225">
        <f>ROUND(I133*H133,2)</f>
        <v>0</v>
      </c>
      <c r="K133" s="221" t="s">
        <v>138</v>
      </c>
      <c r="L133" s="45"/>
      <c r="M133" s="226" t="s">
        <v>1</v>
      </c>
      <c r="N133" s="227" t="s">
        <v>38</v>
      </c>
      <c r="O133" s="92"/>
      <c r="P133" s="228">
        <f>O133*H133</f>
        <v>0</v>
      </c>
      <c r="Q133" s="228">
        <v>0</v>
      </c>
      <c r="R133" s="228">
        <f>Q133*H133</f>
        <v>0</v>
      </c>
      <c r="S133" s="228">
        <v>0</v>
      </c>
      <c r="T133" s="229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0" t="s">
        <v>139</v>
      </c>
      <c r="AT133" s="230" t="s">
        <v>134</v>
      </c>
      <c r="AU133" s="230" t="s">
        <v>83</v>
      </c>
      <c r="AY133" s="18" t="s">
        <v>132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8" t="s">
        <v>81</v>
      </c>
      <c r="BK133" s="231">
        <f>ROUND(I133*H133,2)</f>
        <v>0</v>
      </c>
      <c r="BL133" s="18" t="s">
        <v>139</v>
      </c>
      <c r="BM133" s="230" t="s">
        <v>139</v>
      </c>
    </row>
    <row r="134" s="2" customFormat="1">
      <c r="A134" s="39"/>
      <c r="B134" s="40"/>
      <c r="C134" s="41"/>
      <c r="D134" s="232" t="s">
        <v>140</v>
      </c>
      <c r="E134" s="41"/>
      <c r="F134" s="233" t="s">
        <v>727</v>
      </c>
      <c r="G134" s="41"/>
      <c r="H134" s="41"/>
      <c r="I134" s="234"/>
      <c r="J134" s="41"/>
      <c r="K134" s="41"/>
      <c r="L134" s="45"/>
      <c r="M134" s="235"/>
      <c r="N134" s="236"/>
      <c r="O134" s="92"/>
      <c r="P134" s="92"/>
      <c r="Q134" s="92"/>
      <c r="R134" s="92"/>
      <c r="S134" s="92"/>
      <c r="T134" s="93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140</v>
      </c>
      <c r="AU134" s="18" t="s">
        <v>83</v>
      </c>
    </row>
    <row r="135" s="13" customFormat="1">
      <c r="A135" s="13"/>
      <c r="B135" s="237"/>
      <c r="C135" s="238"/>
      <c r="D135" s="239" t="s">
        <v>142</v>
      </c>
      <c r="E135" s="240" t="s">
        <v>1</v>
      </c>
      <c r="F135" s="241" t="s">
        <v>771</v>
      </c>
      <c r="G135" s="238"/>
      <c r="H135" s="242">
        <v>490</v>
      </c>
      <c r="I135" s="243"/>
      <c r="J135" s="238"/>
      <c r="K135" s="238"/>
      <c r="L135" s="244"/>
      <c r="M135" s="245"/>
      <c r="N135" s="246"/>
      <c r="O135" s="246"/>
      <c r="P135" s="246"/>
      <c r="Q135" s="246"/>
      <c r="R135" s="246"/>
      <c r="S135" s="246"/>
      <c r="T135" s="247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8" t="s">
        <v>142</v>
      </c>
      <c r="AU135" s="248" t="s">
        <v>83</v>
      </c>
      <c r="AV135" s="13" t="s">
        <v>83</v>
      </c>
      <c r="AW135" s="13" t="s">
        <v>30</v>
      </c>
      <c r="AX135" s="13" t="s">
        <v>73</v>
      </c>
      <c r="AY135" s="248" t="s">
        <v>132</v>
      </c>
    </row>
    <row r="136" s="14" customFormat="1">
      <c r="A136" s="14"/>
      <c r="B136" s="249"/>
      <c r="C136" s="250"/>
      <c r="D136" s="239" t="s">
        <v>142</v>
      </c>
      <c r="E136" s="251" t="s">
        <v>1</v>
      </c>
      <c r="F136" s="252" t="s">
        <v>732</v>
      </c>
      <c r="G136" s="250"/>
      <c r="H136" s="251" t="s">
        <v>1</v>
      </c>
      <c r="I136" s="253"/>
      <c r="J136" s="250"/>
      <c r="K136" s="250"/>
      <c r="L136" s="254"/>
      <c r="M136" s="255"/>
      <c r="N136" s="256"/>
      <c r="O136" s="256"/>
      <c r="P136" s="256"/>
      <c r="Q136" s="256"/>
      <c r="R136" s="256"/>
      <c r="S136" s="256"/>
      <c r="T136" s="257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8" t="s">
        <v>142</v>
      </c>
      <c r="AU136" s="258" t="s">
        <v>83</v>
      </c>
      <c r="AV136" s="14" t="s">
        <v>81</v>
      </c>
      <c r="AW136" s="14" t="s">
        <v>30</v>
      </c>
      <c r="AX136" s="14" t="s">
        <v>73</v>
      </c>
      <c r="AY136" s="258" t="s">
        <v>132</v>
      </c>
    </row>
    <row r="137" s="13" customFormat="1">
      <c r="A137" s="13"/>
      <c r="B137" s="237"/>
      <c r="C137" s="238"/>
      <c r="D137" s="239" t="s">
        <v>142</v>
      </c>
      <c r="E137" s="240" t="s">
        <v>1</v>
      </c>
      <c r="F137" s="241" t="s">
        <v>650</v>
      </c>
      <c r="G137" s="238"/>
      <c r="H137" s="242">
        <v>300</v>
      </c>
      <c r="I137" s="243"/>
      <c r="J137" s="238"/>
      <c r="K137" s="238"/>
      <c r="L137" s="244"/>
      <c r="M137" s="245"/>
      <c r="N137" s="246"/>
      <c r="O137" s="246"/>
      <c r="P137" s="246"/>
      <c r="Q137" s="246"/>
      <c r="R137" s="246"/>
      <c r="S137" s="246"/>
      <c r="T137" s="247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8" t="s">
        <v>142</v>
      </c>
      <c r="AU137" s="248" t="s">
        <v>83</v>
      </c>
      <c r="AV137" s="13" t="s">
        <v>83</v>
      </c>
      <c r="AW137" s="13" t="s">
        <v>30</v>
      </c>
      <c r="AX137" s="13" t="s">
        <v>73</v>
      </c>
      <c r="AY137" s="248" t="s">
        <v>132</v>
      </c>
    </row>
    <row r="138" s="14" customFormat="1">
      <c r="A138" s="14"/>
      <c r="B138" s="249"/>
      <c r="C138" s="250"/>
      <c r="D138" s="239" t="s">
        <v>142</v>
      </c>
      <c r="E138" s="251" t="s">
        <v>1</v>
      </c>
      <c r="F138" s="252" t="s">
        <v>772</v>
      </c>
      <c r="G138" s="250"/>
      <c r="H138" s="251" t="s">
        <v>1</v>
      </c>
      <c r="I138" s="253"/>
      <c r="J138" s="250"/>
      <c r="K138" s="250"/>
      <c r="L138" s="254"/>
      <c r="M138" s="255"/>
      <c r="N138" s="256"/>
      <c r="O138" s="256"/>
      <c r="P138" s="256"/>
      <c r="Q138" s="256"/>
      <c r="R138" s="256"/>
      <c r="S138" s="256"/>
      <c r="T138" s="257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8" t="s">
        <v>142</v>
      </c>
      <c r="AU138" s="258" t="s">
        <v>83</v>
      </c>
      <c r="AV138" s="14" t="s">
        <v>81</v>
      </c>
      <c r="AW138" s="14" t="s">
        <v>30</v>
      </c>
      <c r="AX138" s="14" t="s">
        <v>73</v>
      </c>
      <c r="AY138" s="258" t="s">
        <v>132</v>
      </c>
    </row>
    <row r="139" s="14" customFormat="1">
      <c r="A139" s="14"/>
      <c r="B139" s="249"/>
      <c r="C139" s="250"/>
      <c r="D139" s="239" t="s">
        <v>142</v>
      </c>
      <c r="E139" s="251" t="s">
        <v>1</v>
      </c>
      <c r="F139" s="252" t="s">
        <v>144</v>
      </c>
      <c r="G139" s="250"/>
      <c r="H139" s="251" t="s">
        <v>1</v>
      </c>
      <c r="I139" s="253"/>
      <c r="J139" s="250"/>
      <c r="K139" s="250"/>
      <c r="L139" s="254"/>
      <c r="M139" s="255"/>
      <c r="N139" s="256"/>
      <c r="O139" s="256"/>
      <c r="P139" s="256"/>
      <c r="Q139" s="256"/>
      <c r="R139" s="256"/>
      <c r="S139" s="256"/>
      <c r="T139" s="257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8" t="s">
        <v>142</v>
      </c>
      <c r="AU139" s="258" t="s">
        <v>83</v>
      </c>
      <c r="AV139" s="14" t="s">
        <v>81</v>
      </c>
      <c r="AW139" s="14" t="s">
        <v>30</v>
      </c>
      <c r="AX139" s="14" t="s">
        <v>73</v>
      </c>
      <c r="AY139" s="258" t="s">
        <v>132</v>
      </c>
    </row>
    <row r="140" s="15" customFormat="1">
      <c r="A140" s="15"/>
      <c r="B140" s="259"/>
      <c r="C140" s="260"/>
      <c r="D140" s="239" t="s">
        <v>142</v>
      </c>
      <c r="E140" s="261" t="s">
        <v>1</v>
      </c>
      <c r="F140" s="262" t="s">
        <v>145</v>
      </c>
      <c r="G140" s="260"/>
      <c r="H140" s="263">
        <v>790</v>
      </c>
      <c r="I140" s="264"/>
      <c r="J140" s="260"/>
      <c r="K140" s="260"/>
      <c r="L140" s="265"/>
      <c r="M140" s="266"/>
      <c r="N140" s="267"/>
      <c r="O140" s="267"/>
      <c r="P140" s="267"/>
      <c r="Q140" s="267"/>
      <c r="R140" s="267"/>
      <c r="S140" s="267"/>
      <c r="T140" s="268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69" t="s">
        <v>142</v>
      </c>
      <c r="AU140" s="269" t="s">
        <v>83</v>
      </c>
      <c r="AV140" s="15" t="s">
        <v>139</v>
      </c>
      <c r="AW140" s="15" t="s">
        <v>30</v>
      </c>
      <c r="AX140" s="15" t="s">
        <v>81</v>
      </c>
      <c r="AY140" s="269" t="s">
        <v>132</v>
      </c>
    </row>
    <row r="141" s="12" customFormat="1" ht="22.8" customHeight="1">
      <c r="A141" s="12"/>
      <c r="B141" s="203"/>
      <c r="C141" s="204"/>
      <c r="D141" s="205" t="s">
        <v>72</v>
      </c>
      <c r="E141" s="217" t="s">
        <v>161</v>
      </c>
      <c r="F141" s="217" t="s">
        <v>162</v>
      </c>
      <c r="G141" s="204"/>
      <c r="H141" s="204"/>
      <c r="I141" s="207"/>
      <c r="J141" s="218">
        <f>BK141</f>
        <v>0</v>
      </c>
      <c r="K141" s="204"/>
      <c r="L141" s="209"/>
      <c r="M141" s="210"/>
      <c r="N141" s="211"/>
      <c r="O141" s="211"/>
      <c r="P141" s="212">
        <f>SUM(P142:P189)</f>
        <v>0</v>
      </c>
      <c r="Q141" s="211"/>
      <c r="R141" s="212">
        <f>SUM(R142:R189)</f>
        <v>0</v>
      </c>
      <c r="S141" s="211"/>
      <c r="T141" s="213">
        <f>SUM(T142:T189)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14" t="s">
        <v>81</v>
      </c>
      <c r="AT141" s="215" t="s">
        <v>72</v>
      </c>
      <c r="AU141" s="215" t="s">
        <v>81</v>
      </c>
      <c r="AY141" s="214" t="s">
        <v>132</v>
      </c>
      <c r="BK141" s="216">
        <f>SUM(BK142:BK189)</f>
        <v>0</v>
      </c>
    </row>
    <row r="142" s="2" customFormat="1" ht="24.15" customHeight="1">
      <c r="A142" s="39"/>
      <c r="B142" s="40"/>
      <c r="C142" s="219" t="s">
        <v>155</v>
      </c>
      <c r="D142" s="219" t="s">
        <v>134</v>
      </c>
      <c r="E142" s="220" t="s">
        <v>773</v>
      </c>
      <c r="F142" s="221" t="s">
        <v>774</v>
      </c>
      <c r="G142" s="222" t="s">
        <v>137</v>
      </c>
      <c r="H142" s="223">
        <v>28</v>
      </c>
      <c r="I142" s="224"/>
      <c r="J142" s="225">
        <f>ROUND(I142*H142,2)</f>
        <v>0</v>
      </c>
      <c r="K142" s="221" t="s">
        <v>138</v>
      </c>
      <c r="L142" s="45"/>
      <c r="M142" s="226" t="s">
        <v>1</v>
      </c>
      <c r="N142" s="227" t="s">
        <v>38</v>
      </c>
      <c r="O142" s="92"/>
      <c r="P142" s="228">
        <f>O142*H142</f>
        <v>0</v>
      </c>
      <c r="Q142" s="228">
        <v>0</v>
      </c>
      <c r="R142" s="228">
        <f>Q142*H142</f>
        <v>0</v>
      </c>
      <c r="S142" s="228">
        <v>0</v>
      </c>
      <c r="T142" s="229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0" t="s">
        <v>139</v>
      </c>
      <c r="AT142" s="230" t="s">
        <v>134</v>
      </c>
      <c r="AU142" s="230" t="s">
        <v>83</v>
      </c>
      <c r="AY142" s="18" t="s">
        <v>132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18" t="s">
        <v>81</v>
      </c>
      <c r="BK142" s="231">
        <f>ROUND(I142*H142,2)</f>
        <v>0</v>
      </c>
      <c r="BL142" s="18" t="s">
        <v>139</v>
      </c>
      <c r="BM142" s="230" t="s">
        <v>158</v>
      </c>
    </row>
    <row r="143" s="2" customFormat="1">
      <c r="A143" s="39"/>
      <c r="B143" s="40"/>
      <c r="C143" s="41"/>
      <c r="D143" s="232" t="s">
        <v>140</v>
      </c>
      <c r="E143" s="41"/>
      <c r="F143" s="233" t="s">
        <v>775</v>
      </c>
      <c r="G143" s="41"/>
      <c r="H143" s="41"/>
      <c r="I143" s="234"/>
      <c r="J143" s="41"/>
      <c r="K143" s="41"/>
      <c r="L143" s="45"/>
      <c r="M143" s="235"/>
      <c r="N143" s="236"/>
      <c r="O143" s="92"/>
      <c r="P143" s="92"/>
      <c r="Q143" s="92"/>
      <c r="R143" s="92"/>
      <c r="S143" s="92"/>
      <c r="T143" s="93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140</v>
      </c>
      <c r="AU143" s="18" t="s">
        <v>83</v>
      </c>
    </row>
    <row r="144" s="13" customFormat="1">
      <c r="A144" s="13"/>
      <c r="B144" s="237"/>
      <c r="C144" s="238"/>
      <c r="D144" s="239" t="s">
        <v>142</v>
      </c>
      <c r="E144" s="240" t="s">
        <v>1</v>
      </c>
      <c r="F144" s="241" t="s">
        <v>219</v>
      </c>
      <c r="G144" s="238"/>
      <c r="H144" s="242">
        <v>28</v>
      </c>
      <c r="I144" s="243"/>
      <c r="J144" s="238"/>
      <c r="K144" s="238"/>
      <c r="L144" s="244"/>
      <c r="M144" s="245"/>
      <c r="N144" s="246"/>
      <c r="O144" s="246"/>
      <c r="P144" s="246"/>
      <c r="Q144" s="246"/>
      <c r="R144" s="246"/>
      <c r="S144" s="246"/>
      <c r="T144" s="247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8" t="s">
        <v>142</v>
      </c>
      <c r="AU144" s="248" t="s">
        <v>83</v>
      </c>
      <c r="AV144" s="13" t="s">
        <v>83</v>
      </c>
      <c r="AW144" s="13" t="s">
        <v>30</v>
      </c>
      <c r="AX144" s="13" t="s">
        <v>73</v>
      </c>
      <c r="AY144" s="248" t="s">
        <v>132</v>
      </c>
    </row>
    <row r="145" s="14" customFormat="1">
      <c r="A145" s="14"/>
      <c r="B145" s="249"/>
      <c r="C145" s="250"/>
      <c r="D145" s="239" t="s">
        <v>142</v>
      </c>
      <c r="E145" s="251" t="s">
        <v>1</v>
      </c>
      <c r="F145" s="252" t="s">
        <v>144</v>
      </c>
      <c r="G145" s="250"/>
      <c r="H145" s="251" t="s">
        <v>1</v>
      </c>
      <c r="I145" s="253"/>
      <c r="J145" s="250"/>
      <c r="K145" s="250"/>
      <c r="L145" s="254"/>
      <c r="M145" s="255"/>
      <c r="N145" s="256"/>
      <c r="O145" s="256"/>
      <c r="P145" s="256"/>
      <c r="Q145" s="256"/>
      <c r="R145" s="256"/>
      <c r="S145" s="256"/>
      <c r="T145" s="257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8" t="s">
        <v>142</v>
      </c>
      <c r="AU145" s="258" t="s">
        <v>83</v>
      </c>
      <c r="AV145" s="14" t="s">
        <v>81</v>
      </c>
      <c r="AW145" s="14" t="s">
        <v>30</v>
      </c>
      <c r="AX145" s="14" t="s">
        <v>73</v>
      </c>
      <c r="AY145" s="258" t="s">
        <v>132</v>
      </c>
    </row>
    <row r="146" s="15" customFormat="1">
      <c r="A146" s="15"/>
      <c r="B146" s="259"/>
      <c r="C146" s="260"/>
      <c r="D146" s="239" t="s">
        <v>142</v>
      </c>
      <c r="E146" s="261" t="s">
        <v>1</v>
      </c>
      <c r="F146" s="262" t="s">
        <v>145</v>
      </c>
      <c r="G146" s="260"/>
      <c r="H146" s="263">
        <v>28</v>
      </c>
      <c r="I146" s="264"/>
      <c r="J146" s="260"/>
      <c r="K146" s="260"/>
      <c r="L146" s="265"/>
      <c r="M146" s="266"/>
      <c r="N146" s="267"/>
      <c r="O146" s="267"/>
      <c r="P146" s="267"/>
      <c r="Q146" s="267"/>
      <c r="R146" s="267"/>
      <c r="S146" s="267"/>
      <c r="T146" s="268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69" t="s">
        <v>142</v>
      </c>
      <c r="AU146" s="269" t="s">
        <v>83</v>
      </c>
      <c r="AV146" s="15" t="s">
        <v>139</v>
      </c>
      <c r="AW146" s="15" t="s">
        <v>30</v>
      </c>
      <c r="AX146" s="15" t="s">
        <v>81</v>
      </c>
      <c r="AY146" s="269" t="s">
        <v>132</v>
      </c>
    </row>
    <row r="147" s="2" customFormat="1" ht="24.15" customHeight="1">
      <c r="A147" s="39"/>
      <c r="B147" s="40"/>
      <c r="C147" s="219" t="s">
        <v>139</v>
      </c>
      <c r="D147" s="219" t="s">
        <v>134</v>
      </c>
      <c r="E147" s="220" t="s">
        <v>163</v>
      </c>
      <c r="F147" s="221" t="s">
        <v>164</v>
      </c>
      <c r="G147" s="222" t="s">
        <v>137</v>
      </c>
      <c r="H147" s="223">
        <v>175</v>
      </c>
      <c r="I147" s="224"/>
      <c r="J147" s="225">
        <f>ROUND(I147*H147,2)</f>
        <v>0</v>
      </c>
      <c r="K147" s="221" t="s">
        <v>138</v>
      </c>
      <c r="L147" s="45"/>
      <c r="M147" s="226" t="s">
        <v>1</v>
      </c>
      <c r="N147" s="227" t="s">
        <v>38</v>
      </c>
      <c r="O147" s="92"/>
      <c r="P147" s="228">
        <f>O147*H147</f>
        <v>0</v>
      </c>
      <c r="Q147" s="228">
        <v>0</v>
      </c>
      <c r="R147" s="228">
        <f>Q147*H147</f>
        <v>0</v>
      </c>
      <c r="S147" s="228">
        <v>0</v>
      </c>
      <c r="T147" s="229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0" t="s">
        <v>139</v>
      </c>
      <c r="AT147" s="230" t="s">
        <v>134</v>
      </c>
      <c r="AU147" s="230" t="s">
        <v>83</v>
      </c>
      <c r="AY147" s="18" t="s">
        <v>132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18" t="s">
        <v>81</v>
      </c>
      <c r="BK147" s="231">
        <f>ROUND(I147*H147,2)</f>
        <v>0</v>
      </c>
      <c r="BL147" s="18" t="s">
        <v>139</v>
      </c>
      <c r="BM147" s="230" t="s">
        <v>165</v>
      </c>
    </row>
    <row r="148" s="2" customFormat="1">
      <c r="A148" s="39"/>
      <c r="B148" s="40"/>
      <c r="C148" s="41"/>
      <c r="D148" s="232" t="s">
        <v>140</v>
      </c>
      <c r="E148" s="41"/>
      <c r="F148" s="233" t="s">
        <v>166</v>
      </c>
      <c r="G148" s="41"/>
      <c r="H148" s="41"/>
      <c r="I148" s="234"/>
      <c r="J148" s="41"/>
      <c r="K148" s="41"/>
      <c r="L148" s="45"/>
      <c r="M148" s="235"/>
      <c r="N148" s="236"/>
      <c r="O148" s="92"/>
      <c r="P148" s="92"/>
      <c r="Q148" s="92"/>
      <c r="R148" s="92"/>
      <c r="S148" s="92"/>
      <c r="T148" s="93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140</v>
      </c>
      <c r="AU148" s="18" t="s">
        <v>83</v>
      </c>
    </row>
    <row r="149" s="13" customFormat="1">
      <c r="A149" s="13"/>
      <c r="B149" s="237"/>
      <c r="C149" s="238"/>
      <c r="D149" s="239" t="s">
        <v>142</v>
      </c>
      <c r="E149" s="240" t="s">
        <v>1</v>
      </c>
      <c r="F149" s="241" t="s">
        <v>526</v>
      </c>
      <c r="G149" s="238"/>
      <c r="H149" s="242">
        <v>175</v>
      </c>
      <c r="I149" s="243"/>
      <c r="J149" s="238"/>
      <c r="K149" s="238"/>
      <c r="L149" s="244"/>
      <c r="M149" s="245"/>
      <c r="N149" s="246"/>
      <c r="O149" s="246"/>
      <c r="P149" s="246"/>
      <c r="Q149" s="246"/>
      <c r="R149" s="246"/>
      <c r="S149" s="246"/>
      <c r="T149" s="247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8" t="s">
        <v>142</v>
      </c>
      <c r="AU149" s="248" t="s">
        <v>83</v>
      </c>
      <c r="AV149" s="13" t="s">
        <v>83</v>
      </c>
      <c r="AW149" s="13" t="s">
        <v>30</v>
      </c>
      <c r="AX149" s="13" t="s">
        <v>73</v>
      </c>
      <c r="AY149" s="248" t="s">
        <v>132</v>
      </c>
    </row>
    <row r="150" s="14" customFormat="1">
      <c r="A150" s="14"/>
      <c r="B150" s="249"/>
      <c r="C150" s="250"/>
      <c r="D150" s="239" t="s">
        <v>142</v>
      </c>
      <c r="E150" s="251" t="s">
        <v>1</v>
      </c>
      <c r="F150" s="252" t="s">
        <v>144</v>
      </c>
      <c r="G150" s="250"/>
      <c r="H150" s="251" t="s">
        <v>1</v>
      </c>
      <c r="I150" s="253"/>
      <c r="J150" s="250"/>
      <c r="K150" s="250"/>
      <c r="L150" s="254"/>
      <c r="M150" s="255"/>
      <c r="N150" s="256"/>
      <c r="O150" s="256"/>
      <c r="P150" s="256"/>
      <c r="Q150" s="256"/>
      <c r="R150" s="256"/>
      <c r="S150" s="256"/>
      <c r="T150" s="257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8" t="s">
        <v>142</v>
      </c>
      <c r="AU150" s="258" t="s">
        <v>83</v>
      </c>
      <c r="AV150" s="14" t="s">
        <v>81</v>
      </c>
      <c r="AW150" s="14" t="s">
        <v>30</v>
      </c>
      <c r="AX150" s="14" t="s">
        <v>73</v>
      </c>
      <c r="AY150" s="258" t="s">
        <v>132</v>
      </c>
    </row>
    <row r="151" s="15" customFormat="1">
      <c r="A151" s="15"/>
      <c r="B151" s="259"/>
      <c r="C151" s="260"/>
      <c r="D151" s="239" t="s">
        <v>142</v>
      </c>
      <c r="E151" s="261" t="s">
        <v>1</v>
      </c>
      <c r="F151" s="262" t="s">
        <v>145</v>
      </c>
      <c r="G151" s="260"/>
      <c r="H151" s="263">
        <v>175</v>
      </c>
      <c r="I151" s="264"/>
      <c r="J151" s="260"/>
      <c r="K151" s="260"/>
      <c r="L151" s="265"/>
      <c r="M151" s="266"/>
      <c r="N151" s="267"/>
      <c r="O151" s="267"/>
      <c r="P151" s="267"/>
      <c r="Q151" s="267"/>
      <c r="R151" s="267"/>
      <c r="S151" s="267"/>
      <c r="T151" s="268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69" t="s">
        <v>142</v>
      </c>
      <c r="AU151" s="269" t="s">
        <v>83</v>
      </c>
      <c r="AV151" s="15" t="s">
        <v>139</v>
      </c>
      <c r="AW151" s="15" t="s">
        <v>30</v>
      </c>
      <c r="AX151" s="15" t="s">
        <v>81</v>
      </c>
      <c r="AY151" s="269" t="s">
        <v>132</v>
      </c>
    </row>
    <row r="152" s="2" customFormat="1" ht="21.75" customHeight="1">
      <c r="A152" s="39"/>
      <c r="B152" s="40"/>
      <c r="C152" s="219" t="s">
        <v>161</v>
      </c>
      <c r="D152" s="219" t="s">
        <v>134</v>
      </c>
      <c r="E152" s="220" t="s">
        <v>776</v>
      </c>
      <c r="F152" s="221" t="s">
        <v>777</v>
      </c>
      <c r="G152" s="222" t="s">
        <v>170</v>
      </c>
      <c r="H152" s="223">
        <v>39</v>
      </c>
      <c r="I152" s="224"/>
      <c r="J152" s="225">
        <f>ROUND(I152*H152,2)</f>
        <v>0</v>
      </c>
      <c r="K152" s="221" t="s">
        <v>138</v>
      </c>
      <c r="L152" s="45"/>
      <c r="M152" s="226" t="s">
        <v>1</v>
      </c>
      <c r="N152" s="227" t="s">
        <v>38</v>
      </c>
      <c r="O152" s="92"/>
      <c r="P152" s="228">
        <f>O152*H152</f>
        <v>0</v>
      </c>
      <c r="Q152" s="228">
        <v>0</v>
      </c>
      <c r="R152" s="228">
        <f>Q152*H152</f>
        <v>0</v>
      </c>
      <c r="S152" s="228">
        <v>0</v>
      </c>
      <c r="T152" s="229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0" t="s">
        <v>139</v>
      </c>
      <c r="AT152" s="230" t="s">
        <v>134</v>
      </c>
      <c r="AU152" s="230" t="s">
        <v>83</v>
      </c>
      <c r="AY152" s="18" t="s">
        <v>132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18" t="s">
        <v>81</v>
      </c>
      <c r="BK152" s="231">
        <f>ROUND(I152*H152,2)</f>
        <v>0</v>
      </c>
      <c r="BL152" s="18" t="s">
        <v>139</v>
      </c>
      <c r="BM152" s="230" t="s">
        <v>171</v>
      </c>
    </row>
    <row r="153" s="2" customFormat="1">
      <c r="A153" s="39"/>
      <c r="B153" s="40"/>
      <c r="C153" s="41"/>
      <c r="D153" s="232" t="s">
        <v>140</v>
      </c>
      <c r="E153" s="41"/>
      <c r="F153" s="233" t="s">
        <v>778</v>
      </c>
      <c r="G153" s="41"/>
      <c r="H153" s="41"/>
      <c r="I153" s="234"/>
      <c r="J153" s="41"/>
      <c r="K153" s="41"/>
      <c r="L153" s="45"/>
      <c r="M153" s="235"/>
      <c r="N153" s="236"/>
      <c r="O153" s="92"/>
      <c r="P153" s="92"/>
      <c r="Q153" s="92"/>
      <c r="R153" s="92"/>
      <c r="S153" s="92"/>
      <c r="T153" s="93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140</v>
      </c>
      <c r="AU153" s="18" t="s">
        <v>83</v>
      </c>
    </row>
    <row r="154" s="13" customFormat="1">
      <c r="A154" s="13"/>
      <c r="B154" s="237"/>
      <c r="C154" s="238"/>
      <c r="D154" s="239" t="s">
        <v>142</v>
      </c>
      <c r="E154" s="240" t="s">
        <v>1</v>
      </c>
      <c r="F154" s="241" t="s">
        <v>354</v>
      </c>
      <c r="G154" s="238"/>
      <c r="H154" s="242">
        <v>39</v>
      </c>
      <c r="I154" s="243"/>
      <c r="J154" s="238"/>
      <c r="K154" s="238"/>
      <c r="L154" s="244"/>
      <c r="M154" s="245"/>
      <c r="N154" s="246"/>
      <c r="O154" s="246"/>
      <c r="P154" s="246"/>
      <c r="Q154" s="246"/>
      <c r="R154" s="246"/>
      <c r="S154" s="246"/>
      <c r="T154" s="247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8" t="s">
        <v>142</v>
      </c>
      <c r="AU154" s="248" t="s">
        <v>83</v>
      </c>
      <c r="AV154" s="13" t="s">
        <v>83</v>
      </c>
      <c r="AW154" s="13" t="s">
        <v>30</v>
      </c>
      <c r="AX154" s="13" t="s">
        <v>73</v>
      </c>
      <c r="AY154" s="248" t="s">
        <v>132</v>
      </c>
    </row>
    <row r="155" s="14" customFormat="1">
      <c r="A155" s="14"/>
      <c r="B155" s="249"/>
      <c r="C155" s="250"/>
      <c r="D155" s="239" t="s">
        <v>142</v>
      </c>
      <c r="E155" s="251" t="s">
        <v>1</v>
      </c>
      <c r="F155" s="252" t="s">
        <v>144</v>
      </c>
      <c r="G155" s="250"/>
      <c r="H155" s="251" t="s">
        <v>1</v>
      </c>
      <c r="I155" s="253"/>
      <c r="J155" s="250"/>
      <c r="K155" s="250"/>
      <c r="L155" s="254"/>
      <c r="M155" s="255"/>
      <c r="N155" s="256"/>
      <c r="O155" s="256"/>
      <c r="P155" s="256"/>
      <c r="Q155" s="256"/>
      <c r="R155" s="256"/>
      <c r="S155" s="256"/>
      <c r="T155" s="257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8" t="s">
        <v>142</v>
      </c>
      <c r="AU155" s="258" t="s">
        <v>83</v>
      </c>
      <c r="AV155" s="14" t="s">
        <v>81</v>
      </c>
      <c r="AW155" s="14" t="s">
        <v>30</v>
      </c>
      <c r="AX155" s="14" t="s">
        <v>73</v>
      </c>
      <c r="AY155" s="258" t="s">
        <v>132</v>
      </c>
    </row>
    <row r="156" s="15" customFormat="1">
      <c r="A156" s="15"/>
      <c r="B156" s="259"/>
      <c r="C156" s="260"/>
      <c r="D156" s="239" t="s">
        <v>142</v>
      </c>
      <c r="E156" s="261" t="s">
        <v>1</v>
      </c>
      <c r="F156" s="262" t="s">
        <v>145</v>
      </c>
      <c r="G156" s="260"/>
      <c r="H156" s="263">
        <v>39</v>
      </c>
      <c r="I156" s="264"/>
      <c r="J156" s="260"/>
      <c r="K156" s="260"/>
      <c r="L156" s="265"/>
      <c r="M156" s="266"/>
      <c r="N156" s="267"/>
      <c r="O156" s="267"/>
      <c r="P156" s="267"/>
      <c r="Q156" s="267"/>
      <c r="R156" s="267"/>
      <c r="S156" s="267"/>
      <c r="T156" s="268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69" t="s">
        <v>142</v>
      </c>
      <c r="AU156" s="269" t="s">
        <v>83</v>
      </c>
      <c r="AV156" s="15" t="s">
        <v>139</v>
      </c>
      <c r="AW156" s="15" t="s">
        <v>30</v>
      </c>
      <c r="AX156" s="15" t="s">
        <v>81</v>
      </c>
      <c r="AY156" s="269" t="s">
        <v>132</v>
      </c>
    </row>
    <row r="157" s="2" customFormat="1" ht="16.5" customHeight="1">
      <c r="A157" s="39"/>
      <c r="B157" s="40"/>
      <c r="C157" s="219" t="s">
        <v>158</v>
      </c>
      <c r="D157" s="219" t="s">
        <v>134</v>
      </c>
      <c r="E157" s="220" t="s">
        <v>593</v>
      </c>
      <c r="F157" s="221" t="s">
        <v>453</v>
      </c>
      <c r="G157" s="222" t="s">
        <v>137</v>
      </c>
      <c r="H157" s="223">
        <v>518</v>
      </c>
      <c r="I157" s="224"/>
      <c r="J157" s="225">
        <f>ROUND(I157*H157,2)</f>
        <v>0</v>
      </c>
      <c r="K157" s="221" t="s">
        <v>138</v>
      </c>
      <c r="L157" s="45"/>
      <c r="M157" s="226" t="s">
        <v>1</v>
      </c>
      <c r="N157" s="227" t="s">
        <v>38</v>
      </c>
      <c r="O157" s="92"/>
      <c r="P157" s="228">
        <f>O157*H157</f>
        <v>0</v>
      </c>
      <c r="Q157" s="228">
        <v>0</v>
      </c>
      <c r="R157" s="228">
        <f>Q157*H157</f>
        <v>0</v>
      </c>
      <c r="S157" s="228">
        <v>0</v>
      </c>
      <c r="T157" s="229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0" t="s">
        <v>139</v>
      </c>
      <c r="AT157" s="230" t="s">
        <v>134</v>
      </c>
      <c r="AU157" s="230" t="s">
        <v>83</v>
      </c>
      <c r="AY157" s="18" t="s">
        <v>132</v>
      </c>
      <c r="BE157" s="231">
        <f>IF(N157="základní",J157,0)</f>
        <v>0</v>
      </c>
      <c r="BF157" s="231">
        <f>IF(N157="snížená",J157,0)</f>
        <v>0</v>
      </c>
      <c r="BG157" s="231">
        <f>IF(N157="zákl. přenesená",J157,0)</f>
        <v>0</v>
      </c>
      <c r="BH157" s="231">
        <f>IF(N157="sníž. přenesená",J157,0)</f>
        <v>0</v>
      </c>
      <c r="BI157" s="231">
        <f>IF(N157="nulová",J157,0)</f>
        <v>0</v>
      </c>
      <c r="BJ157" s="18" t="s">
        <v>81</v>
      </c>
      <c r="BK157" s="231">
        <f>ROUND(I157*H157,2)</f>
        <v>0</v>
      </c>
      <c r="BL157" s="18" t="s">
        <v>139</v>
      </c>
      <c r="BM157" s="230" t="s">
        <v>175</v>
      </c>
    </row>
    <row r="158" s="2" customFormat="1">
      <c r="A158" s="39"/>
      <c r="B158" s="40"/>
      <c r="C158" s="41"/>
      <c r="D158" s="232" t="s">
        <v>140</v>
      </c>
      <c r="E158" s="41"/>
      <c r="F158" s="233" t="s">
        <v>594</v>
      </c>
      <c r="G158" s="41"/>
      <c r="H158" s="41"/>
      <c r="I158" s="234"/>
      <c r="J158" s="41"/>
      <c r="K158" s="41"/>
      <c r="L158" s="45"/>
      <c r="M158" s="235"/>
      <c r="N158" s="236"/>
      <c r="O158" s="92"/>
      <c r="P158" s="92"/>
      <c r="Q158" s="92"/>
      <c r="R158" s="92"/>
      <c r="S158" s="92"/>
      <c r="T158" s="93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140</v>
      </c>
      <c r="AU158" s="18" t="s">
        <v>83</v>
      </c>
    </row>
    <row r="159" s="13" customFormat="1">
      <c r="A159" s="13"/>
      <c r="B159" s="237"/>
      <c r="C159" s="238"/>
      <c r="D159" s="239" t="s">
        <v>142</v>
      </c>
      <c r="E159" s="240" t="s">
        <v>1</v>
      </c>
      <c r="F159" s="241" t="s">
        <v>779</v>
      </c>
      <c r="G159" s="238"/>
      <c r="H159" s="242">
        <v>518</v>
      </c>
      <c r="I159" s="243"/>
      <c r="J159" s="238"/>
      <c r="K159" s="238"/>
      <c r="L159" s="244"/>
      <c r="M159" s="245"/>
      <c r="N159" s="246"/>
      <c r="O159" s="246"/>
      <c r="P159" s="246"/>
      <c r="Q159" s="246"/>
      <c r="R159" s="246"/>
      <c r="S159" s="246"/>
      <c r="T159" s="247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8" t="s">
        <v>142</v>
      </c>
      <c r="AU159" s="248" t="s">
        <v>83</v>
      </c>
      <c r="AV159" s="13" t="s">
        <v>83</v>
      </c>
      <c r="AW159" s="13" t="s">
        <v>30</v>
      </c>
      <c r="AX159" s="13" t="s">
        <v>73</v>
      </c>
      <c r="AY159" s="248" t="s">
        <v>132</v>
      </c>
    </row>
    <row r="160" s="14" customFormat="1">
      <c r="A160" s="14"/>
      <c r="B160" s="249"/>
      <c r="C160" s="250"/>
      <c r="D160" s="239" t="s">
        <v>142</v>
      </c>
      <c r="E160" s="251" t="s">
        <v>1</v>
      </c>
      <c r="F160" s="252" t="s">
        <v>780</v>
      </c>
      <c r="G160" s="250"/>
      <c r="H160" s="251" t="s">
        <v>1</v>
      </c>
      <c r="I160" s="253"/>
      <c r="J160" s="250"/>
      <c r="K160" s="250"/>
      <c r="L160" s="254"/>
      <c r="M160" s="255"/>
      <c r="N160" s="256"/>
      <c r="O160" s="256"/>
      <c r="P160" s="256"/>
      <c r="Q160" s="256"/>
      <c r="R160" s="256"/>
      <c r="S160" s="256"/>
      <c r="T160" s="257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8" t="s">
        <v>142</v>
      </c>
      <c r="AU160" s="258" t="s">
        <v>83</v>
      </c>
      <c r="AV160" s="14" t="s">
        <v>81</v>
      </c>
      <c r="AW160" s="14" t="s">
        <v>30</v>
      </c>
      <c r="AX160" s="14" t="s">
        <v>73</v>
      </c>
      <c r="AY160" s="258" t="s">
        <v>132</v>
      </c>
    </row>
    <row r="161" s="15" customFormat="1">
      <c r="A161" s="15"/>
      <c r="B161" s="259"/>
      <c r="C161" s="260"/>
      <c r="D161" s="239" t="s">
        <v>142</v>
      </c>
      <c r="E161" s="261" t="s">
        <v>1</v>
      </c>
      <c r="F161" s="262" t="s">
        <v>145</v>
      </c>
      <c r="G161" s="260"/>
      <c r="H161" s="263">
        <v>518</v>
      </c>
      <c r="I161" s="264"/>
      <c r="J161" s="260"/>
      <c r="K161" s="260"/>
      <c r="L161" s="265"/>
      <c r="M161" s="266"/>
      <c r="N161" s="267"/>
      <c r="O161" s="267"/>
      <c r="P161" s="267"/>
      <c r="Q161" s="267"/>
      <c r="R161" s="267"/>
      <c r="S161" s="267"/>
      <c r="T161" s="268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69" t="s">
        <v>142</v>
      </c>
      <c r="AU161" s="269" t="s">
        <v>83</v>
      </c>
      <c r="AV161" s="15" t="s">
        <v>139</v>
      </c>
      <c r="AW161" s="15" t="s">
        <v>30</v>
      </c>
      <c r="AX161" s="15" t="s">
        <v>81</v>
      </c>
      <c r="AY161" s="269" t="s">
        <v>132</v>
      </c>
    </row>
    <row r="162" s="2" customFormat="1" ht="16.5" customHeight="1">
      <c r="A162" s="39"/>
      <c r="B162" s="40"/>
      <c r="C162" s="219" t="s">
        <v>178</v>
      </c>
      <c r="D162" s="219" t="s">
        <v>134</v>
      </c>
      <c r="E162" s="220" t="s">
        <v>173</v>
      </c>
      <c r="F162" s="221" t="s">
        <v>174</v>
      </c>
      <c r="G162" s="222" t="s">
        <v>137</v>
      </c>
      <c r="H162" s="223">
        <v>2789.0999999999999</v>
      </c>
      <c r="I162" s="224"/>
      <c r="J162" s="225">
        <f>ROUND(I162*H162,2)</f>
        <v>0</v>
      </c>
      <c r="K162" s="221" t="s">
        <v>1</v>
      </c>
      <c r="L162" s="45"/>
      <c r="M162" s="226" t="s">
        <v>1</v>
      </c>
      <c r="N162" s="227" t="s">
        <v>38</v>
      </c>
      <c r="O162" s="92"/>
      <c r="P162" s="228">
        <f>O162*H162</f>
        <v>0</v>
      </c>
      <c r="Q162" s="228">
        <v>0</v>
      </c>
      <c r="R162" s="228">
        <f>Q162*H162</f>
        <v>0</v>
      </c>
      <c r="S162" s="228">
        <v>0</v>
      </c>
      <c r="T162" s="229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0" t="s">
        <v>139</v>
      </c>
      <c r="AT162" s="230" t="s">
        <v>134</v>
      </c>
      <c r="AU162" s="230" t="s">
        <v>83</v>
      </c>
      <c r="AY162" s="18" t="s">
        <v>132</v>
      </c>
      <c r="BE162" s="231">
        <f>IF(N162="základní",J162,0)</f>
        <v>0</v>
      </c>
      <c r="BF162" s="231">
        <f>IF(N162="snížená",J162,0)</f>
        <v>0</v>
      </c>
      <c r="BG162" s="231">
        <f>IF(N162="zákl. přenesená",J162,0)</f>
        <v>0</v>
      </c>
      <c r="BH162" s="231">
        <f>IF(N162="sníž. přenesená",J162,0)</f>
        <v>0</v>
      </c>
      <c r="BI162" s="231">
        <f>IF(N162="nulová",J162,0)</f>
        <v>0</v>
      </c>
      <c r="BJ162" s="18" t="s">
        <v>81</v>
      </c>
      <c r="BK162" s="231">
        <f>ROUND(I162*H162,2)</f>
        <v>0</v>
      </c>
      <c r="BL162" s="18" t="s">
        <v>139</v>
      </c>
      <c r="BM162" s="230" t="s">
        <v>179</v>
      </c>
    </row>
    <row r="163" s="13" customFormat="1">
      <c r="A163" s="13"/>
      <c r="B163" s="237"/>
      <c r="C163" s="238"/>
      <c r="D163" s="239" t="s">
        <v>142</v>
      </c>
      <c r="E163" s="240" t="s">
        <v>1</v>
      </c>
      <c r="F163" s="241" t="s">
        <v>769</v>
      </c>
      <c r="G163" s="238"/>
      <c r="H163" s="242">
        <v>2114.0999999999999</v>
      </c>
      <c r="I163" s="243"/>
      <c r="J163" s="238"/>
      <c r="K163" s="238"/>
      <c r="L163" s="244"/>
      <c r="M163" s="245"/>
      <c r="N163" s="246"/>
      <c r="O163" s="246"/>
      <c r="P163" s="246"/>
      <c r="Q163" s="246"/>
      <c r="R163" s="246"/>
      <c r="S163" s="246"/>
      <c r="T163" s="247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8" t="s">
        <v>142</v>
      </c>
      <c r="AU163" s="248" t="s">
        <v>83</v>
      </c>
      <c r="AV163" s="13" t="s">
        <v>83</v>
      </c>
      <c r="AW163" s="13" t="s">
        <v>30</v>
      </c>
      <c r="AX163" s="13" t="s">
        <v>73</v>
      </c>
      <c r="AY163" s="248" t="s">
        <v>132</v>
      </c>
    </row>
    <row r="164" s="14" customFormat="1">
      <c r="A164" s="14"/>
      <c r="B164" s="249"/>
      <c r="C164" s="250"/>
      <c r="D164" s="239" t="s">
        <v>142</v>
      </c>
      <c r="E164" s="251" t="s">
        <v>1</v>
      </c>
      <c r="F164" s="252" t="s">
        <v>151</v>
      </c>
      <c r="G164" s="250"/>
      <c r="H164" s="251" t="s">
        <v>1</v>
      </c>
      <c r="I164" s="253"/>
      <c r="J164" s="250"/>
      <c r="K164" s="250"/>
      <c r="L164" s="254"/>
      <c r="M164" s="255"/>
      <c r="N164" s="256"/>
      <c r="O164" s="256"/>
      <c r="P164" s="256"/>
      <c r="Q164" s="256"/>
      <c r="R164" s="256"/>
      <c r="S164" s="256"/>
      <c r="T164" s="257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8" t="s">
        <v>142</v>
      </c>
      <c r="AU164" s="258" t="s">
        <v>83</v>
      </c>
      <c r="AV164" s="14" t="s">
        <v>81</v>
      </c>
      <c r="AW164" s="14" t="s">
        <v>30</v>
      </c>
      <c r="AX164" s="14" t="s">
        <v>73</v>
      </c>
      <c r="AY164" s="258" t="s">
        <v>132</v>
      </c>
    </row>
    <row r="165" s="13" customFormat="1">
      <c r="A165" s="13"/>
      <c r="B165" s="237"/>
      <c r="C165" s="238"/>
      <c r="D165" s="239" t="s">
        <v>142</v>
      </c>
      <c r="E165" s="240" t="s">
        <v>1</v>
      </c>
      <c r="F165" s="241" t="s">
        <v>770</v>
      </c>
      <c r="G165" s="238"/>
      <c r="H165" s="242">
        <v>185</v>
      </c>
      <c r="I165" s="243"/>
      <c r="J165" s="238"/>
      <c r="K165" s="238"/>
      <c r="L165" s="244"/>
      <c r="M165" s="245"/>
      <c r="N165" s="246"/>
      <c r="O165" s="246"/>
      <c r="P165" s="246"/>
      <c r="Q165" s="246"/>
      <c r="R165" s="246"/>
      <c r="S165" s="246"/>
      <c r="T165" s="247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8" t="s">
        <v>142</v>
      </c>
      <c r="AU165" s="248" t="s">
        <v>83</v>
      </c>
      <c r="AV165" s="13" t="s">
        <v>83</v>
      </c>
      <c r="AW165" s="13" t="s">
        <v>30</v>
      </c>
      <c r="AX165" s="13" t="s">
        <v>73</v>
      </c>
      <c r="AY165" s="248" t="s">
        <v>132</v>
      </c>
    </row>
    <row r="166" s="14" customFormat="1">
      <c r="A166" s="14"/>
      <c r="B166" s="249"/>
      <c r="C166" s="250"/>
      <c r="D166" s="239" t="s">
        <v>142</v>
      </c>
      <c r="E166" s="251" t="s">
        <v>1</v>
      </c>
      <c r="F166" s="252" t="s">
        <v>176</v>
      </c>
      <c r="G166" s="250"/>
      <c r="H166" s="251" t="s">
        <v>1</v>
      </c>
      <c r="I166" s="253"/>
      <c r="J166" s="250"/>
      <c r="K166" s="250"/>
      <c r="L166" s="254"/>
      <c r="M166" s="255"/>
      <c r="N166" s="256"/>
      <c r="O166" s="256"/>
      <c r="P166" s="256"/>
      <c r="Q166" s="256"/>
      <c r="R166" s="256"/>
      <c r="S166" s="256"/>
      <c r="T166" s="257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8" t="s">
        <v>142</v>
      </c>
      <c r="AU166" s="258" t="s">
        <v>83</v>
      </c>
      <c r="AV166" s="14" t="s">
        <v>81</v>
      </c>
      <c r="AW166" s="14" t="s">
        <v>30</v>
      </c>
      <c r="AX166" s="14" t="s">
        <v>73</v>
      </c>
      <c r="AY166" s="258" t="s">
        <v>132</v>
      </c>
    </row>
    <row r="167" s="13" customFormat="1">
      <c r="A167" s="13"/>
      <c r="B167" s="237"/>
      <c r="C167" s="238"/>
      <c r="D167" s="239" t="s">
        <v>142</v>
      </c>
      <c r="E167" s="240" t="s">
        <v>1</v>
      </c>
      <c r="F167" s="241" t="s">
        <v>771</v>
      </c>
      <c r="G167" s="238"/>
      <c r="H167" s="242">
        <v>490</v>
      </c>
      <c r="I167" s="243"/>
      <c r="J167" s="238"/>
      <c r="K167" s="238"/>
      <c r="L167" s="244"/>
      <c r="M167" s="245"/>
      <c r="N167" s="246"/>
      <c r="O167" s="246"/>
      <c r="P167" s="246"/>
      <c r="Q167" s="246"/>
      <c r="R167" s="246"/>
      <c r="S167" s="246"/>
      <c r="T167" s="247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8" t="s">
        <v>142</v>
      </c>
      <c r="AU167" s="248" t="s">
        <v>83</v>
      </c>
      <c r="AV167" s="13" t="s">
        <v>83</v>
      </c>
      <c r="AW167" s="13" t="s">
        <v>30</v>
      </c>
      <c r="AX167" s="13" t="s">
        <v>73</v>
      </c>
      <c r="AY167" s="248" t="s">
        <v>132</v>
      </c>
    </row>
    <row r="168" s="14" customFormat="1">
      <c r="A168" s="14"/>
      <c r="B168" s="249"/>
      <c r="C168" s="250"/>
      <c r="D168" s="239" t="s">
        <v>142</v>
      </c>
      <c r="E168" s="251" t="s">
        <v>1</v>
      </c>
      <c r="F168" s="252" t="s">
        <v>732</v>
      </c>
      <c r="G168" s="250"/>
      <c r="H168" s="251" t="s">
        <v>1</v>
      </c>
      <c r="I168" s="253"/>
      <c r="J168" s="250"/>
      <c r="K168" s="250"/>
      <c r="L168" s="254"/>
      <c r="M168" s="255"/>
      <c r="N168" s="256"/>
      <c r="O168" s="256"/>
      <c r="P168" s="256"/>
      <c r="Q168" s="256"/>
      <c r="R168" s="256"/>
      <c r="S168" s="256"/>
      <c r="T168" s="257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8" t="s">
        <v>142</v>
      </c>
      <c r="AU168" s="258" t="s">
        <v>83</v>
      </c>
      <c r="AV168" s="14" t="s">
        <v>81</v>
      </c>
      <c r="AW168" s="14" t="s">
        <v>30</v>
      </c>
      <c r="AX168" s="14" t="s">
        <v>73</v>
      </c>
      <c r="AY168" s="258" t="s">
        <v>132</v>
      </c>
    </row>
    <row r="169" s="14" customFormat="1">
      <c r="A169" s="14"/>
      <c r="B169" s="249"/>
      <c r="C169" s="250"/>
      <c r="D169" s="239" t="s">
        <v>142</v>
      </c>
      <c r="E169" s="251" t="s">
        <v>1</v>
      </c>
      <c r="F169" s="252" t="s">
        <v>177</v>
      </c>
      <c r="G169" s="250"/>
      <c r="H169" s="251" t="s">
        <v>1</v>
      </c>
      <c r="I169" s="253"/>
      <c r="J169" s="250"/>
      <c r="K169" s="250"/>
      <c r="L169" s="254"/>
      <c r="M169" s="255"/>
      <c r="N169" s="256"/>
      <c r="O169" s="256"/>
      <c r="P169" s="256"/>
      <c r="Q169" s="256"/>
      <c r="R169" s="256"/>
      <c r="S169" s="256"/>
      <c r="T169" s="257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8" t="s">
        <v>142</v>
      </c>
      <c r="AU169" s="258" t="s">
        <v>83</v>
      </c>
      <c r="AV169" s="14" t="s">
        <v>81</v>
      </c>
      <c r="AW169" s="14" t="s">
        <v>30</v>
      </c>
      <c r="AX169" s="14" t="s">
        <v>73</v>
      </c>
      <c r="AY169" s="258" t="s">
        <v>132</v>
      </c>
    </row>
    <row r="170" s="15" customFormat="1">
      <c r="A170" s="15"/>
      <c r="B170" s="259"/>
      <c r="C170" s="260"/>
      <c r="D170" s="239" t="s">
        <v>142</v>
      </c>
      <c r="E170" s="261" t="s">
        <v>1</v>
      </c>
      <c r="F170" s="262" t="s">
        <v>145</v>
      </c>
      <c r="G170" s="260"/>
      <c r="H170" s="263">
        <v>2789.0999999999999</v>
      </c>
      <c r="I170" s="264"/>
      <c r="J170" s="260"/>
      <c r="K170" s="260"/>
      <c r="L170" s="265"/>
      <c r="M170" s="266"/>
      <c r="N170" s="267"/>
      <c r="O170" s="267"/>
      <c r="P170" s="267"/>
      <c r="Q170" s="267"/>
      <c r="R170" s="267"/>
      <c r="S170" s="267"/>
      <c r="T170" s="268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69" t="s">
        <v>142</v>
      </c>
      <c r="AU170" s="269" t="s">
        <v>83</v>
      </c>
      <c r="AV170" s="15" t="s">
        <v>139</v>
      </c>
      <c r="AW170" s="15" t="s">
        <v>30</v>
      </c>
      <c r="AX170" s="15" t="s">
        <v>81</v>
      </c>
      <c r="AY170" s="269" t="s">
        <v>132</v>
      </c>
    </row>
    <row r="171" s="2" customFormat="1" ht="16.5" customHeight="1">
      <c r="A171" s="39"/>
      <c r="B171" s="40"/>
      <c r="C171" s="219" t="s">
        <v>165</v>
      </c>
      <c r="D171" s="219" t="s">
        <v>134</v>
      </c>
      <c r="E171" s="220" t="s">
        <v>597</v>
      </c>
      <c r="F171" s="221" t="s">
        <v>457</v>
      </c>
      <c r="G171" s="222" t="s">
        <v>137</v>
      </c>
      <c r="H171" s="223">
        <v>300</v>
      </c>
      <c r="I171" s="224"/>
      <c r="J171" s="225">
        <f>ROUND(I171*H171,2)</f>
        <v>0</v>
      </c>
      <c r="K171" s="221" t="s">
        <v>1</v>
      </c>
      <c r="L171" s="45"/>
      <c r="M171" s="226" t="s">
        <v>1</v>
      </c>
      <c r="N171" s="227" t="s">
        <v>38</v>
      </c>
      <c r="O171" s="92"/>
      <c r="P171" s="228">
        <f>O171*H171</f>
        <v>0</v>
      </c>
      <c r="Q171" s="228">
        <v>0</v>
      </c>
      <c r="R171" s="228">
        <f>Q171*H171</f>
        <v>0</v>
      </c>
      <c r="S171" s="228">
        <v>0</v>
      </c>
      <c r="T171" s="229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30" t="s">
        <v>139</v>
      </c>
      <c r="AT171" s="230" t="s">
        <v>134</v>
      </c>
      <c r="AU171" s="230" t="s">
        <v>83</v>
      </c>
      <c r="AY171" s="18" t="s">
        <v>132</v>
      </c>
      <c r="BE171" s="231">
        <f>IF(N171="základní",J171,0)</f>
        <v>0</v>
      </c>
      <c r="BF171" s="231">
        <f>IF(N171="snížená",J171,0)</f>
        <v>0</v>
      </c>
      <c r="BG171" s="231">
        <f>IF(N171="zákl. přenesená",J171,0)</f>
        <v>0</v>
      </c>
      <c r="BH171" s="231">
        <f>IF(N171="sníž. přenesená",J171,0)</f>
        <v>0</v>
      </c>
      <c r="BI171" s="231">
        <f>IF(N171="nulová",J171,0)</f>
        <v>0</v>
      </c>
      <c r="BJ171" s="18" t="s">
        <v>81</v>
      </c>
      <c r="BK171" s="231">
        <f>ROUND(I171*H171,2)</f>
        <v>0</v>
      </c>
      <c r="BL171" s="18" t="s">
        <v>139</v>
      </c>
      <c r="BM171" s="230" t="s">
        <v>183</v>
      </c>
    </row>
    <row r="172" s="13" customFormat="1">
      <c r="A172" s="13"/>
      <c r="B172" s="237"/>
      <c r="C172" s="238"/>
      <c r="D172" s="239" t="s">
        <v>142</v>
      </c>
      <c r="E172" s="240" t="s">
        <v>1</v>
      </c>
      <c r="F172" s="241" t="s">
        <v>650</v>
      </c>
      <c r="G172" s="238"/>
      <c r="H172" s="242">
        <v>300</v>
      </c>
      <c r="I172" s="243"/>
      <c r="J172" s="238"/>
      <c r="K172" s="238"/>
      <c r="L172" s="244"/>
      <c r="M172" s="245"/>
      <c r="N172" s="246"/>
      <c r="O172" s="246"/>
      <c r="P172" s="246"/>
      <c r="Q172" s="246"/>
      <c r="R172" s="246"/>
      <c r="S172" s="246"/>
      <c r="T172" s="247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8" t="s">
        <v>142</v>
      </c>
      <c r="AU172" s="248" t="s">
        <v>83</v>
      </c>
      <c r="AV172" s="13" t="s">
        <v>83</v>
      </c>
      <c r="AW172" s="13" t="s">
        <v>30</v>
      </c>
      <c r="AX172" s="13" t="s">
        <v>73</v>
      </c>
      <c r="AY172" s="248" t="s">
        <v>132</v>
      </c>
    </row>
    <row r="173" s="14" customFormat="1">
      <c r="A173" s="14"/>
      <c r="B173" s="249"/>
      <c r="C173" s="250"/>
      <c r="D173" s="239" t="s">
        <v>142</v>
      </c>
      <c r="E173" s="251" t="s">
        <v>1</v>
      </c>
      <c r="F173" s="252" t="s">
        <v>781</v>
      </c>
      <c r="G173" s="250"/>
      <c r="H173" s="251" t="s">
        <v>1</v>
      </c>
      <c r="I173" s="253"/>
      <c r="J173" s="250"/>
      <c r="K173" s="250"/>
      <c r="L173" s="254"/>
      <c r="M173" s="255"/>
      <c r="N173" s="256"/>
      <c r="O173" s="256"/>
      <c r="P173" s="256"/>
      <c r="Q173" s="256"/>
      <c r="R173" s="256"/>
      <c r="S173" s="256"/>
      <c r="T173" s="257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8" t="s">
        <v>142</v>
      </c>
      <c r="AU173" s="258" t="s">
        <v>83</v>
      </c>
      <c r="AV173" s="14" t="s">
        <v>81</v>
      </c>
      <c r="AW173" s="14" t="s">
        <v>30</v>
      </c>
      <c r="AX173" s="14" t="s">
        <v>73</v>
      </c>
      <c r="AY173" s="258" t="s">
        <v>132</v>
      </c>
    </row>
    <row r="174" s="15" customFormat="1">
      <c r="A174" s="15"/>
      <c r="B174" s="259"/>
      <c r="C174" s="260"/>
      <c r="D174" s="239" t="s">
        <v>142</v>
      </c>
      <c r="E174" s="261" t="s">
        <v>1</v>
      </c>
      <c r="F174" s="262" t="s">
        <v>145</v>
      </c>
      <c r="G174" s="260"/>
      <c r="H174" s="263">
        <v>300</v>
      </c>
      <c r="I174" s="264"/>
      <c r="J174" s="260"/>
      <c r="K174" s="260"/>
      <c r="L174" s="265"/>
      <c r="M174" s="266"/>
      <c r="N174" s="267"/>
      <c r="O174" s="267"/>
      <c r="P174" s="267"/>
      <c r="Q174" s="267"/>
      <c r="R174" s="267"/>
      <c r="S174" s="267"/>
      <c r="T174" s="268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69" t="s">
        <v>142</v>
      </c>
      <c r="AU174" s="269" t="s">
        <v>83</v>
      </c>
      <c r="AV174" s="15" t="s">
        <v>139</v>
      </c>
      <c r="AW174" s="15" t="s">
        <v>30</v>
      </c>
      <c r="AX174" s="15" t="s">
        <v>81</v>
      </c>
      <c r="AY174" s="269" t="s">
        <v>132</v>
      </c>
    </row>
    <row r="175" s="2" customFormat="1" ht="24.15" customHeight="1">
      <c r="A175" s="39"/>
      <c r="B175" s="40"/>
      <c r="C175" s="219" t="s">
        <v>186</v>
      </c>
      <c r="D175" s="219" t="s">
        <v>134</v>
      </c>
      <c r="E175" s="220" t="s">
        <v>181</v>
      </c>
      <c r="F175" s="221" t="s">
        <v>182</v>
      </c>
      <c r="G175" s="222" t="s">
        <v>137</v>
      </c>
      <c r="H175" s="223">
        <v>2789.0999999999999</v>
      </c>
      <c r="I175" s="224"/>
      <c r="J175" s="225">
        <f>ROUND(I175*H175,2)</f>
        <v>0</v>
      </c>
      <c r="K175" s="221" t="s">
        <v>138</v>
      </c>
      <c r="L175" s="45"/>
      <c r="M175" s="226" t="s">
        <v>1</v>
      </c>
      <c r="N175" s="227" t="s">
        <v>38</v>
      </c>
      <c r="O175" s="92"/>
      <c r="P175" s="228">
        <f>O175*H175</f>
        <v>0</v>
      </c>
      <c r="Q175" s="228">
        <v>0</v>
      </c>
      <c r="R175" s="228">
        <f>Q175*H175</f>
        <v>0</v>
      </c>
      <c r="S175" s="228">
        <v>0</v>
      </c>
      <c r="T175" s="229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30" t="s">
        <v>139</v>
      </c>
      <c r="AT175" s="230" t="s">
        <v>134</v>
      </c>
      <c r="AU175" s="230" t="s">
        <v>83</v>
      </c>
      <c r="AY175" s="18" t="s">
        <v>132</v>
      </c>
      <c r="BE175" s="231">
        <f>IF(N175="základní",J175,0)</f>
        <v>0</v>
      </c>
      <c r="BF175" s="231">
        <f>IF(N175="snížená",J175,0)</f>
        <v>0</v>
      </c>
      <c r="BG175" s="231">
        <f>IF(N175="zákl. přenesená",J175,0)</f>
        <v>0</v>
      </c>
      <c r="BH175" s="231">
        <f>IF(N175="sníž. přenesená",J175,0)</f>
        <v>0</v>
      </c>
      <c r="BI175" s="231">
        <f>IF(N175="nulová",J175,0)</f>
        <v>0</v>
      </c>
      <c r="BJ175" s="18" t="s">
        <v>81</v>
      </c>
      <c r="BK175" s="231">
        <f>ROUND(I175*H175,2)</f>
        <v>0</v>
      </c>
      <c r="BL175" s="18" t="s">
        <v>139</v>
      </c>
      <c r="BM175" s="230" t="s">
        <v>189</v>
      </c>
    </row>
    <row r="176" s="2" customFormat="1">
      <c r="A176" s="39"/>
      <c r="B176" s="40"/>
      <c r="C176" s="41"/>
      <c r="D176" s="232" t="s">
        <v>140</v>
      </c>
      <c r="E176" s="41"/>
      <c r="F176" s="233" t="s">
        <v>184</v>
      </c>
      <c r="G176" s="41"/>
      <c r="H176" s="41"/>
      <c r="I176" s="234"/>
      <c r="J176" s="41"/>
      <c r="K176" s="41"/>
      <c r="L176" s="45"/>
      <c r="M176" s="235"/>
      <c r="N176" s="236"/>
      <c r="O176" s="92"/>
      <c r="P176" s="92"/>
      <c r="Q176" s="92"/>
      <c r="R176" s="92"/>
      <c r="S176" s="92"/>
      <c r="T176" s="93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140</v>
      </c>
      <c r="AU176" s="18" t="s">
        <v>83</v>
      </c>
    </row>
    <row r="177" s="13" customFormat="1">
      <c r="A177" s="13"/>
      <c r="B177" s="237"/>
      <c r="C177" s="238"/>
      <c r="D177" s="239" t="s">
        <v>142</v>
      </c>
      <c r="E177" s="240" t="s">
        <v>1</v>
      </c>
      <c r="F177" s="241" t="s">
        <v>769</v>
      </c>
      <c r="G177" s="238"/>
      <c r="H177" s="242">
        <v>2114.0999999999999</v>
      </c>
      <c r="I177" s="243"/>
      <c r="J177" s="238"/>
      <c r="K177" s="238"/>
      <c r="L177" s="244"/>
      <c r="M177" s="245"/>
      <c r="N177" s="246"/>
      <c r="O177" s="246"/>
      <c r="P177" s="246"/>
      <c r="Q177" s="246"/>
      <c r="R177" s="246"/>
      <c r="S177" s="246"/>
      <c r="T177" s="247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8" t="s">
        <v>142</v>
      </c>
      <c r="AU177" s="248" t="s">
        <v>83</v>
      </c>
      <c r="AV177" s="13" t="s">
        <v>83</v>
      </c>
      <c r="AW177" s="13" t="s">
        <v>30</v>
      </c>
      <c r="AX177" s="13" t="s">
        <v>73</v>
      </c>
      <c r="AY177" s="248" t="s">
        <v>132</v>
      </c>
    </row>
    <row r="178" s="14" customFormat="1">
      <c r="A178" s="14"/>
      <c r="B178" s="249"/>
      <c r="C178" s="250"/>
      <c r="D178" s="239" t="s">
        <v>142</v>
      </c>
      <c r="E178" s="251" t="s">
        <v>1</v>
      </c>
      <c r="F178" s="252" t="s">
        <v>151</v>
      </c>
      <c r="G178" s="250"/>
      <c r="H178" s="251" t="s">
        <v>1</v>
      </c>
      <c r="I178" s="253"/>
      <c r="J178" s="250"/>
      <c r="K178" s="250"/>
      <c r="L178" s="254"/>
      <c r="M178" s="255"/>
      <c r="N178" s="256"/>
      <c r="O178" s="256"/>
      <c r="P178" s="256"/>
      <c r="Q178" s="256"/>
      <c r="R178" s="256"/>
      <c r="S178" s="256"/>
      <c r="T178" s="257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8" t="s">
        <v>142</v>
      </c>
      <c r="AU178" s="258" t="s">
        <v>83</v>
      </c>
      <c r="AV178" s="14" t="s">
        <v>81</v>
      </c>
      <c r="AW178" s="14" t="s">
        <v>30</v>
      </c>
      <c r="AX178" s="14" t="s">
        <v>73</v>
      </c>
      <c r="AY178" s="258" t="s">
        <v>132</v>
      </c>
    </row>
    <row r="179" s="13" customFormat="1">
      <c r="A179" s="13"/>
      <c r="B179" s="237"/>
      <c r="C179" s="238"/>
      <c r="D179" s="239" t="s">
        <v>142</v>
      </c>
      <c r="E179" s="240" t="s">
        <v>1</v>
      </c>
      <c r="F179" s="241" t="s">
        <v>770</v>
      </c>
      <c r="G179" s="238"/>
      <c r="H179" s="242">
        <v>185</v>
      </c>
      <c r="I179" s="243"/>
      <c r="J179" s="238"/>
      <c r="K179" s="238"/>
      <c r="L179" s="244"/>
      <c r="M179" s="245"/>
      <c r="N179" s="246"/>
      <c r="O179" s="246"/>
      <c r="P179" s="246"/>
      <c r="Q179" s="246"/>
      <c r="R179" s="246"/>
      <c r="S179" s="246"/>
      <c r="T179" s="247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8" t="s">
        <v>142</v>
      </c>
      <c r="AU179" s="248" t="s">
        <v>83</v>
      </c>
      <c r="AV179" s="13" t="s">
        <v>83</v>
      </c>
      <c r="AW179" s="13" t="s">
        <v>30</v>
      </c>
      <c r="AX179" s="13" t="s">
        <v>73</v>
      </c>
      <c r="AY179" s="248" t="s">
        <v>132</v>
      </c>
    </row>
    <row r="180" s="14" customFormat="1">
      <c r="A180" s="14"/>
      <c r="B180" s="249"/>
      <c r="C180" s="250"/>
      <c r="D180" s="239" t="s">
        <v>142</v>
      </c>
      <c r="E180" s="251" t="s">
        <v>1</v>
      </c>
      <c r="F180" s="252" t="s">
        <v>185</v>
      </c>
      <c r="G180" s="250"/>
      <c r="H180" s="251" t="s">
        <v>1</v>
      </c>
      <c r="I180" s="253"/>
      <c r="J180" s="250"/>
      <c r="K180" s="250"/>
      <c r="L180" s="254"/>
      <c r="M180" s="255"/>
      <c r="N180" s="256"/>
      <c r="O180" s="256"/>
      <c r="P180" s="256"/>
      <c r="Q180" s="256"/>
      <c r="R180" s="256"/>
      <c r="S180" s="256"/>
      <c r="T180" s="257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8" t="s">
        <v>142</v>
      </c>
      <c r="AU180" s="258" t="s">
        <v>83</v>
      </c>
      <c r="AV180" s="14" t="s">
        <v>81</v>
      </c>
      <c r="AW180" s="14" t="s">
        <v>30</v>
      </c>
      <c r="AX180" s="14" t="s">
        <v>73</v>
      </c>
      <c r="AY180" s="258" t="s">
        <v>132</v>
      </c>
    </row>
    <row r="181" s="13" customFormat="1">
      <c r="A181" s="13"/>
      <c r="B181" s="237"/>
      <c r="C181" s="238"/>
      <c r="D181" s="239" t="s">
        <v>142</v>
      </c>
      <c r="E181" s="240" t="s">
        <v>1</v>
      </c>
      <c r="F181" s="241" t="s">
        <v>771</v>
      </c>
      <c r="G181" s="238"/>
      <c r="H181" s="242">
        <v>490</v>
      </c>
      <c r="I181" s="243"/>
      <c r="J181" s="238"/>
      <c r="K181" s="238"/>
      <c r="L181" s="244"/>
      <c r="M181" s="245"/>
      <c r="N181" s="246"/>
      <c r="O181" s="246"/>
      <c r="P181" s="246"/>
      <c r="Q181" s="246"/>
      <c r="R181" s="246"/>
      <c r="S181" s="246"/>
      <c r="T181" s="247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8" t="s">
        <v>142</v>
      </c>
      <c r="AU181" s="248" t="s">
        <v>83</v>
      </c>
      <c r="AV181" s="13" t="s">
        <v>83</v>
      </c>
      <c r="AW181" s="13" t="s">
        <v>30</v>
      </c>
      <c r="AX181" s="13" t="s">
        <v>73</v>
      </c>
      <c r="AY181" s="248" t="s">
        <v>132</v>
      </c>
    </row>
    <row r="182" s="14" customFormat="1">
      <c r="A182" s="14"/>
      <c r="B182" s="249"/>
      <c r="C182" s="250"/>
      <c r="D182" s="239" t="s">
        <v>142</v>
      </c>
      <c r="E182" s="251" t="s">
        <v>1</v>
      </c>
      <c r="F182" s="252" t="s">
        <v>782</v>
      </c>
      <c r="G182" s="250"/>
      <c r="H182" s="251" t="s">
        <v>1</v>
      </c>
      <c r="I182" s="253"/>
      <c r="J182" s="250"/>
      <c r="K182" s="250"/>
      <c r="L182" s="254"/>
      <c r="M182" s="255"/>
      <c r="N182" s="256"/>
      <c r="O182" s="256"/>
      <c r="P182" s="256"/>
      <c r="Q182" s="256"/>
      <c r="R182" s="256"/>
      <c r="S182" s="256"/>
      <c r="T182" s="257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8" t="s">
        <v>142</v>
      </c>
      <c r="AU182" s="258" t="s">
        <v>83</v>
      </c>
      <c r="AV182" s="14" t="s">
        <v>81</v>
      </c>
      <c r="AW182" s="14" t="s">
        <v>30</v>
      </c>
      <c r="AX182" s="14" t="s">
        <v>73</v>
      </c>
      <c r="AY182" s="258" t="s">
        <v>132</v>
      </c>
    </row>
    <row r="183" s="14" customFormat="1">
      <c r="A183" s="14"/>
      <c r="B183" s="249"/>
      <c r="C183" s="250"/>
      <c r="D183" s="239" t="s">
        <v>142</v>
      </c>
      <c r="E183" s="251" t="s">
        <v>1</v>
      </c>
      <c r="F183" s="252" t="s">
        <v>177</v>
      </c>
      <c r="G183" s="250"/>
      <c r="H183" s="251" t="s">
        <v>1</v>
      </c>
      <c r="I183" s="253"/>
      <c r="J183" s="250"/>
      <c r="K183" s="250"/>
      <c r="L183" s="254"/>
      <c r="M183" s="255"/>
      <c r="N183" s="256"/>
      <c r="O183" s="256"/>
      <c r="P183" s="256"/>
      <c r="Q183" s="256"/>
      <c r="R183" s="256"/>
      <c r="S183" s="256"/>
      <c r="T183" s="257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8" t="s">
        <v>142</v>
      </c>
      <c r="AU183" s="258" t="s">
        <v>83</v>
      </c>
      <c r="AV183" s="14" t="s">
        <v>81</v>
      </c>
      <c r="AW183" s="14" t="s">
        <v>30</v>
      </c>
      <c r="AX183" s="14" t="s">
        <v>73</v>
      </c>
      <c r="AY183" s="258" t="s">
        <v>132</v>
      </c>
    </row>
    <row r="184" s="15" customFormat="1">
      <c r="A184" s="15"/>
      <c r="B184" s="259"/>
      <c r="C184" s="260"/>
      <c r="D184" s="239" t="s">
        <v>142</v>
      </c>
      <c r="E184" s="261" t="s">
        <v>1</v>
      </c>
      <c r="F184" s="262" t="s">
        <v>145</v>
      </c>
      <c r="G184" s="260"/>
      <c r="H184" s="263">
        <v>2789.0999999999999</v>
      </c>
      <c r="I184" s="264"/>
      <c r="J184" s="260"/>
      <c r="K184" s="260"/>
      <c r="L184" s="265"/>
      <c r="M184" s="266"/>
      <c r="N184" s="267"/>
      <c r="O184" s="267"/>
      <c r="P184" s="267"/>
      <c r="Q184" s="267"/>
      <c r="R184" s="267"/>
      <c r="S184" s="267"/>
      <c r="T184" s="268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69" t="s">
        <v>142</v>
      </c>
      <c r="AU184" s="269" t="s">
        <v>83</v>
      </c>
      <c r="AV184" s="15" t="s">
        <v>139</v>
      </c>
      <c r="AW184" s="15" t="s">
        <v>30</v>
      </c>
      <c r="AX184" s="15" t="s">
        <v>81</v>
      </c>
      <c r="AY184" s="269" t="s">
        <v>132</v>
      </c>
    </row>
    <row r="185" s="2" customFormat="1" ht="24.15" customHeight="1">
      <c r="A185" s="39"/>
      <c r="B185" s="40"/>
      <c r="C185" s="219" t="s">
        <v>171</v>
      </c>
      <c r="D185" s="219" t="s">
        <v>134</v>
      </c>
      <c r="E185" s="220" t="s">
        <v>187</v>
      </c>
      <c r="F185" s="221" t="s">
        <v>188</v>
      </c>
      <c r="G185" s="222" t="s">
        <v>137</v>
      </c>
      <c r="H185" s="223">
        <v>790</v>
      </c>
      <c r="I185" s="224"/>
      <c r="J185" s="225">
        <f>ROUND(I185*H185,2)</f>
        <v>0</v>
      </c>
      <c r="K185" s="221" t="s">
        <v>138</v>
      </c>
      <c r="L185" s="45"/>
      <c r="M185" s="226" t="s">
        <v>1</v>
      </c>
      <c r="N185" s="227" t="s">
        <v>38</v>
      </c>
      <c r="O185" s="92"/>
      <c r="P185" s="228">
        <f>O185*H185</f>
        <v>0</v>
      </c>
      <c r="Q185" s="228">
        <v>0</v>
      </c>
      <c r="R185" s="228">
        <f>Q185*H185</f>
        <v>0</v>
      </c>
      <c r="S185" s="228">
        <v>0</v>
      </c>
      <c r="T185" s="229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0" t="s">
        <v>139</v>
      </c>
      <c r="AT185" s="230" t="s">
        <v>134</v>
      </c>
      <c r="AU185" s="230" t="s">
        <v>83</v>
      </c>
      <c r="AY185" s="18" t="s">
        <v>132</v>
      </c>
      <c r="BE185" s="231">
        <f>IF(N185="základní",J185,0)</f>
        <v>0</v>
      </c>
      <c r="BF185" s="231">
        <f>IF(N185="snížená",J185,0)</f>
        <v>0</v>
      </c>
      <c r="BG185" s="231">
        <f>IF(N185="zákl. přenesená",J185,0)</f>
        <v>0</v>
      </c>
      <c r="BH185" s="231">
        <f>IF(N185="sníž. přenesená",J185,0)</f>
        <v>0</v>
      </c>
      <c r="BI185" s="231">
        <f>IF(N185="nulová",J185,0)</f>
        <v>0</v>
      </c>
      <c r="BJ185" s="18" t="s">
        <v>81</v>
      </c>
      <c r="BK185" s="231">
        <f>ROUND(I185*H185,2)</f>
        <v>0</v>
      </c>
      <c r="BL185" s="18" t="s">
        <v>139</v>
      </c>
      <c r="BM185" s="230" t="s">
        <v>194</v>
      </c>
    </row>
    <row r="186" s="2" customFormat="1">
      <c r="A186" s="39"/>
      <c r="B186" s="40"/>
      <c r="C186" s="41"/>
      <c r="D186" s="232" t="s">
        <v>140</v>
      </c>
      <c r="E186" s="41"/>
      <c r="F186" s="233" t="s">
        <v>190</v>
      </c>
      <c r="G186" s="41"/>
      <c r="H186" s="41"/>
      <c r="I186" s="234"/>
      <c r="J186" s="41"/>
      <c r="K186" s="41"/>
      <c r="L186" s="45"/>
      <c r="M186" s="235"/>
      <c r="N186" s="236"/>
      <c r="O186" s="92"/>
      <c r="P186" s="92"/>
      <c r="Q186" s="92"/>
      <c r="R186" s="92"/>
      <c r="S186" s="92"/>
      <c r="T186" s="93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140</v>
      </c>
      <c r="AU186" s="18" t="s">
        <v>83</v>
      </c>
    </row>
    <row r="187" s="13" customFormat="1">
      <c r="A187" s="13"/>
      <c r="B187" s="237"/>
      <c r="C187" s="238"/>
      <c r="D187" s="239" t="s">
        <v>142</v>
      </c>
      <c r="E187" s="240" t="s">
        <v>1</v>
      </c>
      <c r="F187" s="241" t="s">
        <v>783</v>
      </c>
      <c r="G187" s="238"/>
      <c r="H187" s="242">
        <v>790</v>
      </c>
      <c r="I187" s="243"/>
      <c r="J187" s="238"/>
      <c r="K187" s="238"/>
      <c r="L187" s="244"/>
      <c r="M187" s="245"/>
      <c r="N187" s="246"/>
      <c r="O187" s="246"/>
      <c r="P187" s="246"/>
      <c r="Q187" s="246"/>
      <c r="R187" s="246"/>
      <c r="S187" s="246"/>
      <c r="T187" s="247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8" t="s">
        <v>142</v>
      </c>
      <c r="AU187" s="248" t="s">
        <v>83</v>
      </c>
      <c r="AV187" s="13" t="s">
        <v>83</v>
      </c>
      <c r="AW187" s="13" t="s">
        <v>30</v>
      </c>
      <c r="AX187" s="13" t="s">
        <v>73</v>
      </c>
      <c r="AY187" s="248" t="s">
        <v>132</v>
      </c>
    </row>
    <row r="188" s="14" customFormat="1">
      <c r="A188" s="14"/>
      <c r="B188" s="249"/>
      <c r="C188" s="250"/>
      <c r="D188" s="239" t="s">
        <v>142</v>
      </c>
      <c r="E188" s="251" t="s">
        <v>1</v>
      </c>
      <c r="F188" s="252" t="s">
        <v>784</v>
      </c>
      <c r="G188" s="250"/>
      <c r="H188" s="251" t="s">
        <v>1</v>
      </c>
      <c r="I188" s="253"/>
      <c r="J188" s="250"/>
      <c r="K188" s="250"/>
      <c r="L188" s="254"/>
      <c r="M188" s="255"/>
      <c r="N188" s="256"/>
      <c r="O188" s="256"/>
      <c r="P188" s="256"/>
      <c r="Q188" s="256"/>
      <c r="R188" s="256"/>
      <c r="S188" s="256"/>
      <c r="T188" s="257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8" t="s">
        <v>142</v>
      </c>
      <c r="AU188" s="258" t="s">
        <v>83</v>
      </c>
      <c r="AV188" s="14" t="s">
        <v>81</v>
      </c>
      <c r="AW188" s="14" t="s">
        <v>30</v>
      </c>
      <c r="AX188" s="14" t="s">
        <v>73</v>
      </c>
      <c r="AY188" s="258" t="s">
        <v>132</v>
      </c>
    </row>
    <row r="189" s="15" customFormat="1">
      <c r="A189" s="15"/>
      <c r="B189" s="259"/>
      <c r="C189" s="260"/>
      <c r="D189" s="239" t="s">
        <v>142</v>
      </c>
      <c r="E189" s="261" t="s">
        <v>1</v>
      </c>
      <c r="F189" s="262" t="s">
        <v>145</v>
      </c>
      <c r="G189" s="260"/>
      <c r="H189" s="263">
        <v>790</v>
      </c>
      <c r="I189" s="264"/>
      <c r="J189" s="260"/>
      <c r="K189" s="260"/>
      <c r="L189" s="265"/>
      <c r="M189" s="266"/>
      <c r="N189" s="267"/>
      <c r="O189" s="267"/>
      <c r="P189" s="267"/>
      <c r="Q189" s="267"/>
      <c r="R189" s="267"/>
      <c r="S189" s="267"/>
      <c r="T189" s="268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269" t="s">
        <v>142</v>
      </c>
      <c r="AU189" s="269" t="s">
        <v>83</v>
      </c>
      <c r="AV189" s="15" t="s">
        <v>139</v>
      </c>
      <c r="AW189" s="15" t="s">
        <v>30</v>
      </c>
      <c r="AX189" s="15" t="s">
        <v>81</v>
      </c>
      <c r="AY189" s="269" t="s">
        <v>132</v>
      </c>
    </row>
    <row r="190" s="12" customFormat="1" ht="22.8" customHeight="1">
      <c r="A190" s="12"/>
      <c r="B190" s="203"/>
      <c r="C190" s="204"/>
      <c r="D190" s="205" t="s">
        <v>72</v>
      </c>
      <c r="E190" s="217" t="s">
        <v>186</v>
      </c>
      <c r="F190" s="217" t="s">
        <v>215</v>
      </c>
      <c r="G190" s="204"/>
      <c r="H190" s="204"/>
      <c r="I190" s="207"/>
      <c r="J190" s="218">
        <f>BK190</f>
        <v>0</v>
      </c>
      <c r="K190" s="204"/>
      <c r="L190" s="209"/>
      <c r="M190" s="210"/>
      <c r="N190" s="211"/>
      <c r="O190" s="211"/>
      <c r="P190" s="212">
        <f>SUM(P191:P274)</f>
        <v>0</v>
      </c>
      <c r="Q190" s="211"/>
      <c r="R190" s="212">
        <f>SUM(R191:R274)</f>
        <v>0</v>
      </c>
      <c r="S190" s="211"/>
      <c r="T190" s="213">
        <f>SUM(T191:T274)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14" t="s">
        <v>81</v>
      </c>
      <c r="AT190" s="215" t="s">
        <v>72</v>
      </c>
      <c r="AU190" s="215" t="s">
        <v>81</v>
      </c>
      <c r="AY190" s="214" t="s">
        <v>132</v>
      </c>
      <c r="BK190" s="216">
        <f>SUM(BK191:BK274)</f>
        <v>0</v>
      </c>
    </row>
    <row r="191" s="2" customFormat="1" ht="16.5" customHeight="1">
      <c r="A191" s="39"/>
      <c r="B191" s="40"/>
      <c r="C191" s="219" t="s">
        <v>198</v>
      </c>
      <c r="D191" s="219" t="s">
        <v>134</v>
      </c>
      <c r="E191" s="220" t="s">
        <v>258</v>
      </c>
      <c r="F191" s="221" t="s">
        <v>259</v>
      </c>
      <c r="G191" s="222" t="s">
        <v>218</v>
      </c>
      <c r="H191" s="223">
        <v>251.40000000000001</v>
      </c>
      <c r="I191" s="224"/>
      <c r="J191" s="225">
        <f>ROUND(I191*H191,2)</f>
        <v>0</v>
      </c>
      <c r="K191" s="221" t="s">
        <v>138</v>
      </c>
      <c r="L191" s="45"/>
      <c r="M191" s="226" t="s">
        <v>1</v>
      </c>
      <c r="N191" s="227" t="s">
        <v>38</v>
      </c>
      <c r="O191" s="92"/>
      <c r="P191" s="228">
        <f>O191*H191</f>
        <v>0</v>
      </c>
      <c r="Q191" s="228">
        <v>0</v>
      </c>
      <c r="R191" s="228">
        <f>Q191*H191</f>
        <v>0</v>
      </c>
      <c r="S191" s="228">
        <v>0</v>
      </c>
      <c r="T191" s="229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0" t="s">
        <v>139</v>
      </c>
      <c r="AT191" s="230" t="s">
        <v>134</v>
      </c>
      <c r="AU191" s="230" t="s">
        <v>83</v>
      </c>
      <c r="AY191" s="18" t="s">
        <v>132</v>
      </c>
      <c r="BE191" s="231">
        <f>IF(N191="základní",J191,0)</f>
        <v>0</v>
      </c>
      <c r="BF191" s="231">
        <f>IF(N191="snížená",J191,0)</f>
        <v>0</v>
      </c>
      <c r="BG191" s="231">
        <f>IF(N191="zákl. přenesená",J191,0)</f>
        <v>0</v>
      </c>
      <c r="BH191" s="231">
        <f>IF(N191="sníž. přenesená",J191,0)</f>
        <v>0</v>
      </c>
      <c r="BI191" s="231">
        <f>IF(N191="nulová",J191,0)</f>
        <v>0</v>
      </c>
      <c r="BJ191" s="18" t="s">
        <v>81</v>
      </c>
      <c r="BK191" s="231">
        <f>ROUND(I191*H191,2)</f>
        <v>0</v>
      </c>
      <c r="BL191" s="18" t="s">
        <v>139</v>
      </c>
      <c r="BM191" s="230" t="s">
        <v>202</v>
      </c>
    </row>
    <row r="192" s="2" customFormat="1">
      <c r="A192" s="39"/>
      <c r="B192" s="40"/>
      <c r="C192" s="41"/>
      <c r="D192" s="232" t="s">
        <v>140</v>
      </c>
      <c r="E192" s="41"/>
      <c r="F192" s="233" t="s">
        <v>261</v>
      </c>
      <c r="G192" s="41"/>
      <c r="H192" s="41"/>
      <c r="I192" s="234"/>
      <c r="J192" s="41"/>
      <c r="K192" s="41"/>
      <c r="L192" s="45"/>
      <c r="M192" s="235"/>
      <c r="N192" s="236"/>
      <c r="O192" s="92"/>
      <c r="P192" s="92"/>
      <c r="Q192" s="92"/>
      <c r="R192" s="92"/>
      <c r="S192" s="92"/>
      <c r="T192" s="93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140</v>
      </c>
      <c r="AU192" s="18" t="s">
        <v>83</v>
      </c>
    </row>
    <row r="193" s="13" customFormat="1">
      <c r="A193" s="13"/>
      <c r="B193" s="237"/>
      <c r="C193" s="238"/>
      <c r="D193" s="239" t="s">
        <v>142</v>
      </c>
      <c r="E193" s="240" t="s">
        <v>1</v>
      </c>
      <c r="F193" s="241" t="s">
        <v>785</v>
      </c>
      <c r="G193" s="238"/>
      <c r="H193" s="242">
        <v>251.40000000000001</v>
      </c>
      <c r="I193" s="243"/>
      <c r="J193" s="238"/>
      <c r="K193" s="238"/>
      <c r="L193" s="244"/>
      <c r="M193" s="245"/>
      <c r="N193" s="246"/>
      <c r="O193" s="246"/>
      <c r="P193" s="246"/>
      <c r="Q193" s="246"/>
      <c r="R193" s="246"/>
      <c r="S193" s="246"/>
      <c r="T193" s="247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8" t="s">
        <v>142</v>
      </c>
      <c r="AU193" s="248" t="s">
        <v>83</v>
      </c>
      <c r="AV193" s="13" t="s">
        <v>83</v>
      </c>
      <c r="AW193" s="13" t="s">
        <v>30</v>
      </c>
      <c r="AX193" s="13" t="s">
        <v>73</v>
      </c>
      <c r="AY193" s="248" t="s">
        <v>132</v>
      </c>
    </row>
    <row r="194" s="14" customFormat="1">
      <c r="A194" s="14"/>
      <c r="B194" s="249"/>
      <c r="C194" s="250"/>
      <c r="D194" s="239" t="s">
        <v>142</v>
      </c>
      <c r="E194" s="251" t="s">
        <v>1</v>
      </c>
      <c r="F194" s="252" t="s">
        <v>263</v>
      </c>
      <c r="G194" s="250"/>
      <c r="H194" s="251" t="s">
        <v>1</v>
      </c>
      <c r="I194" s="253"/>
      <c r="J194" s="250"/>
      <c r="K194" s="250"/>
      <c r="L194" s="254"/>
      <c r="M194" s="255"/>
      <c r="N194" s="256"/>
      <c r="O194" s="256"/>
      <c r="P194" s="256"/>
      <c r="Q194" s="256"/>
      <c r="R194" s="256"/>
      <c r="S194" s="256"/>
      <c r="T194" s="257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8" t="s">
        <v>142</v>
      </c>
      <c r="AU194" s="258" t="s">
        <v>83</v>
      </c>
      <c r="AV194" s="14" t="s">
        <v>81</v>
      </c>
      <c r="AW194" s="14" t="s">
        <v>30</v>
      </c>
      <c r="AX194" s="14" t="s">
        <v>73</v>
      </c>
      <c r="AY194" s="258" t="s">
        <v>132</v>
      </c>
    </row>
    <row r="195" s="14" customFormat="1">
      <c r="A195" s="14"/>
      <c r="B195" s="249"/>
      <c r="C195" s="250"/>
      <c r="D195" s="239" t="s">
        <v>142</v>
      </c>
      <c r="E195" s="251" t="s">
        <v>1</v>
      </c>
      <c r="F195" s="252" t="s">
        <v>144</v>
      </c>
      <c r="G195" s="250"/>
      <c r="H195" s="251" t="s">
        <v>1</v>
      </c>
      <c r="I195" s="253"/>
      <c r="J195" s="250"/>
      <c r="K195" s="250"/>
      <c r="L195" s="254"/>
      <c r="M195" s="255"/>
      <c r="N195" s="256"/>
      <c r="O195" s="256"/>
      <c r="P195" s="256"/>
      <c r="Q195" s="256"/>
      <c r="R195" s="256"/>
      <c r="S195" s="256"/>
      <c r="T195" s="257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8" t="s">
        <v>142</v>
      </c>
      <c r="AU195" s="258" t="s">
        <v>83</v>
      </c>
      <c r="AV195" s="14" t="s">
        <v>81</v>
      </c>
      <c r="AW195" s="14" t="s">
        <v>30</v>
      </c>
      <c r="AX195" s="14" t="s">
        <v>73</v>
      </c>
      <c r="AY195" s="258" t="s">
        <v>132</v>
      </c>
    </row>
    <row r="196" s="15" customFormat="1">
      <c r="A196" s="15"/>
      <c r="B196" s="259"/>
      <c r="C196" s="260"/>
      <c r="D196" s="239" t="s">
        <v>142</v>
      </c>
      <c r="E196" s="261" t="s">
        <v>1</v>
      </c>
      <c r="F196" s="262" t="s">
        <v>145</v>
      </c>
      <c r="G196" s="260"/>
      <c r="H196" s="263">
        <v>251.40000000000001</v>
      </c>
      <c r="I196" s="264"/>
      <c r="J196" s="260"/>
      <c r="K196" s="260"/>
      <c r="L196" s="265"/>
      <c r="M196" s="266"/>
      <c r="N196" s="267"/>
      <c r="O196" s="267"/>
      <c r="P196" s="267"/>
      <c r="Q196" s="267"/>
      <c r="R196" s="267"/>
      <c r="S196" s="267"/>
      <c r="T196" s="268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69" t="s">
        <v>142</v>
      </c>
      <c r="AU196" s="269" t="s">
        <v>83</v>
      </c>
      <c r="AV196" s="15" t="s">
        <v>139</v>
      </c>
      <c r="AW196" s="15" t="s">
        <v>30</v>
      </c>
      <c r="AX196" s="15" t="s">
        <v>81</v>
      </c>
      <c r="AY196" s="269" t="s">
        <v>132</v>
      </c>
    </row>
    <row r="197" s="2" customFormat="1" ht="21.75" customHeight="1">
      <c r="A197" s="39"/>
      <c r="B197" s="40"/>
      <c r="C197" s="219" t="s">
        <v>175</v>
      </c>
      <c r="D197" s="219" t="s">
        <v>134</v>
      </c>
      <c r="E197" s="220" t="s">
        <v>266</v>
      </c>
      <c r="F197" s="221" t="s">
        <v>267</v>
      </c>
      <c r="G197" s="222" t="s">
        <v>218</v>
      </c>
      <c r="H197" s="223">
        <v>37.5</v>
      </c>
      <c r="I197" s="224"/>
      <c r="J197" s="225">
        <f>ROUND(I197*H197,2)</f>
        <v>0</v>
      </c>
      <c r="K197" s="221" t="s">
        <v>138</v>
      </c>
      <c r="L197" s="45"/>
      <c r="M197" s="226" t="s">
        <v>1</v>
      </c>
      <c r="N197" s="227" t="s">
        <v>38</v>
      </c>
      <c r="O197" s="92"/>
      <c r="P197" s="228">
        <f>O197*H197</f>
        <v>0</v>
      </c>
      <c r="Q197" s="228">
        <v>0</v>
      </c>
      <c r="R197" s="228">
        <f>Q197*H197</f>
        <v>0</v>
      </c>
      <c r="S197" s="228">
        <v>0</v>
      </c>
      <c r="T197" s="229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0" t="s">
        <v>139</v>
      </c>
      <c r="AT197" s="230" t="s">
        <v>134</v>
      </c>
      <c r="AU197" s="230" t="s">
        <v>83</v>
      </c>
      <c r="AY197" s="18" t="s">
        <v>132</v>
      </c>
      <c r="BE197" s="231">
        <f>IF(N197="základní",J197,0)</f>
        <v>0</v>
      </c>
      <c r="BF197" s="231">
        <f>IF(N197="snížená",J197,0)</f>
        <v>0</v>
      </c>
      <c r="BG197" s="231">
        <f>IF(N197="zákl. přenesená",J197,0)</f>
        <v>0</v>
      </c>
      <c r="BH197" s="231">
        <f>IF(N197="sníž. přenesená",J197,0)</f>
        <v>0</v>
      </c>
      <c r="BI197" s="231">
        <f>IF(N197="nulová",J197,0)</f>
        <v>0</v>
      </c>
      <c r="BJ197" s="18" t="s">
        <v>81</v>
      </c>
      <c r="BK197" s="231">
        <f>ROUND(I197*H197,2)</f>
        <v>0</v>
      </c>
      <c r="BL197" s="18" t="s">
        <v>139</v>
      </c>
      <c r="BM197" s="230" t="s">
        <v>208</v>
      </c>
    </row>
    <row r="198" s="2" customFormat="1">
      <c r="A198" s="39"/>
      <c r="B198" s="40"/>
      <c r="C198" s="41"/>
      <c r="D198" s="232" t="s">
        <v>140</v>
      </c>
      <c r="E198" s="41"/>
      <c r="F198" s="233" t="s">
        <v>269</v>
      </c>
      <c r="G198" s="41"/>
      <c r="H198" s="41"/>
      <c r="I198" s="234"/>
      <c r="J198" s="41"/>
      <c r="K198" s="41"/>
      <c r="L198" s="45"/>
      <c r="M198" s="235"/>
      <c r="N198" s="236"/>
      <c r="O198" s="92"/>
      <c r="P198" s="92"/>
      <c r="Q198" s="92"/>
      <c r="R198" s="92"/>
      <c r="S198" s="92"/>
      <c r="T198" s="93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T198" s="18" t="s">
        <v>140</v>
      </c>
      <c r="AU198" s="18" t="s">
        <v>83</v>
      </c>
    </row>
    <row r="199" s="13" customFormat="1">
      <c r="A199" s="13"/>
      <c r="B199" s="237"/>
      <c r="C199" s="238"/>
      <c r="D199" s="239" t="s">
        <v>142</v>
      </c>
      <c r="E199" s="240" t="s">
        <v>1</v>
      </c>
      <c r="F199" s="241" t="s">
        <v>786</v>
      </c>
      <c r="G199" s="238"/>
      <c r="H199" s="242">
        <v>37.5</v>
      </c>
      <c r="I199" s="243"/>
      <c r="J199" s="238"/>
      <c r="K199" s="238"/>
      <c r="L199" s="244"/>
      <c r="M199" s="245"/>
      <c r="N199" s="246"/>
      <c r="O199" s="246"/>
      <c r="P199" s="246"/>
      <c r="Q199" s="246"/>
      <c r="R199" s="246"/>
      <c r="S199" s="246"/>
      <c r="T199" s="247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8" t="s">
        <v>142</v>
      </c>
      <c r="AU199" s="248" t="s">
        <v>83</v>
      </c>
      <c r="AV199" s="13" t="s">
        <v>83</v>
      </c>
      <c r="AW199" s="13" t="s">
        <v>30</v>
      </c>
      <c r="AX199" s="13" t="s">
        <v>73</v>
      </c>
      <c r="AY199" s="248" t="s">
        <v>132</v>
      </c>
    </row>
    <row r="200" s="14" customFormat="1">
      <c r="A200" s="14"/>
      <c r="B200" s="249"/>
      <c r="C200" s="250"/>
      <c r="D200" s="239" t="s">
        <v>142</v>
      </c>
      <c r="E200" s="251" t="s">
        <v>1</v>
      </c>
      <c r="F200" s="252" t="s">
        <v>287</v>
      </c>
      <c r="G200" s="250"/>
      <c r="H200" s="251" t="s">
        <v>1</v>
      </c>
      <c r="I200" s="253"/>
      <c r="J200" s="250"/>
      <c r="K200" s="250"/>
      <c r="L200" s="254"/>
      <c r="M200" s="255"/>
      <c r="N200" s="256"/>
      <c r="O200" s="256"/>
      <c r="P200" s="256"/>
      <c r="Q200" s="256"/>
      <c r="R200" s="256"/>
      <c r="S200" s="256"/>
      <c r="T200" s="257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8" t="s">
        <v>142</v>
      </c>
      <c r="AU200" s="258" t="s">
        <v>83</v>
      </c>
      <c r="AV200" s="14" t="s">
        <v>81</v>
      </c>
      <c r="AW200" s="14" t="s">
        <v>30</v>
      </c>
      <c r="AX200" s="14" t="s">
        <v>73</v>
      </c>
      <c r="AY200" s="258" t="s">
        <v>132</v>
      </c>
    </row>
    <row r="201" s="14" customFormat="1">
      <c r="A201" s="14"/>
      <c r="B201" s="249"/>
      <c r="C201" s="250"/>
      <c r="D201" s="239" t="s">
        <v>142</v>
      </c>
      <c r="E201" s="251" t="s">
        <v>1</v>
      </c>
      <c r="F201" s="252" t="s">
        <v>144</v>
      </c>
      <c r="G201" s="250"/>
      <c r="H201" s="251" t="s">
        <v>1</v>
      </c>
      <c r="I201" s="253"/>
      <c r="J201" s="250"/>
      <c r="K201" s="250"/>
      <c r="L201" s="254"/>
      <c r="M201" s="255"/>
      <c r="N201" s="256"/>
      <c r="O201" s="256"/>
      <c r="P201" s="256"/>
      <c r="Q201" s="256"/>
      <c r="R201" s="256"/>
      <c r="S201" s="256"/>
      <c r="T201" s="257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8" t="s">
        <v>142</v>
      </c>
      <c r="AU201" s="258" t="s">
        <v>83</v>
      </c>
      <c r="AV201" s="14" t="s">
        <v>81</v>
      </c>
      <c r="AW201" s="14" t="s">
        <v>30</v>
      </c>
      <c r="AX201" s="14" t="s">
        <v>73</v>
      </c>
      <c r="AY201" s="258" t="s">
        <v>132</v>
      </c>
    </row>
    <row r="202" s="15" customFormat="1">
      <c r="A202" s="15"/>
      <c r="B202" s="259"/>
      <c r="C202" s="260"/>
      <c r="D202" s="239" t="s">
        <v>142</v>
      </c>
      <c r="E202" s="261" t="s">
        <v>1</v>
      </c>
      <c r="F202" s="262" t="s">
        <v>145</v>
      </c>
      <c r="G202" s="260"/>
      <c r="H202" s="263">
        <v>37.5</v>
      </c>
      <c r="I202" s="264"/>
      <c r="J202" s="260"/>
      <c r="K202" s="260"/>
      <c r="L202" s="265"/>
      <c r="M202" s="266"/>
      <c r="N202" s="267"/>
      <c r="O202" s="267"/>
      <c r="P202" s="267"/>
      <c r="Q202" s="267"/>
      <c r="R202" s="267"/>
      <c r="S202" s="267"/>
      <c r="T202" s="268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69" t="s">
        <v>142</v>
      </c>
      <c r="AU202" s="269" t="s">
        <v>83</v>
      </c>
      <c r="AV202" s="15" t="s">
        <v>139</v>
      </c>
      <c r="AW202" s="15" t="s">
        <v>30</v>
      </c>
      <c r="AX202" s="15" t="s">
        <v>81</v>
      </c>
      <c r="AY202" s="269" t="s">
        <v>132</v>
      </c>
    </row>
    <row r="203" s="2" customFormat="1" ht="16.5" customHeight="1">
      <c r="A203" s="39"/>
      <c r="B203" s="40"/>
      <c r="C203" s="219" t="s">
        <v>210</v>
      </c>
      <c r="D203" s="219" t="s">
        <v>134</v>
      </c>
      <c r="E203" s="220" t="s">
        <v>276</v>
      </c>
      <c r="F203" s="221" t="s">
        <v>277</v>
      </c>
      <c r="G203" s="222" t="s">
        <v>218</v>
      </c>
      <c r="H203" s="223">
        <v>458.39999999999998</v>
      </c>
      <c r="I203" s="224"/>
      <c r="J203" s="225">
        <f>ROUND(I203*H203,2)</f>
        <v>0</v>
      </c>
      <c r="K203" s="221" t="s">
        <v>138</v>
      </c>
      <c r="L203" s="45"/>
      <c r="M203" s="226" t="s">
        <v>1</v>
      </c>
      <c r="N203" s="227" t="s">
        <v>38</v>
      </c>
      <c r="O203" s="92"/>
      <c r="P203" s="228">
        <f>O203*H203</f>
        <v>0</v>
      </c>
      <c r="Q203" s="228">
        <v>0</v>
      </c>
      <c r="R203" s="228">
        <f>Q203*H203</f>
        <v>0</v>
      </c>
      <c r="S203" s="228">
        <v>0</v>
      </c>
      <c r="T203" s="229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30" t="s">
        <v>139</v>
      </c>
      <c r="AT203" s="230" t="s">
        <v>134</v>
      </c>
      <c r="AU203" s="230" t="s">
        <v>83</v>
      </c>
      <c r="AY203" s="18" t="s">
        <v>132</v>
      </c>
      <c r="BE203" s="231">
        <f>IF(N203="základní",J203,0)</f>
        <v>0</v>
      </c>
      <c r="BF203" s="231">
        <f>IF(N203="snížená",J203,0)</f>
        <v>0</v>
      </c>
      <c r="BG203" s="231">
        <f>IF(N203="zákl. přenesená",J203,0)</f>
        <v>0</v>
      </c>
      <c r="BH203" s="231">
        <f>IF(N203="sníž. přenesená",J203,0)</f>
        <v>0</v>
      </c>
      <c r="BI203" s="231">
        <f>IF(N203="nulová",J203,0)</f>
        <v>0</v>
      </c>
      <c r="BJ203" s="18" t="s">
        <v>81</v>
      </c>
      <c r="BK203" s="231">
        <f>ROUND(I203*H203,2)</f>
        <v>0</v>
      </c>
      <c r="BL203" s="18" t="s">
        <v>139</v>
      </c>
      <c r="BM203" s="230" t="s">
        <v>213</v>
      </c>
    </row>
    <row r="204" s="2" customFormat="1">
      <c r="A204" s="39"/>
      <c r="B204" s="40"/>
      <c r="C204" s="41"/>
      <c r="D204" s="232" t="s">
        <v>140</v>
      </c>
      <c r="E204" s="41"/>
      <c r="F204" s="233" t="s">
        <v>279</v>
      </c>
      <c r="G204" s="41"/>
      <c r="H204" s="41"/>
      <c r="I204" s="234"/>
      <c r="J204" s="41"/>
      <c r="K204" s="41"/>
      <c r="L204" s="45"/>
      <c r="M204" s="235"/>
      <c r="N204" s="236"/>
      <c r="O204" s="92"/>
      <c r="P204" s="92"/>
      <c r="Q204" s="92"/>
      <c r="R204" s="92"/>
      <c r="S204" s="92"/>
      <c r="T204" s="93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140</v>
      </c>
      <c r="AU204" s="18" t="s">
        <v>83</v>
      </c>
    </row>
    <row r="205" s="13" customFormat="1">
      <c r="A205" s="13"/>
      <c r="B205" s="237"/>
      <c r="C205" s="238"/>
      <c r="D205" s="239" t="s">
        <v>142</v>
      </c>
      <c r="E205" s="240" t="s">
        <v>1</v>
      </c>
      <c r="F205" s="241" t="s">
        <v>787</v>
      </c>
      <c r="G205" s="238"/>
      <c r="H205" s="242">
        <v>458.39999999999998</v>
      </c>
      <c r="I205" s="243"/>
      <c r="J205" s="238"/>
      <c r="K205" s="238"/>
      <c r="L205" s="244"/>
      <c r="M205" s="245"/>
      <c r="N205" s="246"/>
      <c r="O205" s="246"/>
      <c r="P205" s="246"/>
      <c r="Q205" s="246"/>
      <c r="R205" s="246"/>
      <c r="S205" s="246"/>
      <c r="T205" s="247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8" t="s">
        <v>142</v>
      </c>
      <c r="AU205" s="248" t="s">
        <v>83</v>
      </c>
      <c r="AV205" s="13" t="s">
        <v>83</v>
      </c>
      <c r="AW205" s="13" t="s">
        <v>30</v>
      </c>
      <c r="AX205" s="13" t="s">
        <v>73</v>
      </c>
      <c r="AY205" s="248" t="s">
        <v>132</v>
      </c>
    </row>
    <row r="206" s="14" customFormat="1">
      <c r="A206" s="14"/>
      <c r="B206" s="249"/>
      <c r="C206" s="250"/>
      <c r="D206" s="239" t="s">
        <v>142</v>
      </c>
      <c r="E206" s="251" t="s">
        <v>1</v>
      </c>
      <c r="F206" s="252" t="s">
        <v>281</v>
      </c>
      <c r="G206" s="250"/>
      <c r="H206" s="251" t="s">
        <v>1</v>
      </c>
      <c r="I206" s="253"/>
      <c r="J206" s="250"/>
      <c r="K206" s="250"/>
      <c r="L206" s="254"/>
      <c r="M206" s="255"/>
      <c r="N206" s="256"/>
      <c r="O206" s="256"/>
      <c r="P206" s="256"/>
      <c r="Q206" s="256"/>
      <c r="R206" s="256"/>
      <c r="S206" s="256"/>
      <c r="T206" s="257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8" t="s">
        <v>142</v>
      </c>
      <c r="AU206" s="258" t="s">
        <v>83</v>
      </c>
      <c r="AV206" s="14" t="s">
        <v>81</v>
      </c>
      <c r="AW206" s="14" t="s">
        <v>30</v>
      </c>
      <c r="AX206" s="14" t="s">
        <v>73</v>
      </c>
      <c r="AY206" s="258" t="s">
        <v>132</v>
      </c>
    </row>
    <row r="207" s="15" customFormat="1">
      <c r="A207" s="15"/>
      <c r="B207" s="259"/>
      <c r="C207" s="260"/>
      <c r="D207" s="239" t="s">
        <v>142</v>
      </c>
      <c r="E207" s="261" t="s">
        <v>1</v>
      </c>
      <c r="F207" s="262" t="s">
        <v>145</v>
      </c>
      <c r="G207" s="260"/>
      <c r="H207" s="263">
        <v>458.39999999999998</v>
      </c>
      <c r="I207" s="264"/>
      <c r="J207" s="260"/>
      <c r="K207" s="260"/>
      <c r="L207" s="265"/>
      <c r="M207" s="266"/>
      <c r="N207" s="267"/>
      <c r="O207" s="267"/>
      <c r="P207" s="267"/>
      <c r="Q207" s="267"/>
      <c r="R207" s="267"/>
      <c r="S207" s="267"/>
      <c r="T207" s="268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69" t="s">
        <v>142</v>
      </c>
      <c r="AU207" s="269" t="s">
        <v>83</v>
      </c>
      <c r="AV207" s="15" t="s">
        <v>139</v>
      </c>
      <c r="AW207" s="15" t="s">
        <v>30</v>
      </c>
      <c r="AX207" s="15" t="s">
        <v>81</v>
      </c>
      <c r="AY207" s="269" t="s">
        <v>132</v>
      </c>
    </row>
    <row r="208" s="2" customFormat="1" ht="21.75" customHeight="1">
      <c r="A208" s="39"/>
      <c r="B208" s="40"/>
      <c r="C208" s="219" t="s">
        <v>179</v>
      </c>
      <c r="D208" s="219" t="s">
        <v>134</v>
      </c>
      <c r="E208" s="220" t="s">
        <v>282</v>
      </c>
      <c r="F208" s="221" t="s">
        <v>283</v>
      </c>
      <c r="G208" s="222" t="s">
        <v>218</v>
      </c>
      <c r="H208" s="223">
        <v>119.40000000000001</v>
      </c>
      <c r="I208" s="224"/>
      <c r="J208" s="225">
        <f>ROUND(I208*H208,2)</f>
        <v>0</v>
      </c>
      <c r="K208" s="221" t="s">
        <v>138</v>
      </c>
      <c r="L208" s="45"/>
      <c r="M208" s="226" t="s">
        <v>1</v>
      </c>
      <c r="N208" s="227" t="s">
        <v>38</v>
      </c>
      <c r="O208" s="92"/>
      <c r="P208" s="228">
        <f>O208*H208</f>
        <v>0</v>
      </c>
      <c r="Q208" s="228">
        <v>0</v>
      </c>
      <c r="R208" s="228">
        <f>Q208*H208</f>
        <v>0</v>
      </c>
      <c r="S208" s="228">
        <v>0</v>
      </c>
      <c r="T208" s="229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30" t="s">
        <v>139</v>
      </c>
      <c r="AT208" s="230" t="s">
        <v>134</v>
      </c>
      <c r="AU208" s="230" t="s">
        <v>83</v>
      </c>
      <c r="AY208" s="18" t="s">
        <v>132</v>
      </c>
      <c r="BE208" s="231">
        <f>IF(N208="základní",J208,0)</f>
        <v>0</v>
      </c>
      <c r="BF208" s="231">
        <f>IF(N208="snížená",J208,0)</f>
        <v>0</v>
      </c>
      <c r="BG208" s="231">
        <f>IF(N208="zákl. přenesená",J208,0)</f>
        <v>0</v>
      </c>
      <c r="BH208" s="231">
        <f>IF(N208="sníž. přenesená",J208,0)</f>
        <v>0</v>
      </c>
      <c r="BI208" s="231">
        <f>IF(N208="nulová",J208,0)</f>
        <v>0</v>
      </c>
      <c r="BJ208" s="18" t="s">
        <v>81</v>
      </c>
      <c r="BK208" s="231">
        <f>ROUND(I208*H208,2)</f>
        <v>0</v>
      </c>
      <c r="BL208" s="18" t="s">
        <v>139</v>
      </c>
      <c r="BM208" s="230" t="s">
        <v>219</v>
      </c>
    </row>
    <row r="209" s="2" customFormat="1">
      <c r="A209" s="39"/>
      <c r="B209" s="40"/>
      <c r="C209" s="41"/>
      <c r="D209" s="232" t="s">
        <v>140</v>
      </c>
      <c r="E209" s="41"/>
      <c r="F209" s="233" t="s">
        <v>285</v>
      </c>
      <c r="G209" s="41"/>
      <c r="H209" s="41"/>
      <c r="I209" s="234"/>
      <c r="J209" s="41"/>
      <c r="K209" s="41"/>
      <c r="L209" s="45"/>
      <c r="M209" s="235"/>
      <c r="N209" s="236"/>
      <c r="O209" s="92"/>
      <c r="P209" s="92"/>
      <c r="Q209" s="92"/>
      <c r="R209" s="92"/>
      <c r="S209" s="92"/>
      <c r="T209" s="93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18" t="s">
        <v>140</v>
      </c>
      <c r="AU209" s="18" t="s">
        <v>83</v>
      </c>
    </row>
    <row r="210" s="13" customFormat="1">
      <c r="A210" s="13"/>
      <c r="B210" s="237"/>
      <c r="C210" s="238"/>
      <c r="D210" s="239" t="s">
        <v>142</v>
      </c>
      <c r="E210" s="240" t="s">
        <v>1</v>
      </c>
      <c r="F210" s="241" t="s">
        <v>788</v>
      </c>
      <c r="G210" s="238"/>
      <c r="H210" s="242">
        <v>54.899999999999999</v>
      </c>
      <c r="I210" s="243"/>
      <c r="J210" s="238"/>
      <c r="K210" s="238"/>
      <c r="L210" s="244"/>
      <c r="M210" s="245"/>
      <c r="N210" s="246"/>
      <c r="O210" s="246"/>
      <c r="P210" s="246"/>
      <c r="Q210" s="246"/>
      <c r="R210" s="246"/>
      <c r="S210" s="246"/>
      <c r="T210" s="247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8" t="s">
        <v>142</v>
      </c>
      <c r="AU210" s="248" t="s">
        <v>83</v>
      </c>
      <c r="AV210" s="13" t="s">
        <v>83</v>
      </c>
      <c r="AW210" s="13" t="s">
        <v>30</v>
      </c>
      <c r="AX210" s="13" t="s">
        <v>73</v>
      </c>
      <c r="AY210" s="248" t="s">
        <v>132</v>
      </c>
    </row>
    <row r="211" s="14" customFormat="1">
      <c r="A211" s="14"/>
      <c r="B211" s="249"/>
      <c r="C211" s="250"/>
      <c r="D211" s="239" t="s">
        <v>142</v>
      </c>
      <c r="E211" s="251" t="s">
        <v>1</v>
      </c>
      <c r="F211" s="252" t="s">
        <v>287</v>
      </c>
      <c r="G211" s="250"/>
      <c r="H211" s="251" t="s">
        <v>1</v>
      </c>
      <c r="I211" s="253"/>
      <c r="J211" s="250"/>
      <c r="K211" s="250"/>
      <c r="L211" s="254"/>
      <c r="M211" s="255"/>
      <c r="N211" s="256"/>
      <c r="O211" s="256"/>
      <c r="P211" s="256"/>
      <c r="Q211" s="256"/>
      <c r="R211" s="256"/>
      <c r="S211" s="256"/>
      <c r="T211" s="257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8" t="s">
        <v>142</v>
      </c>
      <c r="AU211" s="258" t="s">
        <v>83</v>
      </c>
      <c r="AV211" s="14" t="s">
        <v>81</v>
      </c>
      <c r="AW211" s="14" t="s">
        <v>30</v>
      </c>
      <c r="AX211" s="14" t="s">
        <v>73</v>
      </c>
      <c r="AY211" s="258" t="s">
        <v>132</v>
      </c>
    </row>
    <row r="212" s="13" customFormat="1">
      <c r="A212" s="13"/>
      <c r="B212" s="237"/>
      <c r="C212" s="238"/>
      <c r="D212" s="239" t="s">
        <v>142</v>
      </c>
      <c r="E212" s="240" t="s">
        <v>1</v>
      </c>
      <c r="F212" s="241" t="s">
        <v>789</v>
      </c>
      <c r="G212" s="238"/>
      <c r="H212" s="242">
        <v>64.5</v>
      </c>
      <c r="I212" s="243"/>
      <c r="J212" s="238"/>
      <c r="K212" s="238"/>
      <c r="L212" s="244"/>
      <c r="M212" s="245"/>
      <c r="N212" s="246"/>
      <c r="O212" s="246"/>
      <c r="P212" s="246"/>
      <c r="Q212" s="246"/>
      <c r="R212" s="246"/>
      <c r="S212" s="246"/>
      <c r="T212" s="247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8" t="s">
        <v>142</v>
      </c>
      <c r="AU212" s="248" t="s">
        <v>83</v>
      </c>
      <c r="AV212" s="13" t="s">
        <v>83</v>
      </c>
      <c r="AW212" s="13" t="s">
        <v>30</v>
      </c>
      <c r="AX212" s="13" t="s">
        <v>73</v>
      </c>
      <c r="AY212" s="248" t="s">
        <v>132</v>
      </c>
    </row>
    <row r="213" s="14" customFormat="1">
      <c r="A213" s="14"/>
      <c r="B213" s="249"/>
      <c r="C213" s="250"/>
      <c r="D213" s="239" t="s">
        <v>142</v>
      </c>
      <c r="E213" s="251" t="s">
        <v>1</v>
      </c>
      <c r="F213" s="252" t="s">
        <v>289</v>
      </c>
      <c r="G213" s="250"/>
      <c r="H213" s="251" t="s">
        <v>1</v>
      </c>
      <c r="I213" s="253"/>
      <c r="J213" s="250"/>
      <c r="K213" s="250"/>
      <c r="L213" s="254"/>
      <c r="M213" s="255"/>
      <c r="N213" s="256"/>
      <c r="O213" s="256"/>
      <c r="P213" s="256"/>
      <c r="Q213" s="256"/>
      <c r="R213" s="256"/>
      <c r="S213" s="256"/>
      <c r="T213" s="257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8" t="s">
        <v>142</v>
      </c>
      <c r="AU213" s="258" t="s">
        <v>83</v>
      </c>
      <c r="AV213" s="14" t="s">
        <v>81</v>
      </c>
      <c r="AW213" s="14" t="s">
        <v>30</v>
      </c>
      <c r="AX213" s="14" t="s">
        <v>73</v>
      </c>
      <c r="AY213" s="258" t="s">
        <v>132</v>
      </c>
    </row>
    <row r="214" s="14" customFormat="1">
      <c r="A214" s="14"/>
      <c r="B214" s="249"/>
      <c r="C214" s="250"/>
      <c r="D214" s="239" t="s">
        <v>142</v>
      </c>
      <c r="E214" s="251" t="s">
        <v>1</v>
      </c>
      <c r="F214" s="252" t="s">
        <v>144</v>
      </c>
      <c r="G214" s="250"/>
      <c r="H214" s="251" t="s">
        <v>1</v>
      </c>
      <c r="I214" s="253"/>
      <c r="J214" s="250"/>
      <c r="K214" s="250"/>
      <c r="L214" s="254"/>
      <c r="M214" s="255"/>
      <c r="N214" s="256"/>
      <c r="O214" s="256"/>
      <c r="P214" s="256"/>
      <c r="Q214" s="256"/>
      <c r="R214" s="256"/>
      <c r="S214" s="256"/>
      <c r="T214" s="257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8" t="s">
        <v>142</v>
      </c>
      <c r="AU214" s="258" t="s">
        <v>83</v>
      </c>
      <c r="AV214" s="14" t="s">
        <v>81</v>
      </c>
      <c r="AW214" s="14" t="s">
        <v>30</v>
      </c>
      <c r="AX214" s="14" t="s">
        <v>73</v>
      </c>
      <c r="AY214" s="258" t="s">
        <v>132</v>
      </c>
    </row>
    <row r="215" s="15" customFormat="1">
      <c r="A215" s="15"/>
      <c r="B215" s="259"/>
      <c r="C215" s="260"/>
      <c r="D215" s="239" t="s">
        <v>142</v>
      </c>
      <c r="E215" s="261" t="s">
        <v>1</v>
      </c>
      <c r="F215" s="262" t="s">
        <v>145</v>
      </c>
      <c r="G215" s="260"/>
      <c r="H215" s="263">
        <v>119.40000000000001</v>
      </c>
      <c r="I215" s="264"/>
      <c r="J215" s="260"/>
      <c r="K215" s="260"/>
      <c r="L215" s="265"/>
      <c r="M215" s="266"/>
      <c r="N215" s="267"/>
      <c r="O215" s="267"/>
      <c r="P215" s="267"/>
      <c r="Q215" s="267"/>
      <c r="R215" s="267"/>
      <c r="S215" s="267"/>
      <c r="T215" s="268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269" t="s">
        <v>142</v>
      </c>
      <c r="AU215" s="269" t="s">
        <v>83</v>
      </c>
      <c r="AV215" s="15" t="s">
        <v>139</v>
      </c>
      <c r="AW215" s="15" t="s">
        <v>30</v>
      </c>
      <c r="AX215" s="15" t="s">
        <v>81</v>
      </c>
      <c r="AY215" s="269" t="s">
        <v>132</v>
      </c>
    </row>
    <row r="216" s="2" customFormat="1" ht="21.75" customHeight="1">
      <c r="A216" s="39"/>
      <c r="B216" s="40"/>
      <c r="C216" s="219" t="s">
        <v>8</v>
      </c>
      <c r="D216" s="219" t="s">
        <v>134</v>
      </c>
      <c r="E216" s="220" t="s">
        <v>291</v>
      </c>
      <c r="F216" s="221" t="s">
        <v>292</v>
      </c>
      <c r="G216" s="222" t="s">
        <v>137</v>
      </c>
      <c r="H216" s="223">
        <v>20</v>
      </c>
      <c r="I216" s="224"/>
      <c r="J216" s="225">
        <f>ROUND(I216*H216,2)</f>
        <v>0</v>
      </c>
      <c r="K216" s="221" t="s">
        <v>138</v>
      </c>
      <c r="L216" s="45"/>
      <c r="M216" s="226" t="s">
        <v>1</v>
      </c>
      <c r="N216" s="227" t="s">
        <v>38</v>
      </c>
      <c r="O216" s="92"/>
      <c r="P216" s="228">
        <f>O216*H216</f>
        <v>0</v>
      </c>
      <c r="Q216" s="228">
        <v>0</v>
      </c>
      <c r="R216" s="228">
        <f>Q216*H216</f>
        <v>0</v>
      </c>
      <c r="S216" s="228">
        <v>0</v>
      </c>
      <c r="T216" s="229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30" t="s">
        <v>139</v>
      </c>
      <c r="AT216" s="230" t="s">
        <v>134</v>
      </c>
      <c r="AU216" s="230" t="s">
        <v>83</v>
      </c>
      <c r="AY216" s="18" t="s">
        <v>132</v>
      </c>
      <c r="BE216" s="231">
        <f>IF(N216="základní",J216,0)</f>
        <v>0</v>
      </c>
      <c r="BF216" s="231">
        <f>IF(N216="snížená",J216,0)</f>
        <v>0</v>
      </c>
      <c r="BG216" s="231">
        <f>IF(N216="zákl. přenesená",J216,0)</f>
        <v>0</v>
      </c>
      <c r="BH216" s="231">
        <f>IF(N216="sníž. přenesená",J216,0)</f>
        <v>0</v>
      </c>
      <c r="BI216" s="231">
        <f>IF(N216="nulová",J216,0)</f>
        <v>0</v>
      </c>
      <c r="BJ216" s="18" t="s">
        <v>81</v>
      </c>
      <c r="BK216" s="231">
        <f>ROUND(I216*H216,2)</f>
        <v>0</v>
      </c>
      <c r="BL216" s="18" t="s">
        <v>139</v>
      </c>
      <c r="BM216" s="230" t="s">
        <v>223</v>
      </c>
    </row>
    <row r="217" s="2" customFormat="1">
      <c r="A217" s="39"/>
      <c r="B217" s="40"/>
      <c r="C217" s="41"/>
      <c r="D217" s="232" t="s">
        <v>140</v>
      </c>
      <c r="E217" s="41"/>
      <c r="F217" s="233" t="s">
        <v>294</v>
      </c>
      <c r="G217" s="41"/>
      <c r="H217" s="41"/>
      <c r="I217" s="234"/>
      <c r="J217" s="41"/>
      <c r="K217" s="41"/>
      <c r="L217" s="45"/>
      <c r="M217" s="235"/>
      <c r="N217" s="236"/>
      <c r="O217" s="92"/>
      <c r="P217" s="92"/>
      <c r="Q217" s="92"/>
      <c r="R217" s="92"/>
      <c r="S217" s="92"/>
      <c r="T217" s="93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T217" s="18" t="s">
        <v>140</v>
      </c>
      <c r="AU217" s="18" t="s">
        <v>83</v>
      </c>
    </row>
    <row r="218" s="13" customFormat="1">
      <c r="A218" s="13"/>
      <c r="B218" s="237"/>
      <c r="C218" s="238"/>
      <c r="D218" s="239" t="s">
        <v>142</v>
      </c>
      <c r="E218" s="240" t="s">
        <v>1</v>
      </c>
      <c r="F218" s="241" t="s">
        <v>790</v>
      </c>
      <c r="G218" s="238"/>
      <c r="H218" s="242">
        <v>20</v>
      </c>
      <c r="I218" s="243"/>
      <c r="J218" s="238"/>
      <c r="K218" s="238"/>
      <c r="L218" s="244"/>
      <c r="M218" s="245"/>
      <c r="N218" s="246"/>
      <c r="O218" s="246"/>
      <c r="P218" s="246"/>
      <c r="Q218" s="246"/>
      <c r="R218" s="246"/>
      <c r="S218" s="246"/>
      <c r="T218" s="247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8" t="s">
        <v>142</v>
      </c>
      <c r="AU218" s="248" t="s">
        <v>83</v>
      </c>
      <c r="AV218" s="13" t="s">
        <v>83</v>
      </c>
      <c r="AW218" s="13" t="s">
        <v>30</v>
      </c>
      <c r="AX218" s="13" t="s">
        <v>73</v>
      </c>
      <c r="AY218" s="248" t="s">
        <v>132</v>
      </c>
    </row>
    <row r="219" s="14" customFormat="1">
      <c r="A219" s="14"/>
      <c r="B219" s="249"/>
      <c r="C219" s="250"/>
      <c r="D219" s="239" t="s">
        <v>142</v>
      </c>
      <c r="E219" s="251" t="s">
        <v>1</v>
      </c>
      <c r="F219" s="252" t="s">
        <v>628</v>
      </c>
      <c r="G219" s="250"/>
      <c r="H219" s="251" t="s">
        <v>1</v>
      </c>
      <c r="I219" s="253"/>
      <c r="J219" s="250"/>
      <c r="K219" s="250"/>
      <c r="L219" s="254"/>
      <c r="M219" s="255"/>
      <c r="N219" s="256"/>
      <c r="O219" s="256"/>
      <c r="P219" s="256"/>
      <c r="Q219" s="256"/>
      <c r="R219" s="256"/>
      <c r="S219" s="256"/>
      <c r="T219" s="257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8" t="s">
        <v>142</v>
      </c>
      <c r="AU219" s="258" t="s">
        <v>83</v>
      </c>
      <c r="AV219" s="14" t="s">
        <v>81</v>
      </c>
      <c r="AW219" s="14" t="s">
        <v>30</v>
      </c>
      <c r="AX219" s="14" t="s">
        <v>73</v>
      </c>
      <c r="AY219" s="258" t="s">
        <v>132</v>
      </c>
    </row>
    <row r="220" s="14" customFormat="1">
      <c r="A220" s="14"/>
      <c r="B220" s="249"/>
      <c r="C220" s="250"/>
      <c r="D220" s="239" t="s">
        <v>142</v>
      </c>
      <c r="E220" s="251" t="s">
        <v>1</v>
      </c>
      <c r="F220" s="252" t="s">
        <v>144</v>
      </c>
      <c r="G220" s="250"/>
      <c r="H220" s="251" t="s">
        <v>1</v>
      </c>
      <c r="I220" s="253"/>
      <c r="J220" s="250"/>
      <c r="K220" s="250"/>
      <c r="L220" s="254"/>
      <c r="M220" s="255"/>
      <c r="N220" s="256"/>
      <c r="O220" s="256"/>
      <c r="P220" s="256"/>
      <c r="Q220" s="256"/>
      <c r="R220" s="256"/>
      <c r="S220" s="256"/>
      <c r="T220" s="257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8" t="s">
        <v>142</v>
      </c>
      <c r="AU220" s="258" t="s">
        <v>83</v>
      </c>
      <c r="AV220" s="14" t="s">
        <v>81</v>
      </c>
      <c r="AW220" s="14" t="s">
        <v>30</v>
      </c>
      <c r="AX220" s="14" t="s">
        <v>73</v>
      </c>
      <c r="AY220" s="258" t="s">
        <v>132</v>
      </c>
    </row>
    <row r="221" s="15" customFormat="1">
      <c r="A221" s="15"/>
      <c r="B221" s="259"/>
      <c r="C221" s="260"/>
      <c r="D221" s="239" t="s">
        <v>142</v>
      </c>
      <c r="E221" s="261" t="s">
        <v>1</v>
      </c>
      <c r="F221" s="262" t="s">
        <v>145</v>
      </c>
      <c r="G221" s="260"/>
      <c r="H221" s="263">
        <v>20</v>
      </c>
      <c r="I221" s="264"/>
      <c r="J221" s="260"/>
      <c r="K221" s="260"/>
      <c r="L221" s="265"/>
      <c r="M221" s="266"/>
      <c r="N221" s="267"/>
      <c r="O221" s="267"/>
      <c r="P221" s="267"/>
      <c r="Q221" s="267"/>
      <c r="R221" s="267"/>
      <c r="S221" s="267"/>
      <c r="T221" s="268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69" t="s">
        <v>142</v>
      </c>
      <c r="AU221" s="269" t="s">
        <v>83</v>
      </c>
      <c r="AV221" s="15" t="s">
        <v>139</v>
      </c>
      <c r="AW221" s="15" t="s">
        <v>30</v>
      </c>
      <c r="AX221" s="15" t="s">
        <v>81</v>
      </c>
      <c r="AY221" s="269" t="s">
        <v>132</v>
      </c>
    </row>
    <row r="222" s="2" customFormat="1" ht="24.15" customHeight="1">
      <c r="A222" s="39"/>
      <c r="B222" s="40"/>
      <c r="C222" s="219" t="s">
        <v>183</v>
      </c>
      <c r="D222" s="219" t="s">
        <v>134</v>
      </c>
      <c r="E222" s="220" t="s">
        <v>299</v>
      </c>
      <c r="F222" s="221" t="s">
        <v>300</v>
      </c>
      <c r="G222" s="222" t="s">
        <v>218</v>
      </c>
      <c r="H222" s="223">
        <v>866.70000000000005</v>
      </c>
      <c r="I222" s="224"/>
      <c r="J222" s="225">
        <f>ROUND(I222*H222,2)</f>
        <v>0</v>
      </c>
      <c r="K222" s="221" t="s">
        <v>138</v>
      </c>
      <c r="L222" s="45"/>
      <c r="M222" s="226" t="s">
        <v>1</v>
      </c>
      <c r="N222" s="227" t="s">
        <v>38</v>
      </c>
      <c r="O222" s="92"/>
      <c r="P222" s="228">
        <f>O222*H222</f>
        <v>0</v>
      </c>
      <c r="Q222" s="228">
        <v>0</v>
      </c>
      <c r="R222" s="228">
        <f>Q222*H222</f>
        <v>0</v>
      </c>
      <c r="S222" s="228">
        <v>0</v>
      </c>
      <c r="T222" s="229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30" t="s">
        <v>139</v>
      </c>
      <c r="AT222" s="230" t="s">
        <v>134</v>
      </c>
      <c r="AU222" s="230" t="s">
        <v>83</v>
      </c>
      <c r="AY222" s="18" t="s">
        <v>132</v>
      </c>
      <c r="BE222" s="231">
        <f>IF(N222="základní",J222,0)</f>
        <v>0</v>
      </c>
      <c r="BF222" s="231">
        <f>IF(N222="snížená",J222,0)</f>
        <v>0</v>
      </c>
      <c r="BG222" s="231">
        <f>IF(N222="zákl. přenesená",J222,0)</f>
        <v>0</v>
      </c>
      <c r="BH222" s="231">
        <f>IF(N222="sníž. přenesená",J222,0)</f>
        <v>0</v>
      </c>
      <c r="BI222" s="231">
        <f>IF(N222="nulová",J222,0)</f>
        <v>0</v>
      </c>
      <c r="BJ222" s="18" t="s">
        <v>81</v>
      </c>
      <c r="BK222" s="231">
        <f>ROUND(I222*H222,2)</f>
        <v>0</v>
      </c>
      <c r="BL222" s="18" t="s">
        <v>139</v>
      </c>
      <c r="BM222" s="230" t="s">
        <v>227</v>
      </c>
    </row>
    <row r="223" s="2" customFormat="1">
      <c r="A223" s="39"/>
      <c r="B223" s="40"/>
      <c r="C223" s="41"/>
      <c r="D223" s="232" t="s">
        <v>140</v>
      </c>
      <c r="E223" s="41"/>
      <c r="F223" s="233" t="s">
        <v>302</v>
      </c>
      <c r="G223" s="41"/>
      <c r="H223" s="41"/>
      <c r="I223" s="234"/>
      <c r="J223" s="41"/>
      <c r="K223" s="41"/>
      <c r="L223" s="45"/>
      <c r="M223" s="235"/>
      <c r="N223" s="236"/>
      <c r="O223" s="92"/>
      <c r="P223" s="92"/>
      <c r="Q223" s="92"/>
      <c r="R223" s="92"/>
      <c r="S223" s="92"/>
      <c r="T223" s="93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T223" s="18" t="s">
        <v>140</v>
      </c>
      <c r="AU223" s="18" t="s">
        <v>83</v>
      </c>
    </row>
    <row r="224" s="13" customFormat="1">
      <c r="A224" s="13"/>
      <c r="B224" s="237"/>
      <c r="C224" s="238"/>
      <c r="D224" s="239" t="s">
        <v>142</v>
      </c>
      <c r="E224" s="240" t="s">
        <v>1</v>
      </c>
      <c r="F224" s="241" t="s">
        <v>791</v>
      </c>
      <c r="G224" s="238"/>
      <c r="H224" s="242">
        <v>251.40000000000001</v>
      </c>
      <c r="I224" s="243"/>
      <c r="J224" s="238"/>
      <c r="K224" s="238"/>
      <c r="L224" s="244"/>
      <c r="M224" s="245"/>
      <c r="N224" s="246"/>
      <c r="O224" s="246"/>
      <c r="P224" s="246"/>
      <c r="Q224" s="246"/>
      <c r="R224" s="246"/>
      <c r="S224" s="246"/>
      <c r="T224" s="247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8" t="s">
        <v>142</v>
      </c>
      <c r="AU224" s="248" t="s">
        <v>83</v>
      </c>
      <c r="AV224" s="13" t="s">
        <v>83</v>
      </c>
      <c r="AW224" s="13" t="s">
        <v>30</v>
      </c>
      <c r="AX224" s="13" t="s">
        <v>73</v>
      </c>
      <c r="AY224" s="248" t="s">
        <v>132</v>
      </c>
    </row>
    <row r="225" s="13" customFormat="1">
      <c r="A225" s="13"/>
      <c r="B225" s="237"/>
      <c r="C225" s="238"/>
      <c r="D225" s="239" t="s">
        <v>142</v>
      </c>
      <c r="E225" s="240" t="s">
        <v>1</v>
      </c>
      <c r="F225" s="241" t="s">
        <v>792</v>
      </c>
      <c r="G225" s="238"/>
      <c r="H225" s="242">
        <v>37.5</v>
      </c>
      <c r="I225" s="243"/>
      <c r="J225" s="238"/>
      <c r="K225" s="238"/>
      <c r="L225" s="244"/>
      <c r="M225" s="245"/>
      <c r="N225" s="246"/>
      <c r="O225" s="246"/>
      <c r="P225" s="246"/>
      <c r="Q225" s="246"/>
      <c r="R225" s="246"/>
      <c r="S225" s="246"/>
      <c r="T225" s="247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8" t="s">
        <v>142</v>
      </c>
      <c r="AU225" s="248" t="s">
        <v>83</v>
      </c>
      <c r="AV225" s="13" t="s">
        <v>83</v>
      </c>
      <c r="AW225" s="13" t="s">
        <v>30</v>
      </c>
      <c r="AX225" s="13" t="s">
        <v>73</v>
      </c>
      <c r="AY225" s="248" t="s">
        <v>132</v>
      </c>
    </row>
    <row r="226" s="13" customFormat="1">
      <c r="A226" s="13"/>
      <c r="B226" s="237"/>
      <c r="C226" s="238"/>
      <c r="D226" s="239" t="s">
        <v>142</v>
      </c>
      <c r="E226" s="240" t="s">
        <v>1</v>
      </c>
      <c r="F226" s="241" t="s">
        <v>793</v>
      </c>
      <c r="G226" s="238"/>
      <c r="H226" s="242">
        <v>577.79999999999995</v>
      </c>
      <c r="I226" s="243"/>
      <c r="J226" s="238"/>
      <c r="K226" s="238"/>
      <c r="L226" s="244"/>
      <c r="M226" s="245"/>
      <c r="N226" s="246"/>
      <c r="O226" s="246"/>
      <c r="P226" s="246"/>
      <c r="Q226" s="246"/>
      <c r="R226" s="246"/>
      <c r="S226" s="246"/>
      <c r="T226" s="247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8" t="s">
        <v>142</v>
      </c>
      <c r="AU226" s="248" t="s">
        <v>83</v>
      </c>
      <c r="AV226" s="13" t="s">
        <v>83</v>
      </c>
      <c r="AW226" s="13" t="s">
        <v>30</v>
      </c>
      <c r="AX226" s="13" t="s">
        <v>73</v>
      </c>
      <c r="AY226" s="248" t="s">
        <v>132</v>
      </c>
    </row>
    <row r="227" s="14" customFormat="1">
      <c r="A227" s="14"/>
      <c r="B227" s="249"/>
      <c r="C227" s="250"/>
      <c r="D227" s="239" t="s">
        <v>142</v>
      </c>
      <c r="E227" s="251" t="s">
        <v>1</v>
      </c>
      <c r="F227" s="252" t="s">
        <v>794</v>
      </c>
      <c r="G227" s="250"/>
      <c r="H227" s="251" t="s">
        <v>1</v>
      </c>
      <c r="I227" s="253"/>
      <c r="J227" s="250"/>
      <c r="K227" s="250"/>
      <c r="L227" s="254"/>
      <c r="M227" s="255"/>
      <c r="N227" s="256"/>
      <c r="O227" s="256"/>
      <c r="P227" s="256"/>
      <c r="Q227" s="256"/>
      <c r="R227" s="256"/>
      <c r="S227" s="256"/>
      <c r="T227" s="257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8" t="s">
        <v>142</v>
      </c>
      <c r="AU227" s="258" t="s">
        <v>83</v>
      </c>
      <c r="AV227" s="14" t="s">
        <v>81</v>
      </c>
      <c r="AW227" s="14" t="s">
        <v>30</v>
      </c>
      <c r="AX227" s="14" t="s">
        <v>73</v>
      </c>
      <c r="AY227" s="258" t="s">
        <v>132</v>
      </c>
    </row>
    <row r="228" s="15" customFormat="1">
      <c r="A228" s="15"/>
      <c r="B228" s="259"/>
      <c r="C228" s="260"/>
      <c r="D228" s="239" t="s">
        <v>142</v>
      </c>
      <c r="E228" s="261" t="s">
        <v>1</v>
      </c>
      <c r="F228" s="262" t="s">
        <v>145</v>
      </c>
      <c r="G228" s="260"/>
      <c r="H228" s="263">
        <v>866.69999999999993</v>
      </c>
      <c r="I228" s="264"/>
      <c r="J228" s="260"/>
      <c r="K228" s="260"/>
      <c r="L228" s="265"/>
      <c r="M228" s="266"/>
      <c r="N228" s="267"/>
      <c r="O228" s="267"/>
      <c r="P228" s="267"/>
      <c r="Q228" s="267"/>
      <c r="R228" s="267"/>
      <c r="S228" s="267"/>
      <c r="T228" s="268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69" t="s">
        <v>142</v>
      </c>
      <c r="AU228" s="269" t="s">
        <v>83</v>
      </c>
      <c r="AV228" s="15" t="s">
        <v>139</v>
      </c>
      <c r="AW228" s="15" t="s">
        <v>30</v>
      </c>
      <c r="AX228" s="15" t="s">
        <v>81</v>
      </c>
      <c r="AY228" s="269" t="s">
        <v>132</v>
      </c>
    </row>
    <row r="229" s="2" customFormat="1" ht="24.15" customHeight="1">
      <c r="A229" s="39"/>
      <c r="B229" s="40"/>
      <c r="C229" s="219" t="s">
        <v>228</v>
      </c>
      <c r="D229" s="219" t="s">
        <v>134</v>
      </c>
      <c r="E229" s="220" t="s">
        <v>308</v>
      </c>
      <c r="F229" s="221" t="s">
        <v>309</v>
      </c>
      <c r="G229" s="222" t="s">
        <v>137</v>
      </c>
      <c r="H229" s="223">
        <v>20</v>
      </c>
      <c r="I229" s="224"/>
      <c r="J229" s="225">
        <f>ROUND(I229*H229,2)</f>
        <v>0</v>
      </c>
      <c r="K229" s="221" t="s">
        <v>138</v>
      </c>
      <c r="L229" s="45"/>
      <c r="M229" s="226" t="s">
        <v>1</v>
      </c>
      <c r="N229" s="227" t="s">
        <v>38</v>
      </c>
      <c r="O229" s="92"/>
      <c r="P229" s="228">
        <f>O229*H229</f>
        <v>0</v>
      </c>
      <c r="Q229" s="228">
        <v>0</v>
      </c>
      <c r="R229" s="228">
        <f>Q229*H229</f>
        <v>0</v>
      </c>
      <c r="S229" s="228">
        <v>0</v>
      </c>
      <c r="T229" s="229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30" t="s">
        <v>139</v>
      </c>
      <c r="AT229" s="230" t="s">
        <v>134</v>
      </c>
      <c r="AU229" s="230" t="s">
        <v>83</v>
      </c>
      <c r="AY229" s="18" t="s">
        <v>132</v>
      </c>
      <c r="BE229" s="231">
        <f>IF(N229="základní",J229,0)</f>
        <v>0</v>
      </c>
      <c r="BF229" s="231">
        <f>IF(N229="snížená",J229,0)</f>
        <v>0</v>
      </c>
      <c r="BG229" s="231">
        <f>IF(N229="zákl. přenesená",J229,0)</f>
        <v>0</v>
      </c>
      <c r="BH229" s="231">
        <f>IF(N229="sníž. přenesená",J229,0)</f>
        <v>0</v>
      </c>
      <c r="BI229" s="231">
        <f>IF(N229="nulová",J229,0)</f>
        <v>0</v>
      </c>
      <c r="BJ229" s="18" t="s">
        <v>81</v>
      </c>
      <c r="BK229" s="231">
        <f>ROUND(I229*H229,2)</f>
        <v>0</v>
      </c>
      <c r="BL229" s="18" t="s">
        <v>139</v>
      </c>
      <c r="BM229" s="230" t="s">
        <v>231</v>
      </c>
    </row>
    <row r="230" s="2" customFormat="1">
      <c r="A230" s="39"/>
      <c r="B230" s="40"/>
      <c r="C230" s="41"/>
      <c r="D230" s="232" t="s">
        <v>140</v>
      </c>
      <c r="E230" s="41"/>
      <c r="F230" s="233" t="s">
        <v>311</v>
      </c>
      <c r="G230" s="41"/>
      <c r="H230" s="41"/>
      <c r="I230" s="234"/>
      <c r="J230" s="41"/>
      <c r="K230" s="41"/>
      <c r="L230" s="45"/>
      <c r="M230" s="235"/>
      <c r="N230" s="236"/>
      <c r="O230" s="92"/>
      <c r="P230" s="92"/>
      <c r="Q230" s="92"/>
      <c r="R230" s="92"/>
      <c r="S230" s="92"/>
      <c r="T230" s="93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T230" s="18" t="s">
        <v>140</v>
      </c>
      <c r="AU230" s="18" t="s">
        <v>83</v>
      </c>
    </row>
    <row r="231" s="13" customFormat="1">
      <c r="A231" s="13"/>
      <c r="B231" s="237"/>
      <c r="C231" s="238"/>
      <c r="D231" s="239" t="s">
        <v>142</v>
      </c>
      <c r="E231" s="240" t="s">
        <v>1</v>
      </c>
      <c r="F231" s="241" t="s">
        <v>194</v>
      </c>
      <c r="G231" s="238"/>
      <c r="H231" s="242">
        <v>20</v>
      </c>
      <c r="I231" s="243"/>
      <c r="J231" s="238"/>
      <c r="K231" s="238"/>
      <c r="L231" s="244"/>
      <c r="M231" s="245"/>
      <c r="N231" s="246"/>
      <c r="O231" s="246"/>
      <c r="P231" s="246"/>
      <c r="Q231" s="246"/>
      <c r="R231" s="246"/>
      <c r="S231" s="246"/>
      <c r="T231" s="247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8" t="s">
        <v>142</v>
      </c>
      <c r="AU231" s="248" t="s">
        <v>83</v>
      </c>
      <c r="AV231" s="13" t="s">
        <v>83</v>
      </c>
      <c r="AW231" s="13" t="s">
        <v>30</v>
      </c>
      <c r="AX231" s="13" t="s">
        <v>73</v>
      </c>
      <c r="AY231" s="248" t="s">
        <v>132</v>
      </c>
    </row>
    <row r="232" s="14" customFormat="1">
      <c r="A232" s="14"/>
      <c r="B232" s="249"/>
      <c r="C232" s="250"/>
      <c r="D232" s="239" t="s">
        <v>142</v>
      </c>
      <c r="E232" s="251" t="s">
        <v>1</v>
      </c>
      <c r="F232" s="252" t="s">
        <v>795</v>
      </c>
      <c r="G232" s="250"/>
      <c r="H232" s="251" t="s">
        <v>1</v>
      </c>
      <c r="I232" s="253"/>
      <c r="J232" s="250"/>
      <c r="K232" s="250"/>
      <c r="L232" s="254"/>
      <c r="M232" s="255"/>
      <c r="N232" s="256"/>
      <c r="O232" s="256"/>
      <c r="P232" s="256"/>
      <c r="Q232" s="256"/>
      <c r="R232" s="256"/>
      <c r="S232" s="256"/>
      <c r="T232" s="257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58" t="s">
        <v>142</v>
      </c>
      <c r="AU232" s="258" t="s">
        <v>83</v>
      </c>
      <c r="AV232" s="14" t="s">
        <v>81</v>
      </c>
      <c r="AW232" s="14" t="s">
        <v>30</v>
      </c>
      <c r="AX232" s="14" t="s">
        <v>73</v>
      </c>
      <c r="AY232" s="258" t="s">
        <v>132</v>
      </c>
    </row>
    <row r="233" s="15" customFormat="1">
      <c r="A233" s="15"/>
      <c r="B233" s="259"/>
      <c r="C233" s="260"/>
      <c r="D233" s="239" t="s">
        <v>142</v>
      </c>
      <c r="E233" s="261" t="s">
        <v>1</v>
      </c>
      <c r="F233" s="262" t="s">
        <v>145</v>
      </c>
      <c r="G233" s="260"/>
      <c r="H233" s="263">
        <v>20</v>
      </c>
      <c r="I233" s="264"/>
      <c r="J233" s="260"/>
      <c r="K233" s="260"/>
      <c r="L233" s="265"/>
      <c r="M233" s="266"/>
      <c r="N233" s="267"/>
      <c r="O233" s="267"/>
      <c r="P233" s="267"/>
      <c r="Q233" s="267"/>
      <c r="R233" s="267"/>
      <c r="S233" s="267"/>
      <c r="T233" s="268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T233" s="269" t="s">
        <v>142</v>
      </c>
      <c r="AU233" s="269" t="s">
        <v>83</v>
      </c>
      <c r="AV233" s="15" t="s">
        <v>139</v>
      </c>
      <c r="AW233" s="15" t="s">
        <v>30</v>
      </c>
      <c r="AX233" s="15" t="s">
        <v>81</v>
      </c>
      <c r="AY233" s="269" t="s">
        <v>132</v>
      </c>
    </row>
    <row r="234" s="2" customFormat="1" ht="24.15" customHeight="1">
      <c r="A234" s="39"/>
      <c r="B234" s="40"/>
      <c r="C234" s="219" t="s">
        <v>189</v>
      </c>
      <c r="D234" s="219" t="s">
        <v>134</v>
      </c>
      <c r="E234" s="220" t="s">
        <v>481</v>
      </c>
      <c r="F234" s="221" t="s">
        <v>482</v>
      </c>
      <c r="G234" s="222" t="s">
        <v>218</v>
      </c>
      <c r="H234" s="223">
        <v>55</v>
      </c>
      <c r="I234" s="224"/>
      <c r="J234" s="225">
        <f>ROUND(I234*H234,2)</f>
        <v>0</v>
      </c>
      <c r="K234" s="221" t="s">
        <v>138</v>
      </c>
      <c r="L234" s="45"/>
      <c r="M234" s="226" t="s">
        <v>1</v>
      </c>
      <c r="N234" s="227" t="s">
        <v>38</v>
      </c>
      <c r="O234" s="92"/>
      <c r="P234" s="228">
        <f>O234*H234</f>
        <v>0</v>
      </c>
      <c r="Q234" s="228">
        <v>0</v>
      </c>
      <c r="R234" s="228">
        <f>Q234*H234</f>
        <v>0</v>
      </c>
      <c r="S234" s="228">
        <v>0</v>
      </c>
      <c r="T234" s="229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30" t="s">
        <v>139</v>
      </c>
      <c r="AT234" s="230" t="s">
        <v>134</v>
      </c>
      <c r="AU234" s="230" t="s">
        <v>83</v>
      </c>
      <c r="AY234" s="18" t="s">
        <v>132</v>
      </c>
      <c r="BE234" s="231">
        <f>IF(N234="základní",J234,0)</f>
        <v>0</v>
      </c>
      <c r="BF234" s="231">
        <f>IF(N234="snížená",J234,0)</f>
        <v>0</v>
      </c>
      <c r="BG234" s="231">
        <f>IF(N234="zákl. přenesená",J234,0)</f>
        <v>0</v>
      </c>
      <c r="BH234" s="231">
        <f>IF(N234="sníž. přenesená",J234,0)</f>
        <v>0</v>
      </c>
      <c r="BI234" s="231">
        <f>IF(N234="nulová",J234,0)</f>
        <v>0</v>
      </c>
      <c r="BJ234" s="18" t="s">
        <v>81</v>
      </c>
      <c r="BK234" s="231">
        <f>ROUND(I234*H234,2)</f>
        <v>0</v>
      </c>
      <c r="BL234" s="18" t="s">
        <v>139</v>
      </c>
      <c r="BM234" s="230" t="s">
        <v>235</v>
      </c>
    </row>
    <row r="235" s="2" customFormat="1">
      <c r="A235" s="39"/>
      <c r="B235" s="40"/>
      <c r="C235" s="41"/>
      <c r="D235" s="232" t="s">
        <v>140</v>
      </c>
      <c r="E235" s="41"/>
      <c r="F235" s="233" t="s">
        <v>483</v>
      </c>
      <c r="G235" s="41"/>
      <c r="H235" s="41"/>
      <c r="I235" s="234"/>
      <c r="J235" s="41"/>
      <c r="K235" s="41"/>
      <c r="L235" s="45"/>
      <c r="M235" s="235"/>
      <c r="N235" s="236"/>
      <c r="O235" s="92"/>
      <c r="P235" s="92"/>
      <c r="Q235" s="92"/>
      <c r="R235" s="92"/>
      <c r="S235" s="92"/>
      <c r="T235" s="93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T235" s="18" t="s">
        <v>140</v>
      </c>
      <c r="AU235" s="18" t="s">
        <v>83</v>
      </c>
    </row>
    <row r="236" s="13" customFormat="1">
      <c r="A236" s="13"/>
      <c r="B236" s="237"/>
      <c r="C236" s="238"/>
      <c r="D236" s="239" t="s">
        <v>142</v>
      </c>
      <c r="E236" s="240" t="s">
        <v>1</v>
      </c>
      <c r="F236" s="241" t="s">
        <v>661</v>
      </c>
      <c r="G236" s="238"/>
      <c r="H236" s="242">
        <v>55</v>
      </c>
      <c r="I236" s="243"/>
      <c r="J236" s="238"/>
      <c r="K236" s="238"/>
      <c r="L236" s="244"/>
      <c r="M236" s="245"/>
      <c r="N236" s="246"/>
      <c r="O236" s="246"/>
      <c r="P236" s="246"/>
      <c r="Q236" s="246"/>
      <c r="R236" s="246"/>
      <c r="S236" s="246"/>
      <c r="T236" s="247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8" t="s">
        <v>142</v>
      </c>
      <c r="AU236" s="248" t="s">
        <v>83</v>
      </c>
      <c r="AV236" s="13" t="s">
        <v>83</v>
      </c>
      <c r="AW236" s="13" t="s">
        <v>30</v>
      </c>
      <c r="AX236" s="13" t="s">
        <v>73</v>
      </c>
      <c r="AY236" s="248" t="s">
        <v>132</v>
      </c>
    </row>
    <row r="237" s="14" customFormat="1">
      <c r="A237" s="14"/>
      <c r="B237" s="249"/>
      <c r="C237" s="250"/>
      <c r="D237" s="239" t="s">
        <v>142</v>
      </c>
      <c r="E237" s="251" t="s">
        <v>1</v>
      </c>
      <c r="F237" s="252" t="s">
        <v>144</v>
      </c>
      <c r="G237" s="250"/>
      <c r="H237" s="251" t="s">
        <v>1</v>
      </c>
      <c r="I237" s="253"/>
      <c r="J237" s="250"/>
      <c r="K237" s="250"/>
      <c r="L237" s="254"/>
      <c r="M237" s="255"/>
      <c r="N237" s="256"/>
      <c r="O237" s="256"/>
      <c r="P237" s="256"/>
      <c r="Q237" s="256"/>
      <c r="R237" s="256"/>
      <c r="S237" s="256"/>
      <c r="T237" s="257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58" t="s">
        <v>142</v>
      </c>
      <c r="AU237" s="258" t="s">
        <v>83</v>
      </c>
      <c r="AV237" s="14" t="s">
        <v>81</v>
      </c>
      <c r="AW237" s="14" t="s">
        <v>30</v>
      </c>
      <c r="AX237" s="14" t="s">
        <v>73</v>
      </c>
      <c r="AY237" s="258" t="s">
        <v>132</v>
      </c>
    </row>
    <row r="238" s="15" customFormat="1">
      <c r="A238" s="15"/>
      <c r="B238" s="259"/>
      <c r="C238" s="260"/>
      <c r="D238" s="239" t="s">
        <v>142</v>
      </c>
      <c r="E238" s="261" t="s">
        <v>1</v>
      </c>
      <c r="F238" s="262" t="s">
        <v>145</v>
      </c>
      <c r="G238" s="260"/>
      <c r="H238" s="263">
        <v>55</v>
      </c>
      <c r="I238" s="264"/>
      <c r="J238" s="260"/>
      <c r="K238" s="260"/>
      <c r="L238" s="265"/>
      <c r="M238" s="266"/>
      <c r="N238" s="267"/>
      <c r="O238" s="267"/>
      <c r="P238" s="267"/>
      <c r="Q238" s="267"/>
      <c r="R238" s="267"/>
      <c r="S238" s="267"/>
      <c r="T238" s="268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T238" s="269" t="s">
        <v>142</v>
      </c>
      <c r="AU238" s="269" t="s">
        <v>83</v>
      </c>
      <c r="AV238" s="15" t="s">
        <v>139</v>
      </c>
      <c r="AW238" s="15" t="s">
        <v>30</v>
      </c>
      <c r="AX238" s="15" t="s">
        <v>81</v>
      </c>
      <c r="AY238" s="269" t="s">
        <v>132</v>
      </c>
    </row>
    <row r="239" s="2" customFormat="1" ht="16.5" customHeight="1">
      <c r="A239" s="39"/>
      <c r="B239" s="40"/>
      <c r="C239" s="270" t="s">
        <v>236</v>
      </c>
      <c r="D239" s="270" t="s">
        <v>199</v>
      </c>
      <c r="E239" s="271" t="s">
        <v>485</v>
      </c>
      <c r="F239" s="272" t="s">
        <v>486</v>
      </c>
      <c r="G239" s="273" t="s">
        <v>218</v>
      </c>
      <c r="H239" s="274">
        <v>56.100000000000001</v>
      </c>
      <c r="I239" s="275"/>
      <c r="J239" s="276">
        <f>ROUND(I239*H239,2)</f>
        <v>0</v>
      </c>
      <c r="K239" s="272" t="s">
        <v>138</v>
      </c>
      <c r="L239" s="277"/>
      <c r="M239" s="278" t="s">
        <v>1</v>
      </c>
      <c r="N239" s="279" t="s">
        <v>38</v>
      </c>
      <c r="O239" s="92"/>
      <c r="P239" s="228">
        <f>O239*H239</f>
        <v>0</v>
      </c>
      <c r="Q239" s="228">
        <v>0</v>
      </c>
      <c r="R239" s="228">
        <f>Q239*H239</f>
        <v>0</v>
      </c>
      <c r="S239" s="228">
        <v>0</v>
      </c>
      <c r="T239" s="229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30" t="s">
        <v>165</v>
      </c>
      <c r="AT239" s="230" t="s">
        <v>199</v>
      </c>
      <c r="AU239" s="230" t="s">
        <v>83</v>
      </c>
      <c r="AY239" s="18" t="s">
        <v>132</v>
      </c>
      <c r="BE239" s="231">
        <f>IF(N239="základní",J239,0)</f>
        <v>0</v>
      </c>
      <c r="BF239" s="231">
        <f>IF(N239="snížená",J239,0)</f>
        <v>0</v>
      </c>
      <c r="BG239" s="231">
        <f>IF(N239="zákl. přenesená",J239,0)</f>
        <v>0</v>
      </c>
      <c r="BH239" s="231">
        <f>IF(N239="sníž. přenesená",J239,0)</f>
        <v>0</v>
      </c>
      <c r="BI239" s="231">
        <f>IF(N239="nulová",J239,0)</f>
        <v>0</v>
      </c>
      <c r="BJ239" s="18" t="s">
        <v>81</v>
      </c>
      <c r="BK239" s="231">
        <f>ROUND(I239*H239,2)</f>
        <v>0</v>
      </c>
      <c r="BL239" s="18" t="s">
        <v>139</v>
      </c>
      <c r="BM239" s="230" t="s">
        <v>239</v>
      </c>
    </row>
    <row r="240" s="13" customFormat="1">
      <c r="A240" s="13"/>
      <c r="B240" s="237"/>
      <c r="C240" s="238"/>
      <c r="D240" s="239" t="s">
        <v>142</v>
      </c>
      <c r="E240" s="240" t="s">
        <v>1</v>
      </c>
      <c r="F240" s="241" t="s">
        <v>796</v>
      </c>
      <c r="G240" s="238"/>
      <c r="H240" s="242">
        <v>56.100000000000001</v>
      </c>
      <c r="I240" s="243"/>
      <c r="J240" s="238"/>
      <c r="K240" s="238"/>
      <c r="L240" s="244"/>
      <c r="M240" s="245"/>
      <c r="N240" s="246"/>
      <c r="O240" s="246"/>
      <c r="P240" s="246"/>
      <c r="Q240" s="246"/>
      <c r="R240" s="246"/>
      <c r="S240" s="246"/>
      <c r="T240" s="247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8" t="s">
        <v>142</v>
      </c>
      <c r="AU240" s="248" t="s">
        <v>83</v>
      </c>
      <c r="AV240" s="13" t="s">
        <v>83</v>
      </c>
      <c r="AW240" s="13" t="s">
        <v>30</v>
      </c>
      <c r="AX240" s="13" t="s">
        <v>73</v>
      </c>
      <c r="AY240" s="248" t="s">
        <v>132</v>
      </c>
    </row>
    <row r="241" s="15" customFormat="1">
      <c r="A241" s="15"/>
      <c r="B241" s="259"/>
      <c r="C241" s="260"/>
      <c r="D241" s="239" t="s">
        <v>142</v>
      </c>
      <c r="E241" s="261" t="s">
        <v>1</v>
      </c>
      <c r="F241" s="262" t="s">
        <v>145</v>
      </c>
      <c r="G241" s="260"/>
      <c r="H241" s="263">
        <v>56.100000000000001</v>
      </c>
      <c r="I241" s="264"/>
      <c r="J241" s="260"/>
      <c r="K241" s="260"/>
      <c r="L241" s="265"/>
      <c r="M241" s="266"/>
      <c r="N241" s="267"/>
      <c r="O241" s="267"/>
      <c r="P241" s="267"/>
      <c r="Q241" s="267"/>
      <c r="R241" s="267"/>
      <c r="S241" s="267"/>
      <c r="T241" s="268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T241" s="269" t="s">
        <v>142</v>
      </c>
      <c r="AU241" s="269" t="s">
        <v>83</v>
      </c>
      <c r="AV241" s="15" t="s">
        <v>139</v>
      </c>
      <c r="AW241" s="15" t="s">
        <v>30</v>
      </c>
      <c r="AX241" s="15" t="s">
        <v>81</v>
      </c>
      <c r="AY241" s="269" t="s">
        <v>132</v>
      </c>
    </row>
    <row r="242" s="2" customFormat="1" ht="16.5" customHeight="1">
      <c r="A242" s="39"/>
      <c r="B242" s="40"/>
      <c r="C242" s="219" t="s">
        <v>194</v>
      </c>
      <c r="D242" s="219" t="s">
        <v>134</v>
      </c>
      <c r="E242" s="220" t="s">
        <v>313</v>
      </c>
      <c r="F242" s="221" t="s">
        <v>496</v>
      </c>
      <c r="G242" s="222" t="s">
        <v>137</v>
      </c>
      <c r="H242" s="223">
        <v>420</v>
      </c>
      <c r="I242" s="224"/>
      <c r="J242" s="225">
        <f>ROUND(I242*H242,2)</f>
        <v>0</v>
      </c>
      <c r="K242" s="221" t="s">
        <v>138</v>
      </c>
      <c r="L242" s="45"/>
      <c r="M242" s="226" t="s">
        <v>1</v>
      </c>
      <c r="N242" s="227" t="s">
        <v>38</v>
      </c>
      <c r="O242" s="92"/>
      <c r="P242" s="228">
        <f>O242*H242</f>
        <v>0</v>
      </c>
      <c r="Q242" s="228">
        <v>0</v>
      </c>
      <c r="R242" s="228">
        <f>Q242*H242</f>
        <v>0</v>
      </c>
      <c r="S242" s="228">
        <v>0</v>
      </c>
      <c r="T242" s="229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30" t="s">
        <v>139</v>
      </c>
      <c r="AT242" s="230" t="s">
        <v>134</v>
      </c>
      <c r="AU242" s="230" t="s">
        <v>83</v>
      </c>
      <c r="AY242" s="18" t="s">
        <v>132</v>
      </c>
      <c r="BE242" s="231">
        <f>IF(N242="základní",J242,0)</f>
        <v>0</v>
      </c>
      <c r="BF242" s="231">
        <f>IF(N242="snížená",J242,0)</f>
        <v>0</v>
      </c>
      <c r="BG242" s="231">
        <f>IF(N242="zákl. přenesená",J242,0)</f>
        <v>0</v>
      </c>
      <c r="BH242" s="231">
        <f>IF(N242="sníž. přenesená",J242,0)</f>
        <v>0</v>
      </c>
      <c r="BI242" s="231">
        <f>IF(N242="nulová",J242,0)</f>
        <v>0</v>
      </c>
      <c r="BJ242" s="18" t="s">
        <v>81</v>
      </c>
      <c r="BK242" s="231">
        <f>ROUND(I242*H242,2)</f>
        <v>0</v>
      </c>
      <c r="BL242" s="18" t="s">
        <v>139</v>
      </c>
      <c r="BM242" s="230" t="s">
        <v>242</v>
      </c>
    </row>
    <row r="243" s="2" customFormat="1">
      <c r="A243" s="39"/>
      <c r="B243" s="40"/>
      <c r="C243" s="41"/>
      <c r="D243" s="232" t="s">
        <v>140</v>
      </c>
      <c r="E243" s="41"/>
      <c r="F243" s="233" t="s">
        <v>315</v>
      </c>
      <c r="G243" s="41"/>
      <c r="H243" s="41"/>
      <c r="I243" s="234"/>
      <c r="J243" s="41"/>
      <c r="K243" s="41"/>
      <c r="L243" s="45"/>
      <c r="M243" s="235"/>
      <c r="N243" s="236"/>
      <c r="O243" s="92"/>
      <c r="P243" s="92"/>
      <c r="Q243" s="92"/>
      <c r="R243" s="92"/>
      <c r="S243" s="92"/>
      <c r="T243" s="93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T243" s="18" t="s">
        <v>140</v>
      </c>
      <c r="AU243" s="18" t="s">
        <v>83</v>
      </c>
    </row>
    <row r="244" s="13" customFormat="1">
      <c r="A244" s="13"/>
      <c r="B244" s="237"/>
      <c r="C244" s="238"/>
      <c r="D244" s="239" t="s">
        <v>142</v>
      </c>
      <c r="E244" s="240" t="s">
        <v>1</v>
      </c>
      <c r="F244" s="241" t="s">
        <v>797</v>
      </c>
      <c r="G244" s="238"/>
      <c r="H244" s="242">
        <v>420</v>
      </c>
      <c r="I244" s="243"/>
      <c r="J244" s="238"/>
      <c r="K244" s="238"/>
      <c r="L244" s="244"/>
      <c r="M244" s="245"/>
      <c r="N244" s="246"/>
      <c r="O244" s="246"/>
      <c r="P244" s="246"/>
      <c r="Q244" s="246"/>
      <c r="R244" s="246"/>
      <c r="S244" s="246"/>
      <c r="T244" s="247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8" t="s">
        <v>142</v>
      </c>
      <c r="AU244" s="248" t="s">
        <v>83</v>
      </c>
      <c r="AV244" s="13" t="s">
        <v>83</v>
      </c>
      <c r="AW244" s="13" t="s">
        <v>30</v>
      </c>
      <c r="AX244" s="13" t="s">
        <v>73</v>
      </c>
      <c r="AY244" s="248" t="s">
        <v>132</v>
      </c>
    </row>
    <row r="245" s="14" customFormat="1">
      <c r="A245" s="14"/>
      <c r="B245" s="249"/>
      <c r="C245" s="250"/>
      <c r="D245" s="239" t="s">
        <v>142</v>
      </c>
      <c r="E245" s="251" t="s">
        <v>1</v>
      </c>
      <c r="F245" s="252" t="s">
        <v>798</v>
      </c>
      <c r="G245" s="250"/>
      <c r="H245" s="251" t="s">
        <v>1</v>
      </c>
      <c r="I245" s="253"/>
      <c r="J245" s="250"/>
      <c r="K245" s="250"/>
      <c r="L245" s="254"/>
      <c r="M245" s="255"/>
      <c r="N245" s="256"/>
      <c r="O245" s="256"/>
      <c r="P245" s="256"/>
      <c r="Q245" s="256"/>
      <c r="R245" s="256"/>
      <c r="S245" s="256"/>
      <c r="T245" s="257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58" t="s">
        <v>142</v>
      </c>
      <c r="AU245" s="258" t="s">
        <v>83</v>
      </c>
      <c r="AV245" s="14" t="s">
        <v>81</v>
      </c>
      <c r="AW245" s="14" t="s">
        <v>30</v>
      </c>
      <c r="AX245" s="14" t="s">
        <v>73</v>
      </c>
      <c r="AY245" s="258" t="s">
        <v>132</v>
      </c>
    </row>
    <row r="246" s="15" customFormat="1">
      <c r="A246" s="15"/>
      <c r="B246" s="259"/>
      <c r="C246" s="260"/>
      <c r="D246" s="239" t="s">
        <v>142</v>
      </c>
      <c r="E246" s="261" t="s">
        <v>1</v>
      </c>
      <c r="F246" s="262" t="s">
        <v>145</v>
      </c>
      <c r="G246" s="260"/>
      <c r="H246" s="263">
        <v>420</v>
      </c>
      <c r="I246" s="264"/>
      <c r="J246" s="260"/>
      <c r="K246" s="260"/>
      <c r="L246" s="265"/>
      <c r="M246" s="266"/>
      <c r="N246" s="267"/>
      <c r="O246" s="267"/>
      <c r="P246" s="267"/>
      <c r="Q246" s="267"/>
      <c r="R246" s="267"/>
      <c r="S246" s="267"/>
      <c r="T246" s="268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T246" s="269" t="s">
        <v>142</v>
      </c>
      <c r="AU246" s="269" t="s">
        <v>83</v>
      </c>
      <c r="AV246" s="15" t="s">
        <v>139</v>
      </c>
      <c r="AW246" s="15" t="s">
        <v>30</v>
      </c>
      <c r="AX246" s="15" t="s">
        <v>81</v>
      </c>
      <c r="AY246" s="269" t="s">
        <v>132</v>
      </c>
    </row>
    <row r="247" s="2" customFormat="1" ht="33" customHeight="1">
      <c r="A247" s="39"/>
      <c r="B247" s="40"/>
      <c r="C247" s="219" t="s">
        <v>7</v>
      </c>
      <c r="D247" s="219" t="s">
        <v>134</v>
      </c>
      <c r="E247" s="220" t="s">
        <v>319</v>
      </c>
      <c r="F247" s="221" t="s">
        <v>320</v>
      </c>
      <c r="G247" s="222" t="s">
        <v>218</v>
      </c>
      <c r="H247" s="223">
        <v>584.54999999999995</v>
      </c>
      <c r="I247" s="224"/>
      <c r="J247" s="225">
        <f>ROUND(I247*H247,2)</f>
        <v>0</v>
      </c>
      <c r="K247" s="221" t="s">
        <v>138</v>
      </c>
      <c r="L247" s="45"/>
      <c r="M247" s="226" t="s">
        <v>1</v>
      </c>
      <c r="N247" s="227" t="s">
        <v>38</v>
      </c>
      <c r="O247" s="92"/>
      <c r="P247" s="228">
        <f>O247*H247</f>
        <v>0</v>
      </c>
      <c r="Q247" s="228">
        <v>0</v>
      </c>
      <c r="R247" s="228">
        <f>Q247*H247</f>
        <v>0</v>
      </c>
      <c r="S247" s="228">
        <v>0</v>
      </c>
      <c r="T247" s="229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30" t="s">
        <v>139</v>
      </c>
      <c r="AT247" s="230" t="s">
        <v>134</v>
      </c>
      <c r="AU247" s="230" t="s">
        <v>83</v>
      </c>
      <c r="AY247" s="18" t="s">
        <v>132</v>
      </c>
      <c r="BE247" s="231">
        <f>IF(N247="základní",J247,0)</f>
        <v>0</v>
      </c>
      <c r="BF247" s="231">
        <f>IF(N247="snížená",J247,0)</f>
        <v>0</v>
      </c>
      <c r="BG247" s="231">
        <f>IF(N247="zákl. přenesená",J247,0)</f>
        <v>0</v>
      </c>
      <c r="BH247" s="231">
        <f>IF(N247="sníž. přenesená",J247,0)</f>
        <v>0</v>
      </c>
      <c r="BI247" s="231">
        <f>IF(N247="nulová",J247,0)</f>
        <v>0</v>
      </c>
      <c r="BJ247" s="18" t="s">
        <v>81</v>
      </c>
      <c r="BK247" s="231">
        <f>ROUND(I247*H247,2)</f>
        <v>0</v>
      </c>
      <c r="BL247" s="18" t="s">
        <v>139</v>
      </c>
      <c r="BM247" s="230" t="s">
        <v>246</v>
      </c>
    </row>
    <row r="248" s="2" customFormat="1">
      <c r="A248" s="39"/>
      <c r="B248" s="40"/>
      <c r="C248" s="41"/>
      <c r="D248" s="232" t="s">
        <v>140</v>
      </c>
      <c r="E248" s="41"/>
      <c r="F248" s="233" t="s">
        <v>322</v>
      </c>
      <c r="G248" s="41"/>
      <c r="H248" s="41"/>
      <c r="I248" s="234"/>
      <c r="J248" s="41"/>
      <c r="K248" s="41"/>
      <c r="L248" s="45"/>
      <c r="M248" s="235"/>
      <c r="N248" s="236"/>
      <c r="O248" s="92"/>
      <c r="P248" s="92"/>
      <c r="Q248" s="92"/>
      <c r="R248" s="92"/>
      <c r="S248" s="92"/>
      <c r="T248" s="93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T248" s="18" t="s">
        <v>140</v>
      </c>
      <c r="AU248" s="18" t="s">
        <v>83</v>
      </c>
    </row>
    <row r="249" s="13" customFormat="1">
      <c r="A249" s="13"/>
      <c r="B249" s="237"/>
      <c r="C249" s="238"/>
      <c r="D249" s="239" t="s">
        <v>142</v>
      </c>
      <c r="E249" s="240" t="s">
        <v>1</v>
      </c>
      <c r="F249" s="241" t="s">
        <v>799</v>
      </c>
      <c r="G249" s="238"/>
      <c r="H249" s="242">
        <v>584.54999999999995</v>
      </c>
      <c r="I249" s="243"/>
      <c r="J249" s="238"/>
      <c r="K249" s="238"/>
      <c r="L249" s="244"/>
      <c r="M249" s="245"/>
      <c r="N249" s="246"/>
      <c r="O249" s="246"/>
      <c r="P249" s="246"/>
      <c r="Q249" s="246"/>
      <c r="R249" s="246"/>
      <c r="S249" s="246"/>
      <c r="T249" s="247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8" t="s">
        <v>142</v>
      </c>
      <c r="AU249" s="248" t="s">
        <v>83</v>
      </c>
      <c r="AV249" s="13" t="s">
        <v>83</v>
      </c>
      <c r="AW249" s="13" t="s">
        <v>30</v>
      </c>
      <c r="AX249" s="13" t="s">
        <v>73</v>
      </c>
      <c r="AY249" s="248" t="s">
        <v>132</v>
      </c>
    </row>
    <row r="250" s="15" customFormat="1">
      <c r="A250" s="15"/>
      <c r="B250" s="259"/>
      <c r="C250" s="260"/>
      <c r="D250" s="239" t="s">
        <v>142</v>
      </c>
      <c r="E250" s="261" t="s">
        <v>1</v>
      </c>
      <c r="F250" s="262" t="s">
        <v>145</v>
      </c>
      <c r="G250" s="260"/>
      <c r="H250" s="263">
        <v>584.54999999999995</v>
      </c>
      <c r="I250" s="264"/>
      <c r="J250" s="260"/>
      <c r="K250" s="260"/>
      <c r="L250" s="265"/>
      <c r="M250" s="266"/>
      <c r="N250" s="267"/>
      <c r="O250" s="267"/>
      <c r="P250" s="267"/>
      <c r="Q250" s="267"/>
      <c r="R250" s="267"/>
      <c r="S250" s="267"/>
      <c r="T250" s="268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T250" s="269" t="s">
        <v>142</v>
      </c>
      <c r="AU250" s="269" t="s">
        <v>83</v>
      </c>
      <c r="AV250" s="15" t="s">
        <v>139</v>
      </c>
      <c r="AW250" s="15" t="s">
        <v>30</v>
      </c>
      <c r="AX250" s="15" t="s">
        <v>81</v>
      </c>
      <c r="AY250" s="269" t="s">
        <v>132</v>
      </c>
    </row>
    <row r="251" s="2" customFormat="1" ht="16.5" customHeight="1">
      <c r="A251" s="39"/>
      <c r="B251" s="40"/>
      <c r="C251" s="219" t="s">
        <v>202</v>
      </c>
      <c r="D251" s="219" t="s">
        <v>134</v>
      </c>
      <c r="E251" s="220" t="s">
        <v>324</v>
      </c>
      <c r="F251" s="221" t="s">
        <v>325</v>
      </c>
      <c r="G251" s="222" t="s">
        <v>218</v>
      </c>
      <c r="H251" s="223">
        <v>584.54999999999995</v>
      </c>
      <c r="I251" s="224"/>
      <c r="J251" s="225">
        <f>ROUND(I251*H251,2)</f>
        <v>0</v>
      </c>
      <c r="K251" s="221" t="s">
        <v>138</v>
      </c>
      <c r="L251" s="45"/>
      <c r="M251" s="226" t="s">
        <v>1</v>
      </c>
      <c r="N251" s="227" t="s">
        <v>38</v>
      </c>
      <c r="O251" s="92"/>
      <c r="P251" s="228">
        <f>O251*H251</f>
        <v>0</v>
      </c>
      <c r="Q251" s="228">
        <v>0</v>
      </c>
      <c r="R251" s="228">
        <f>Q251*H251</f>
        <v>0</v>
      </c>
      <c r="S251" s="228">
        <v>0</v>
      </c>
      <c r="T251" s="229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30" t="s">
        <v>139</v>
      </c>
      <c r="AT251" s="230" t="s">
        <v>134</v>
      </c>
      <c r="AU251" s="230" t="s">
        <v>83</v>
      </c>
      <c r="AY251" s="18" t="s">
        <v>132</v>
      </c>
      <c r="BE251" s="231">
        <f>IF(N251="základní",J251,0)</f>
        <v>0</v>
      </c>
      <c r="BF251" s="231">
        <f>IF(N251="snížená",J251,0)</f>
        <v>0</v>
      </c>
      <c r="BG251" s="231">
        <f>IF(N251="zákl. přenesená",J251,0)</f>
        <v>0</v>
      </c>
      <c r="BH251" s="231">
        <f>IF(N251="sníž. přenesená",J251,0)</f>
        <v>0</v>
      </c>
      <c r="BI251" s="231">
        <f>IF(N251="nulová",J251,0)</f>
        <v>0</v>
      </c>
      <c r="BJ251" s="18" t="s">
        <v>81</v>
      </c>
      <c r="BK251" s="231">
        <f>ROUND(I251*H251,2)</f>
        <v>0</v>
      </c>
      <c r="BL251" s="18" t="s">
        <v>139</v>
      </c>
      <c r="BM251" s="230" t="s">
        <v>249</v>
      </c>
    </row>
    <row r="252" s="2" customFormat="1">
      <c r="A252" s="39"/>
      <c r="B252" s="40"/>
      <c r="C252" s="41"/>
      <c r="D252" s="232" t="s">
        <v>140</v>
      </c>
      <c r="E252" s="41"/>
      <c r="F252" s="233" t="s">
        <v>327</v>
      </c>
      <c r="G252" s="41"/>
      <c r="H252" s="41"/>
      <c r="I252" s="234"/>
      <c r="J252" s="41"/>
      <c r="K252" s="41"/>
      <c r="L252" s="45"/>
      <c r="M252" s="235"/>
      <c r="N252" s="236"/>
      <c r="O252" s="92"/>
      <c r="P252" s="92"/>
      <c r="Q252" s="92"/>
      <c r="R252" s="92"/>
      <c r="S252" s="92"/>
      <c r="T252" s="93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T252" s="18" t="s">
        <v>140</v>
      </c>
      <c r="AU252" s="18" t="s">
        <v>83</v>
      </c>
    </row>
    <row r="253" s="13" customFormat="1">
      <c r="A253" s="13"/>
      <c r="B253" s="237"/>
      <c r="C253" s="238"/>
      <c r="D253" s="239" t="s">
        <v>142</v>
      </c>
      <c r="E253" s="240" t="s">
        <v>1</v>
      </c>
      <c r="F253" s="241" t="s">
        <v>800</v>
      </c>
      <c r="G253" s="238"/>
      <c r="H253" s="242">
        <v>14.550000000000001</v>
      </c>
      <c r="I253" s="243"/>
      <c r="J253" s="238"/>
      <c r="K253" s="238"/>
      <c r="L253" s="244"/>
      <c r="M253" s="245"/>
      <c r="N253" s="246"/>
      <c r="O253" s="246"/>
      <c r="P253" s="246"/>
      <c r="Q253" s="246"/>
      <c r="R253" s="246"/>
      <c r="S253" s="246"/>
      <c r="T253" s="247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8" t="s">
        <v>142</v>
      </c>
      <c r="AU253" s="248" t="s">
        <v>83</v>
      </c>
      <c r="AV253" s="13" t="s">
        <v>83</v>
      </c>
      <c r="AW253" s="13" t="s">
        <v>30</v>
      </c>
      <c r="AX253" s="13" t="s">
        <v>73</v>
      </c>
      <c r="AY253" s="248" t="s">
        <v>132</v>
      </c>
    </row>
    <row r="254" s="14" customFormat="1">
      <c r="A254" s="14"/>
      <c r="B254" s="249"/>
      <c r="C254" s="250"/>
      <c r="D254" s="239" t="s">
        <v>142</v>
      </c>
      <c r="E254" s="251" t="s">
        <v>1</v>
      </c>
      <c r="F254" s="252" t="s">
        <v>329</v>
      </c>
      <c r="G254" s="250"/>
      <c r="H254" s="251" t="s">
        <v>1</v>
      </c>
      <c r="I254" s="253"/>
      <c r="J254" s="250"/>
      <c r="K254" s="250"/>
      <c r="L254" s="254"/>
      <c r="M254" s="255"/>
      <c r="N254" s="256"/>
      <c r="O254" s="256"/>
      <c r="P254" s="256"/>
      <c r="Q254" s="256"/>
      <c r="R254" s="256"/>
      <c r="S254" s="256"/>
      <c r="T254" s="257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58" t="s">
        <v>142</v>
      </c>
      <c r="AU254" s="258" t="s">
        <v>83</v>
      </c>
      <c r="AV254" s="14" t="s">
        <v>81</v>
      </c>
      <c r="AW254" s="14" t="s">
        <v>30</v>
      </c>
      <c r="AX254" s="14" t="s">
        <v>73</v>
      </c>
      <c r="AY254" s="258" t="s">
        <v>132</v>
      </c>
    </row>
    <row r="255" s="13" customFormat="1">
      <c r="A255" s="13"/>
      <c r="B255" s="237"/>
      <c r="C255" s="238"/>
      <c r="D255" s="239" t="s">
        <v>142</v>
      </c>
      <c r="E255" s="240" t="s">
        <v>1</v>
      </c>
      <c r="F255" s="241" t="s">
        <v>801</v>
      </c>
      <c r="G255" s="238"/>
      <c r="H255" s="242">
        <v>220</v>
      </c>
      <c r="I255" s="243"/>
      <c r="J255" s="238"/>
      <c r="K255" s="238"/>
      <c r="L255" s="244"/>
      <c r="M255" s="245"/>
      <c r="N255" s="246"/>
      <c r="O255" s="246"/>
      <c r="P255" s="246"/>
      <c r="Q255" s="246"/>
      <c r="R255" s="246"/>
      <c r="S255" s="246"/>
      <c r="T255" s="247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8" t="s">
        <v>142</v>
      </c>
      <c r="AU255" s="248" t="s">
        <v>83</v>
      </c>
      <c r="AV255" s="13" t="s">
        <v>83</v>
      </c>
      <c r="AW255" s="13" t="s">
        <v>30</v>
      </c>
      <c r="AX255" s="13" t="s">
        <v>73</v>
      </c>
      <c r="AY255" s="248" t="s">
        <v>132</v>
      </c>
    </row>
    <row r="256" s="14" customFormat="1">
      <c r="A256" s="14"/>
      <c r="B256" s="249"/>
      <c r="C256" s="250"/>
      <c r="D256" s="239" t="s">
        <v>142</v>
      </c>
      <c r="E256" s="251" t="s">
        <v>1</v>
      </c>
      <c r="F256" s="252" t="s">
        <v>331</v>
      </c>
      <c r="G256" s="250"/>
      <c r="H256" s="251" t="s">
        <v>1</v>
      </c>
      <c r="I256" s="253"/>
      <c r="J256" s="250"/>
      <c r="K256" s="250"/>
      <c r="L256" s="254"/>
      <c r="M256" s="255"/>
      <c r="N256" s="256"/>
      <c r="O256" s="256"/>
      <c r="P256" s="256"/>
      <c r="Q256" s="256"/>
      <c r="R256" s="256"/>
      <c r="S256" s="256"/>
      <c r="T256" s="257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8" t="s">
        <v>142</v>
      </c>
      <c r="AU256" s="258" t="s">
        <v>83</v>
      </c>
      <c r="AV256" s="14" t="s">
        <v>81</v>
      </c>
      <c r="AW256" s="14" t="s">
        <v>30</v>
      </c>
      <c r="AX256" s="14" t="s">
        <v>73</v>
      </c>
      <c r="AY256" s="258" t="s">
        <v>132</v>
      </c>
    </row>
    <row r="257" s="13" customFormat="1">
      <c r="A257" s="13"/>
      <c r="B257" s="237"/>
      <c r="C257" s="238"/>
      <c r="D257" s="239" t="s">
        <v>142</v>
      </c>
      <c r="E257" s="240" t="s">
        <v>1</v>
      </c>
      <c r="F257" s="241" t="s">
        <v>802</v>
      </c>
      <c r="G257" s="238"/>
      <c r="H257" s="242">
        <v>350</v>
      </c>
      <c r="I257" s="243"/>
      <c r="J257" s="238"/>
      <c r="K257" s="238"/>
      <c r="L257" s="244"/>
      <c r="M257" s="245"/>
      <c r="N257" s="246"/>
      <c r="O257" s="246"/>
      <c r="P257" s="246"/>
      <c r="Q257" s="246"/>
      <c r="R257" s="246"/>
      <c r="S257" s="246"/>
      <c r="T257" s="247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8" t="s">
        <v>142</v>
      </c>
      <c r="AU257" s="248" t="s">
        <v>83</v>
      </c>
      <c r="AV257" s="13" t="s">
        <v>83</v>
      </c>
      <c r="AW257" s="13" t="s">
        <v>30</v>
      </c>
      <c r="AX257" s="13" t="s">
        <v>73</v>
      </c>
      <c r="AY257" s="248" t="s">
        <v>132</v>
      </c>
    </row>
    <row r="258" s="14" customFormat="1">
      <c r="A258" s="14"/>
      <c r="B258" s="249"/>
      <c r="C258" s="250"/>
      <c r="D258" s="239" t="s">
        <v>142</v>
      </c>
      <c r="E258" s="251" t="s">
        <v>1</v>
      </c>
      <c r="F258" s="252" t="s">
        <v>333</v>
      </c>
      <c r="G258" s="250"/>
      <c r="H258" s="251" t="s">
        <v>1</v>
      </c>
      <c r="I258" s="253"/>
      <c r="J258" s="250"/>
      <c r="K258" s="250"/>
      <c r="L258" s="254"/>
      <c r="M258" s="255"/>
      <c r="N258" s="256"/>
      <c r="O258" s="256"/>
      <c r="P258" s="256"/>
      <c r="Q258" s="256"/>
      <c r="R258" s="256"/>
      <c r="S258" s="256"/>
      <c r="T258" s="257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58" t="s">
        <v>142</v>
      </c>
      <c r="AU258" s="258" t="s">
        <v>83</v>
      </c>
      <c r="AV258" s="14" t="s">
        <v>81</v>
      </c>
      <c r="AW258" s="14" t="s">
        <v>30</v>
      </c>
      <c r="AX258" s="14" t="s">
        <v>73</v>
      </c>
      <c r="AY258" s="258" t="s">
        <v>132</v>
      </c>
    </row>
    <row r="259" s="14" customFormat="1">
      <c r="A259" s="14"/>
      <c r="B259" s="249"/>
      <c r="C259" s="250"/>
      <c r="D259" s="239" t="s">
        <v>142</v>
      </c>
      <c r="E259" s="251" t="s">
        <v>1</v>
      </c>
      <c r="F259" s="252" t="s">
        <v>144</v>
      </c>
      <c r="G259" s="250"/>
      <c r="H259" s="251" t="s">
        <v>1</v>
      </c>
      <c r="I259" s="253"/>
      <c r="J259" s="250"/>
      <c r="K259" s="250"/>
      <c r="L259" s="254"/>
      <c r="M259" s="255"/>
      <c r="N259" s="256"/>
      <c r="O259" s="256"/>
      <c r="P259" s="256"/>
      <c r="Q259" s="256"/>
      <c r="R259" s="256"/>
      <c r="S259" s="256"/>
      <c r="T259" s="257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58" t="s">
        <v>142</v>
      </c>
      <c r="AU259" s="258" t="s">
        <v>83</v>
      </c>
      <c r="AV259" s="14" t="s">
        <v>81</v>
      </c>
      <c r="AW259" s="14" t="s">
        <v>30</v>
      </c>
      <c r="AX259" s="14" t="s">
        <v>73</v>
      </c>
      <c r="AY259" s="258" t="s">
        <v>132</v>
      </c>
    </row>
    <row r="260" s="15" customFormat="1">
      <c r="A260" s="15"/>
      <c r="B260" s="259"/>
      <c r="C260" s="260"/>
      <c r="D260" s="239" t="s">
        <v>142</v>
      </c>
      <c r="E260" s="261" t="s">
        <v>1</v>
      </c>
      <c r="F260" s="262" t="s">
        <v>145</v>
      </c>
      <c r="G260" s="260"/>
      <c r="H260" s="263">
        <v>584.54999999999995</v>
      </c>
      <c r="I260" s="264"/>
      <c r="J260" s="260"/>
      <c r="K260" s="260"/>
      <c r="L260" s="265"/>
      <c r="M260" s="266"/>
      <c r="N260" s="267"/>
      <c r="O260" s="267"/>
      <c r="P260" s="267"/>
      <c r="Q260" s="267"/>
      <c r="R260" s="267"/>
      <c r="S260" s="267"/>
      <c r="T260" s="268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269" t="s">
        <v>142</v>
      </c>
      <c r="AU260" s="269" t="s">
        <v>83</v>
      </c>
      <c r="AV260" s="15" t="s">
        <v>139</v>
      </c>
      <c r="AW260" s="15" t="s">
        <v>30</v>
      </c>
      <c r="AX260" s="15" t="s">
        <v>81</v>
      </c>
      <c r="AY260" s="269" t="s">
        <v>132</v>
      </c>
    </row>
    <row r="261" s="2" customFormat="1" ht="49.05" customHeight="1">
      <c r="A261" s="39"/>
      <c r="B261" s="40"/>
      <c r="C261" s="219" t="s">
        <v>250</v>
      </c>
      <c r="D261" s="219" t="s">
        <v>134</v>
      </c>
      <c r="E261" s="220" t="s">
        <v>657</v>
      </c>
      <c r="F261" s="221" t="s">
        <v>658</v>
      </c>
      <c r="G261" s="222" t="s">
        <v>218</v>
      </c>
      <c r="H261" s="223">
        <v>85</v>
      </c>
      <c r="I261" s="224"/>
      <c r="J261" s="225">
        <f>ROUND(I261*H261,2)</f>
        <v>0</v>
      </c>
      <c r="K261" s="221" t="s">
        <v>1</v>
      </c>
      <c r="L261" s="45"/>
      <c r="M261" s="226" t="s">
        <v>1</v>
      </c>
      <c r="N261" s="227" t="s">
        <v>38</v>
      </c>
      <c r="O261" s="92"/>
      <c r="P261" s="228">
        <f>O261*H261</f>
        <v>0</v>
      </c>
      <c r="Q261" s="228">
        <v>0</v>
      </c>
      <c r="R261" s="228">
        <f>Q261*H261</f>
        <v>0</v>
      </c>
      <c r="S261" s="228">
        <v>0</v>
      </c>
      <c r="T261" s="229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30" t="s">
        <v>139</v>
      </c>
      <c r="AT261" s="230" t="s">
        <v>134</v>
      </c>
      <c r="AU261" s="230" t="s">
        <v>83</v>
      </c>
      <c r="AY261" s="18" t="s">
        <v>132</v>
      </c>
      <c r="BE261" s="231">
        <f>IF(N261="základní",J261,0)</f>
        <v>0</v>
      </c>
      <c r="BF261" s="231">
        <f>IF(N261="snížená",J261,0)</f>
        <v>0</v>
      </c>
      <c r="BG261" s="231">
        <f>IF(N261="zákl. přenesená",J261,0)</f>
        <v>0</v>
      </c>
      <c r="BH261" s="231">
        <f>IF(N261="sníž. přenesená",J261,0)</f>
        <v>0</v>
      </c>
      <c r="BI261" s="231">
        <f>IF(N261="nulová",J261,0)</f>
        <v>0</v>
      </c>
      <c r="BJ261" s="18" t="s">
        <v>81</v>
      </c>
      <c r="BK261" s="231">
        <f>ROUND(I261*H261,2)</f>
        <v>0</v>
      </c>
      <c r="BL261" s="18" t="s">
        <v>139</v>
      </c>
      <c r="BM261" s="230" t="s">
        <v>253</v>
      </c>
    </row>
    <row r="262" s="13" customFormat="1">
      <c r="A262" s="13"/>
      <c r="B262" s="237"/>
      <c r="C262" s="238"/>
      <c r="D262" s="239" t="s">
        <v>142</v>
      </c>
      <c r="E262" s="240" t="s">
        <v>1</v>
      </c>
      <c r="F262" s="241" t="s">
        <v>803</v>
      </c>
      <c r="G262" s="238"/>
      <c r="H262" s="242">
        <v>85</v>
      </c>
      <c r="I262" s="243"/>
      <c r="J262" s="238"/>
      <c r="K262" s="238"/>
      <c r="L262" s="244"/>
      <c r="M262" s="245"/>
      <c r="N262" s="246"/>
      <c r="O262" s="246"/>
      <c r="P262" s="246"/>
      <c r="Q262" s="246"/>
      <c r="R262" s="246"/>
      <c r="S262" s="246"/>
      <c r="T262" s="247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8" t="s">
        <v>142</v>
      </c>
      <c r="AU262" s="248" t="s">
        <v>83</v>
      </c>
      <c r="AV262" s="13" t="s">
        <v>83</v>
      </c>
      <c r="AW262" s="13" t="s">
        <v>30</v>
      </c>
      <c r="AX262" s="13" t="s">
        <v>73</v>
      </c>
      <c r="AY262" s="248" t="s">
        <v>132</v>
      </c>
    </row>
    <row r="263" s="14" customFormat="1">
      <c r="A263" s="14"/>
      <c r="B263" s="249"/>
      <c r="C263" s="250"/>
      <c r="D263" s="239" t="s">
        <v>142</v>
      </c>
      <c r="E263" s="251" t="s">
        <v>1</v>
      </c>
      <c r="F263" s="252" t="s">
        <v>144</v>
      </c>
      <c r="G263" s="250"/>
      <c r="H263" s="251" t="s">
        <v>1</v>
      </c>
      <c r="I263" s="253"/>
      <c r="J263" s="250"/>
      <c r="K263" s="250"/>
      <c r="L263" s="254"/>
      <c r="M263" s="255"/>
      <c r="N263" s="256"/>
      <c r="O263" s="256"/>
      <c r="P263" s="256"/>
      <c r="Q263" s="256"/>
      <c r="R263" s="256"/>
      <c r="S263" s="256"/>
      <c r="T263" s="257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58" t="s">
        <v>142</v>
      </c>
      <c r="AU263" s="258" t="s">
        <v>83</v>
      </c>
      <c r="AV263" s="14" t="s">
        <v>81</v>
      </c>
      <c r="AW263" s="14" t="s">
        <v>30</v>
      </c>
      <c r="AX263" s="14" t="s">
        <v>73</v>
      </c>
      <c r="AY263" s="258" t="s">
        <v>132</v>
      </c>
    </row>
    <row r="264" s="15" customFormat="1">
      <c r="A264" s="15"/>
      <c r="B264" s="259"/>
      <c r="C264" s="260"/>
      <c r="D264" s="239" t="s">
        <v>142</v>
      </c>
      <c r="E264" s="261" t="s">
        <v>1</v>
      </c>
      <c r="F264" s="262" t="s">
        <v>145</v>
      </c>
      <c r="G264" s="260"/>
      <c r="H264" s="263">
        <v>85</v>
      </c>
      <c r="I264" s="264"/>
      <c r="J264" s="260"/>
      <c r="K264" s="260"/>
      <c r="L264" s="265"/>
      <c r="M264" s="266"/>
      <c r="N264" s="267"/>
      <c r="O264" s="267"/>
      <c r="P264" s="267"/>
      <c r="Q264" s="267"/>
      <c r="R264" s="267"/>
      <c r="S264" s="267"/>
      <c r="T264" s="268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T264" s="269" t="s">
        <v>142</v>
      </c>
      <c r="AU264" s="269" t="s">
        <v>83</v>
      </c>
      <c r="AV264" s="15" t="s">
        <v>139</v>
      </c>
      <c r="AW264" s="15" t="s">
        <v>30</v>
      </c>
      <c r="AX264" s="15" t="s">
        <v>81</v>
      </c>
      <c r="AY264" s="269" t="s">
        <v>132</v>
      </c>
    </row>
    <row r="265" s="2" customFormat="1" ht="33" customHeight="1">
      <c r="A265" s="39"/>
      <c r="B265" s="40"/>
      <c r="C265" s="219" t="s">
        <v>208</v>
      </c>
      <c r="D265" s="219" t="s">
        <v>134</v>
      </c>
      <c r="E265" s="220" t="s">
        <v>345</v>
      </c>
      <c r="F265" s="221" t="s">
        <v>346</v>
      </c>
      <c r="G265" s="222" t="s">
        <v>137</v>
      </c>
      <c r="H265" s="223">
        <v>2789.0999999999999</v>
      </c>
      <c r="I265" s="224"/>
      <c r="J265" s="225">
        <f>ROUND(I265*H265,2)</f>
        <v>0</v>
      </c>
      <c r="K265" s="221" t="s">
        <v>138</v>
      </c>
      <c r="L265" s="45"/>
      <c r="M265" s="226" t="s">
        <v>1</v>
      </c>
      <c r="N265" s="227" t="s">
        <v>38</v>
      </c>
      <c r="O265" s="92"/>
      <c r="P265" s="228">
        <f>O265*H265</f>
        <v>0</v>
      </c>
      <c r="Q265" s="228">
        <v>0</v>
      </c>
      <c r="R265" s="228">
        <f>Q265*H265</f>
        <v>0</v>
      </c>
      <c r="S265" s="228">
        <v>0</v>
      </c>
      <c r="T265" s="229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30" t="s">
        <v>139</v>
      </c>
      <c r="AT265" s="230" t="s">
        <v>134</v>
      </c>
      <c r="AU265" s="230" t="s">
        <v>83</v>
      </c>
      <c r="AY265" s="18" t="s">
        <v>132</v>
      </c>
      <c r="BE265" s="231">
        <f>IF(N265="základní",J265,0)</f>
        <v>0</v>
      </c>
      <c r="BF265" s="231">
        <f>IF(N265="snížená",J265,0)</f>
        <v>0</v>
      </c>
      <c r="BG265" s="231">
        <f>IF(N265="zákl. přenesená",J265,0)</f>
        <v>0</v>
      </c>
      <c r="BH265" s="231">
        <f>IF(N265="sníž. přenesená",J265,0)</f>
        <v>0</v>
      </c>
      <c r="BI265" s="231">
        <f>IF(N265="nulová",J265,0)</f>
        <v>0</v>
      </c>
      <c r="BJ265" s="18" t="s">
        <v>81</v>
      </c>
      <c r="BK265" s="231">
        <f>ROUND(I265*H265,2)</f>
        <v>0</v>
      </c>
      <c r="BL265" s="18" t="s">
        <v>139</v>
      </c>
      <c r="BM265" s="230" t="s">
        <v>256</v>
      </c>
    </row>
    <row r="266" s="2" customFormat="1">
      <c r="A266" s="39"/>
      <c r="B266" s="40"/>
      <c r="C266" s="41"/>
      <c r="D266" s="232" t="s">
        <v>140</v>
      </c>
      <c r="E266" s="41"/>
      <c r="F266" s="233" t="s">
        <v>348</v>
      </c>
      <c r="G266" s="41"/>
      <c r="H266" s="41"/>
      <c r="I266" s="234"/>
      <c r="J266" s="41"/>
      <c r="K266" s="41"/>
      <c r="L266" s="45"/>
      <c r="M266" s="235"/>
      <c r="N266" s="236"/>
      <c r="O266" s="92"/>
      <c r="P266" s="92"/>
      <c r="Q266" s="92"/>
      <c r="R266" s="92"/>
      <c r="S266" s="92"/>
      <c r="T266" s="93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T266" s="18" t="s">
        <v>140</v>
      </c>
      <c r="AU266" s="18" t="s">
        <v>83</v>
      </c>
    </row>
    <row r="267" s="13" customFormat="1">
      <c r="A267" s="13"/>
      <c r="B267" s="237"/>
      <c r="C267" s="238"/>
      <c r="D267" s="239" t="s">
        <v>142</v>
      </c>
      <c r="E267" s="240" t="s">
        <v>1</v>
      </c>
      <c r="F267" s="241" t="s">
        <v>804</v>
      </c>
      <c r="G267" s="238"/>
      <c r="H267" s="242">
        <v>2789.0999999999999</v>
      </c>
      <c r="I267" s="243"/>
      <c r="J267" s="238"/>
      <c r="K267" s="238"/>
      <c r="L267" s="244"/>
      <c r="M267" s="245"/>
      <c r="N267" s="246"/>
      <c r="O267" s="246"/>
      <c r="P267" s="246"/>
      <c r="Q267" s="246"/>
      <c r="R267" s="246"/>
      <c r="S267" s="246"/>
      <c r="T267" s="247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8" t="s">
        <v>142</v>
      </c>
      <c r="AU267" s="248" t="s">
        <v>83</v>
      </c>
      <c r="AV267" s="13" t="s">
        <v>83</v>
      </c>
      <c r="AW267" s="13" t="s">
        <v>30</v>
      </c>
      <c r="AX267" s="13" t="s">
        <v>73</v>
      </c>
      <c r="AY267" s="248" t="s">
        <v>132</v>
      </c>
    </row>
    <row r="268" s="14" customFormat="1">
      <c r="A268" s="14"/>
      <c r="B268" s="249"/>
      <c r="C268" s="250"/>
      <c r="D268" s="239" t="s">
        <v>142</v>
      </c>
      <c r="E268" s="251" t="s">
        <v>1</v>
      </c>
      <c r="F268" s="252" t="s">
        <v>144</v>
      </c>
      <c r="G268" s="250"/>
      <c r="H268" s="251" t="s">
        <v>1</v>
      </c>
      <c r="I268" s="253"/>
      <c r="J268" s="250"/>
      <c r="K268" s="250"/>
      <c r="L268" s="254"/>
      <c r="M268" s="255"/>
      <c r="N268" s="256"/>
      <c r="O268" s="256"/>
      <c r="P268" s="256"/>
      <c r="Q268" s="256"/>
      <c r="R268" s="256"/>
      <c r="S268" s="256"/>
      <c r="T268" s="257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58" t="s">
        <v>142</v>
      </c>
      <c r="AU268" s="258" t="s">
        <v>83</v>
      </c>
      <c r="AV268" s="14" t="s">
        <v>81</v>
      </c>
      <c r="AW268" s="14" t="s">
        <v>30</v>
      </c>
      <c r="AX268" s="14" t="s">
        <v>73</v>
      </c>
      <c r="AY268" s="258" t="s">
        <v>132</v>
      </c>
    </row>
    <row r="269" s="15" customFormat="1">
      <c r="A269" s="15"/>
      <c r="B269" s="259"/>
      <c r="C269" s="260"/>
      <c r="D269" s="239" t="s">
        <v>142</v>
      </c>
      <c r="E269" s="261" t="s">
        <v>1</v>
      </c>
      <c r="F269" s="262" t="s">
        <v>145</v>
      </c>
      <c r="G269" s="260"/>
      <c r="H269" s="263">
        <v>2789.0999999999999</v>
      </c>
      <c r="I269" s="264"/>
      <c r="J269" s="260"/>
      <c r="K269" s="260"/>
      <c r="L269" s="265"/>
      <c r="M269" s="266"/>
      <c r="N269" s="267"/>
      <c r="O269" s="267"/>
      <c r="P269" s="267"/>
      <c r="Q269" s="267"/>
      <c r="R269" s="267"/>
      <c r="S269" s="267"/>
      <c r="T269" s="268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T269" s="269" t="s">
        <v>142</v>
      </c>
      <c r="AU269" s="269" t="s">
        <v>83</v>
      </c>
      <c r="AV269" s="15" t="s">
        <v>139</v>
      </c>
      <c r="AW269" s="15" t="s">
        <v>30</v>
      </c>
      <c r="AX269" s="15" t="s">
        <v>81</v>
      </c>
      <c r="AY269" s="269" t="s">
        <v>132</v>
      </c>
    </row>
    <row r="270" s="2" customFormat="1" ht="37.8" customHeight="1">
      <c r="A270" s="39"/>
      <c r="B270" s="40"/>
      <c r="C270" s="219" t="s">
        <v>257</v>
      </c>
      <c r="D270" s="219" t="s">
        <v>134</v>
      </c>
      <c r="E270" s="220" t="s">
        <v>350</v>
      </c>
      <c r="F270" s="221" t="s">
        <v>351</v>
      </c>
      <c r="G270" s="222" t="s">
        <v>137</v>
      </c>
      <c r="H270" s="223">
        <v>175</v>
      </c>
      <c r="I270" s="224"/>
      <c r="J270" s="225">
        <f>ROUND(I270*H270,2)</f>
        <v>0</v>
      </c>
      <c r="K270" s="221" t="s">
        <v>138</v>
      </c>
      <c r="L270" s="45"/>
      <c r="M270" s="226" t="s">
        <v>1</v>
      </c>
      <c r="N270" s="227" t="s">
        <v>38</v>
      </c>
      <c r="O270" s="92"/>
      <c r="P270" s="228">
        <f>O270*H270</f>
        <v>0</v>
      </c>
      <c r="Q270" s="228">
        <v>0</v>
      </c>
      <c r="R270" s="228">
        <f>Q270*H270</f>
        <v>0</v>
      </c>
      <c r="S270" s="228">
        <v>0</v>
      </c>
      <c r="T270" s="229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30" t="s">
        <v>139</v>
      </c>
      <c r="AT270" s="230" t="s">
        <v>134</v>
      </c>
      <c r="AU270" s="230" t="s">
        <v>83</v>
      </c>
      <c r="AY270" s="18" t="s">
        <v>132</v>
      </c>
      <c r="BE270" s="231">
        <f>IF(N270="základní",J270,0)</f>
        <v>0</v>
      </c>
      <c r="BF270" s="231">
        <f>IF(N270="snížená",J270,0)</f>
        <v>0</v>
      </c>
      <c r="BG270" s="231">
        <f>IF(N270="zákl. přenesená",J270,0)</f>
        <v>0</v>
      </c>
      <c r="BH270" s="231">
        <f>IF(N270="sníž. přenesená",J270,0)</f>
        <v>0</v>
      </c>
      <c r="BI270" s="231">
        <f>IF(N270="nulová",J270,0)</f>
        <v>0</v>
      </c>
      <c r="BJ270" s="18" t="s">
        <v>81</v>
      </c>
      <c r="BK270" s="231">
        <f>ROUND(I270*H270,2)</f>
        <v>0</v>
      </c>
      <c r="BL270" s="18" t="s">
        <v>139</v>
      </c>
      <c r="BM270" s="230" t="s">
        <v>260</v>
      </c>
    </row>
    <row r="271" s="2" customFormat="1">
      <c r="A271" s="39"/>
      <c r="B271" s="40"/>
      <c r="C271" s="41"/>
      <c r="D271" s="232" t="s">
        <v>140</v>
      </c>
      <c r="E271" s="41"/>
      <c r="F271" s="233" t="s">
        <v>353</v>
      </c>
      <c r="G271" s="41"/>
      <c r="H271" s="41"/>
      <c r="I271" s="234"/>
      <c r="J271" s="41"/>
      <c r="K271" s="41"/>
      <c r="L271" s="45"/>
      <c r="M271" s="235"/>
      <c r="N271" s="236"/>
      <c r="O271" s="92"/>
      <c r="P271" s="92"/>
      <c r="Q271" s="92"/>
      <c r="R271" s="92"/>
      <c r="S271" s="92"/>
      <c r="T271" s="93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T271" s="18" t="s">
        <v>140</v>
      </c>
      <c r="AU271" s="18" t="s">
        <v>83</v>
      </c>
    </row>
    <row r="272" s="13" customFormat="1">
      <c r="A272" s="13"/>
      <c r="B272" s="237"/>
      <c r="C272" s="238"/>
      <c r="D272" s="239" t="s">
        <v>142</v>
      </c>
      <c r="E272" s="240" t="s">
        <v>1</v>
      </c>
      <c r="F272" s="241" t="s">
        <v>526</v>
      </c>
      <c r="G272" s="238"/>
      <c r="H272" s="242">
        <v>175</v>
      </c>
      <c r="I272" s="243"/>
      <c r="J272" s="238"/>
      <c r="K272" s="238"/>
      <c r="L272" s="244"/>
      <c r="M272" s="245"/>
      <c r="N272" s="246"/>
      <c r="O272" s="246"/>
      <c r="P272" s="246"/>
      <c r="Q272" s="246"/>
      <c r="R272" s="246"/>
      <c r="S272" s="246"/>
      <c r="T272" s="247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8" t="s">
        <v>142</v>
      </c>
      <c r="AU272" s="248" t="s">
        <v>83</v>
      </c>
      <c r="AV272" s="13" t="s">
        <v>83</v>
      </c>
      <c r="AW272" s="13" t="s">
        <v>30</v>
      </c>
      <c r="AX272" s="13" t="s">
        <v>73</v>
      </c>
      <c r="AY272" s="248" t="s">
        <v>132</v>
      </c>
    </row>
    <row r="273" s="14" customFormat="1">
      <c r="A273" s="14"/>
      <c r="B273" s="249"/>
      <c r="C273" s="250"/>
      <c r="D273" s="239" t="s">
        <v>142</v>
      </c>
      <c r="E273" s="251" t="s">
        <v>1</v>
      </c>
      <c r="F273" s="252" t="s">
        <v>671</v>
      </c>
      <c r="G273" s="250"/>
      <c r="H273" s="251" t="s">
        <v>1</v>
      </c>
      <c r="I273" s="253"/>
      <c r="J273" s="250"/>
      <c r="K273" s="250"/>
      <c r="L273" s="254"/>
      <c r="M273" s="255"/>
      <c r="N273" s="256"/>
      <c r="O273" s="256"/>
      <c r="P273" s="256"/>
      <c r="Q273" s="256"/>
      <c r="R273" s="256"/>
      <c r="S273" s="256"/>
      <c r="T273" s="257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58" t="s">
        <v>142</v>
      </c>
      <c r="AU273" s="258" t="s">
        <v>83</v>
      </c>
      <c r="AV273" s="14" t="s">
        <v>81</v>
      </c>
      <c r="AW273" s="14" t="s">
        <v>30</v>
      </c>
      <c r="AX273" s="14" t="s">
        <v>73</v>
      </c>
      <c r="AY273" s="258" t="s">
        <v>132</v>
      </c>
    </row>
    <row r="274" s="15" customFormat="1">
      <c r="A274" s="15"/>
      <c r="B274" s="259"/>
      <c r="C274" s="260"/>
      <c r="D274" s="239" t="s">
        <v>142</v>
      </c>
      <c r="E274" s="261" t="s">
        <v>1</v>
      </c>
      <c r="F274" s="262" t="s">
        <v>145</v>
      </c>
      <c r="G274" s="260"/>
      <c r="H274" s="263">
        <v>175</v>
      </c>
      <c r="I274" s="264"/>
      <c r="J274" s="260"/>
      <c r="K274" s="260"/>
      <c r="L274" s="265"/>
      <c r="M274" s="266"/>
      <c r="N274" s="267"/>
      <c r="O274" s="267"/>
      <c r="P274" s="267"/>
      <c r="Q274" s="267"/>
      <c r="R274" s="267"/>
      <c r="S274" s="267"/>
      <c r="T274" s="268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T274" s="269" t="s">
        <v>142</v>
      </c>
      <c r="AU274" s="269" t="s">
        <v>83</v>
      </c>
      <c r="AV274" s="15" t="s">
        <v>139</v>
      </c>
      <c r="AW274" s="15" t="s">
        <v>30</v>
      </c>
      <c r="AX274" s="15" t="s">
        <v>81</v>
      </c>
      <c r="AY274" s="269" t="s">
        <v>132</v>
      </c>
    </row>
    <row r="275" s="12" customFormat="1" ht="22.8" customHeight="1">
      <c r="A275" s="12"/>
      <c r="B275" s="203"/>
      <c r="C275" s="204"/>
      <c r="D275" s="205" t="s">
        <v>72</v>
      </c>
      <c r="E275" s="217" t="s">
        <v>369</v>
      </c>
      <c r="F275" s="217" t="s">
        <v>370</v>
      </c>
      <c r="G275" s="204"/>
      <c r="H275" s="204"/>
      <c r="I275" s="207"/>
      <c r="J275" s="218">
        <f>BK275</f>
        <v>0</v>
      </c>
      <c r="K275" s="204"/>
      <c r="L275" s="209"/>
      <c r="M275" s="210"/>
      <c r="N275" s="211"/>
      <c r="O275" s="211"/>
      <c r="P275" s="212">
        <f>SUM(P276:P306)</f>
        <v>0</v>
      </c>
      <c r="Q275" s="211"/>
      <c r="R275" s="212">
        <f>SUM(R276:R306)</f>
        <v>0</v>
      </c>
      <c r="S275" s="211"/>
      <c r="T275" s="213">
        <f>SUM(T276:T306)</f>
        <v>0</v>
      </c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R275" s="214" t="s">
        <v>81</v>
      </c>
      <c r="AT275" s="215" t="s">
        <v>72</v>
      </c>
      <c r="AU275" s="215" t="s">
        <v>81</v>
      </c>
      <c r="AY275" s="214" t="s">
        <v>132</v>
      </c>
      <c r="BK275" s="216">
        <f>SUM(BK276:BK306)</f>
        <v>0</v>
      </c>
    </row>
    <row r="276" s="2" customFormat="1" ht="24.15" customHeight="1">
      <c r="A276" s="39"/>
      <c r="B276" s="40"/>
      <c r="C276" s="219" t="s">
        <v>213</v>
      </c>
      <c r="D276" s="219" t="s">
        <v>134</v>
      </c>
      <c r="E276" s="220" t="s">
        <v>378</v>
      </c>
      <c r="F276" s="221" t="s">
        <v>379</v>
      </c>
      <c r="G276" s="222" t="s">
        <v>170</v>
      </c>
      <c r="H276" s="223">
        <v>44.100000000000001</v>
      </c>
      <c r="I276" s="224"/>
      <c r="J276" s="225">
        <f>ROUND(I276*H276,2)</f>
        <v>0</v>
      </c>
      <c r="K276" s="221" t="s">
        <v>138</v>
      </c>
      <c r="L276" s="45"/>
      <c r="M276" s="226" t="s">
        <v>1</v>
      </c>
      <c r="N276" s="227" t="s">
        <v>38</v>
      </c>
      <c r="O276" s="92"/>
      <c r="P276" s="228">
        <f>O276*H276</f>
        <v>0</v>
      </c>
      <c r="Q276" s="228">
        <v>0</v>
      </c>
      <c r="R276" s="228">
        <f>Q276*H276</f>
        <v>0</v>
      </c>
      <c r="S276" s="228">
        <v>0</v>
      </c>
      <c r="T276" s="229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30" t="s">
        <v>139</v>
      </c>
      <c r="AT276" s="230" t="s">
        <v>134</v>
      </c>
      <c r="AU276" s="230" t="s">
        <v>83</v>
      </c>
      <c r="AY276" s="18" t="s">
        <v>132</v>
      </c>
      <c r="BE276" s="231">
        <f>IF(N276="základní",J276,0)</f>
        <v>0</v>
      </c>
      <c r="BF276" s="231">
        <f>IF(N276="snížená",J276,0)</f>
        <v>0</v>
      </c>
      <c r="BG276" s="231">
        <f>IF(N276="zákl. přenesená",J276,0)</f>
        <v>0</v>
      </c>
      <c r="BH276" s="231">
        <f>IF(N276="sníž. přenesená",J276,0)</f>
        <v>0</v>
      </c>
      <c r="BI276" s="231">
        <f>IF(N276="nulová",J276,0)</f>
        <v>0</v>
      </c>
      <c r="BJ276" s="18" t="s">
        <v>81</v>
      </c>
      <c r="BK276" s="231">
        <f>ROUND(I276*H276,2)</f>
        <v>0</v>
      </c>
      <c r="BL276" s="18" t="s">
        <v>139</v>
      </c>
      <c r="BM276" s="230" t="s">
        <v>268</v>
      </c>
    </row>
    <row r="277" s="2" customFormat="1">
      <c r="A277" s="39"/>
      <c r="B277" s="40"/>
      <c r="C277" s="41"/>
      <c r="D277" s="232" t="s">
        <v>140</v>
      </c>
      <c r="E277" s="41"/>
      <c r="F277" s="233" t="s">
        <v>381</v>
      </c>
      <c r="G277" s="41"/>
      <c r="H277" s="41"/>
      <c r="I277" s="234"/>
      <c r="J277" s="41"/>
      <c r="K277" s="41"/>
      <c r="L277" s="45"/>
      <c r="M277" s="235"/>
      <c r="N277" s="236"/>
      <c r="O277" s="92"/>
      <c r="P277" s="92"/>
      <c r="Q277" s="92"/>
      <c r="R277" s="92"/>
      <c r="S277" s="92"/>
      <c r="T277" s="93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T277" s="18" t="s">
        <v>140</v>
      </c>
      <c r="AU277" s="18" t="s">
        <v>83</v>
      </c>
    </row>
    <row r="278" s="13" customFormat="1">
      <c r="A278" s="13"/>
      <c r="B278" s="237"/>
      <c r="C278" s="238"/>
      <c r="D278" s="239" t="s">
        <v>142</v>
      </c>
      <c r="E278" s="240" t="s">
        <v>1</v>
      </c>
      <c r="F278" s="241" t="s">
        <v>805</v>
      </c>
      <c r="G278" s="238"/>
      <c r="H278" s="242">
        <v>437.31700000000001</v>
      </c>
      <c r="I278" s="243"/>
      <c r="J278" s="238"/>
      <c r="K278" s="238"/>
      <c r="L278" s="244"/>
      <c r="M278" s="245"/>
      <c r="N278" s="246"/>
      <c r="O278" s="246"/>
      <c r="P278" s="246"/>
      <c r="Q278" s="246"/>
      <c r="R278" s="246"/>
      <c r="S278" s="246"/>
      <c r="T278" s="247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8" t="s">
        <v>142</v>
      </c>
      <c r="AU278" s="248" t="s">
        <v>83</v>
      </c>
      <c r="AV278" s="13" t="s">
        <v>83</v>
      </c>
      <c r="AW278" s="13" t="s">
        <v>30</v>
      </c>
      <c r="AX278" s="13" t="s">
        <v>73</v>
      </c>
      <c r="AY278" s="248" t="s">
        <v>132</v>
      </c>
    </row>
    <row r="279" s="13" customFormat="1">
      <c r="A279" s="13"/>
      <c r="B279" s="237"/>
      <c r="C279" s="238"/>
      <c r="D279" s="239" t="s">
        <v>142</v>
      </c>
      <c r="E279" s="240" t="s">
        <v>1</v>
      </c>
      <c r="F279" s="241" t="s">
        <v>806</v>
      </c>
      <c r="G279" s="238"/>
      <c r="H279" s="242">
        <v>-211.517</v>
      </c>
      <c r="I279" s="243"/>
      <c r="J279" s="238"/>
      <c r="K279" s="238"/>
      <c r="L279" s="244"/>
      <c r="M279" s="245"/>
      <c r="N279" s="246"/>
      <c r="O279" s="246"/>
      <c r="P279" s="246"/>
      <c r="Q279" s="246"/>
      <c r="R279" s="246"/>
      <c r="S279" s="246"/>
      <c r="T279" s="247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8" t="s">
        <v>142</v>
      </c>
      <c r="AU279" s="248" t="s">
        <v>83</v>
      </c>
      <c r="AV279" s="13" t="s">
        <v>83</v>
      </c>
      <c r="AW279" s="13" t="s">
        <v>30</v>
      </c>
      <c r="AX279" s="13" t="s">
        <v>73</v>
      </c>
      <c r="AY279" s="248" t="s">
        <v>132</v>
      </c>
    </row>
    <row r="280" s="13" customFormat="1">
      <c r="A280" s="13"/>
      <c r="B280" s="237"/>
      <c r="C280" s="238"/>
      <c r="D280" s="239" t="s">
        <v>142</v>
      </c>
      <c r="E280" s="240" t="s">
        <v>1</v>
      </c>
      <c r="F280" s="241" t="s">
        <v>807</v>
      </c>
      <c r="G280" s="238"/>
      <c r="H280" s="242">
        <v>-181.69999999999999</v>
      </c>
      <c r="I280" s="243"/>
      <c r="J280" s="238"/>
      <c r="K280" s="238"/>
      <c r="L280" s="244"/>
      <c r="M280" s="245"/>
      <c r="N280" s="246"/>
      <c r="O280" s="246"/>
      <c r="P280" s="246"/>
      <c r="Q280" s="246"/>
      <c r="R280" s="246"/>
      <c r="S280" s="246"/>
      <c r="T280" s="247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8" t="s">
        <v>142</v>
      </c>
      <c r="AU280" s="248" t="s">
        <v>83</v>
      </c>
      <c r="AV280" s="13" t="s">
        <v>83</v>
      </c>
      <c r="AW280" s="13" t="s">
        <v>30</v>
      </c>
      <c r="AX280" s="13" t="s">
        <v>73</v>
      </c>
      <c r="AY280" s="248" t="s">
        <v>132</v>
      </c>
    </row>
    <row r="281" s="14" customFormat="1">
      <c r="A281" s="14"/>
      <c r="B281" s="249"/>
      <c r="C281" s="250"/>
      <c r="D281" s="239" t="s">
        <v>142</v>
      </c>
      <c r="E281" s="251" t="s">
        <v>1</v>
      </c>
      <c r="F281" s="252" t="s">
        <v>808</v>
      </c>
      <c r="G281" s="250"/>
      <c r="H281" s="251" t="s">
        <v>1</v>
      </c>
      <c r="I281" s="253"/>
      <c r="J281" s="250"/>
      <c r="K281" s="250"/>
      <c r="L281" s="254"/>
      <c r="M281" s="255"/>
      <c r="N281" s="256"/>
      <c r="O281" s="256"/>
      <c r="P281" s="256"/>
      <c r="Q281" s="256"/>
      <c r="R281" s="256"/>
      <c r="S281" s="256"/>
      <c r="T281" s="257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58" t="s">
        <v>142</v>
      </c>
      <c r="AU281" s="258" t="s">
        <v>83</v>
      </c>
      <c r="AV281" s="14" t="s">
        <v>81</v>
      </c>
      <c r="AW281" s="14" t="s">
        <v>30</v>
      </c>
      <c r="AX281" s="14" t="s">
        <v>73</v>
      </c>
      <c r="AY281" s="258" t="s">
        <v>132</v>
      </c>
    </row>
    <row r="282" s="14" customFormat="1">
      <c r="A282" s="14"/>
      <c r="B282" s="249"/>
      <c r="C282" s="250"/>
      <c r="D282" s="239" t="s">
        <v>142</v>
      </c>
      <c r="E282" s="251" t="s">
        <v>1</v>
      </c>
      <c r="F282" s="252" t="s">
        <v>689</v>
      </c>
      <c r="G282" s="250"/>
      <c r="H282" s="251" t="s">
        <v>1</v>
      </c>
      <c r="I282" s="253"/>
      <c r="J282" s="250"/>
      <c r="K282" s="250"/>
      <c r="L282" s="254"/>
      <c r="M282" s="255"/>
      <c r="N282" s="256"/>
      <c r="O282" s="256"/>
      <c r="P282" s="256"/>
      <c r="Q282" s="256"/>
      <c r="R282" s="256"/>
      <c r="S282" s="256"/>
      <c r="T282" s="257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58" t="s">
        <v>142</v>
      </c>
      <c r="AU282" s="258" t="s">
        <v>83</v>
      </c>
      <c r="AV282" s="14" t="s">
        <v>81</v>
      </c>
      <c r="AW282" s="14" t="s">
        <v>30</v>
      </c>
      <c r="AX282" s="14" t="s">
        <v>73</v>
      </c>
      <c r="AY282" s="258" t="s">
        <v>132</v>
      </c>
    </row>
    <row r="283" s="15" customFormat="1">
      <c r="A283" s="15"/>
      <c r="B283" s="259"/>
      <c r="C283" s="260"/>
      <c r="D283" s="239" t="s">
        <v>142</v>
      </c>
      <c r="E283" s="261" t="s">
        <v>1</v>
      </c>
      <c r="F283" s="262" t="s">
        <v>145</v>
      </c>
      <c r="G283" s="260"/>
      <c r="H283" s="263">
        <v>44.100000000000023</v>
      </c>
      <c r="I283" s="264"/>
      <c r="J283" s="260"/>
      <c r="K283" s="260"/>
      <c r="L283" s="265"/>
      <c r="M283" s="266"/>
      <c r="N283" s="267"/>
      <c r="O283" s="267"/>
      <c r="P283" s="267"/>
      <c r="Q283" s="267"/>
      <c r="R283" s="267"/>
      <c r="S283" s="267"/>
      <c r="T283" s="268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T283" s="269" t="s">
        <v>142</v>
      </c>
      <c r="AU283" s="269" t="s">
        <v>83</v>
      </c>
      <c r="AV283" s="15" t="s">
        <v>139</v>
      </c>
      <c r="AW283" s="15" t="s">
        <v>30</v>
      </c>
      <c r="AX283" s="15" t="s">
        <v>81</v>
      </c>
      <c r="AY283" s="269" t="s">
        <v>132</v>
      </c>
    </row>
    <row r="284" s="2" customFormat="1" ht="24.15" customHeight="1">
      <c r="A284" s="39"/>
      <c r="B284" s="40"/>
      <c r="C284" s="219" t="s">
        <v>275</v>
      </c>
      <c r="D284" s="219" t="s">
        <v>134</v>
      </c>
      <c r="E284" s="220" t="s">
        <v>378</v>
      </c>
      <c r="F284" s="221" t="s">
        <v>379</v>
      </c>
      <c r="G284" s="222" t="s">
        <v>170</v>
      </c>
      <c r="H284" s="223">
        <v>393.21699999999998</v>
      </c>
      <c r="I284" s="224"/>
      <c r="J284" s="225">
        <f>ROUND(I284*H284,2)</f>
        <v>0</v>
      </c>
      <c r="K284" s="221" t="s">
        <v>138</v>
      </c>
      <c r="L284" s="45"/>
      <c r="M284" s="226" t="s">
        <v>1</v>
      </c>
      <c r="N284" s="227" t="s">
        <v>38</v>
      </c>
      <c r="O284" s="92"/>
      <c r="P284" s="228">
        <f>O284*H284</f>
        <v>0</v>
      </c>
      <c r="Q284" s="228">
        <v>0</v>
      </c>
      <c r="R284" s="228">
        <f>Q284*H284</f>
        <v>0</v>
      </c>
      <c r="S284" s="228">
        <v>0</v>
      </c>
      <c r="T284" s="229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30" t="s">
        <v>139</v>
      </c>
      <c r="AT284" s="230" t="s">
        <v>134</v>
      </c>
      <c r="AU284" s="230" t="s">
        <v>83</v>
      </c>
      <c r="AY284" s="18" t="s">
        <v>132</v>
      </c>
      <c r="BE284" s="231">
        <f>IF(N284="základní",J284,0)</f>
        <v>0</v>
      </c>
      <c r="BF284" s="231">
        <f>IF(N284="snížená",J284,0)</f>
        <v>0</v>
      </c>
      <c r="BG284" s="231">
        <f>IF(N284="zákl. přenesená",J284,0)</f>
        <v>0</v>
      </c>
      <c r="BH284" s="231">
        <f>IF(N284="sníž. přenesená",J284,0)</f>
        <v>0</v>
      </c>
      <c r="BI284" s="231">
        <f>IF(N284="nulová",J284,0)</f>
        <v>0</v>
      </c>
      <c r="BJ284" s="18" t="s">
        <v>81</v>
      </c>
      <c r="BK284" s="231">
        <f>ROUND(I284*H284,2)</f>
        <v>0</v>
      </c>
      <c r="BL284" s="18" t="s">
        <v>139</v>
      </c>
      <c r="BM284" s="230" t="s">
        <v>278</v>
      </c>
    </row>
    <row r="285" s="2" customFormat="1">
      <c r="A285" s="39"/>
      <c r="B285" s="40"/>
      <c r="C285" s="41"/>
      <c r="D285" s="232" t="s">
        <v>140</v>
      </c>
      <c r="E285" s="41"/>
      <c r="F285" s="233" t="s">
        <v>381</v>
      </c>
      <c r="G285" s="41"/>
      <c r="H285" s="41"/>
      <c r="I285" s="234"/>
      <c r="J285" s="41"/>
      <c r="K285" s="41"/>
      <c r="L285" s="45"/>
      <c r="M285" s="235"/>
      <c r="N285" s="236"/>
      <c r="O285" s="92"/>
      <c r="P285" s="92"/>
      <c r="Q285" s="92"/>
      <c r="R285" s="92"/>
      <c r="S285" s="92"/>
      <c r="T285" s="93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T285" s="18" t="s">
        <v>140</v>
      </c>
      <c r="AU285" s="18" t="s">
        <v>83</v>
      </c>
    </row>
    <row r="286" s="13" customFormat="1">
      <c r="A286" s="13"/>
      <c r="B286" s="237"/>
      <c r="C286" s="238"/>
      <c r="D286" s="239" t="s">
        <v>142</v>
      </c>
      <c r="E286" s="240" t="s">
        <v>1</v>
      </c>
      <c r="F286" s="241" t="s">
        <v>809</v>
      </c>
      <c r="G286" s="238"/>
      <c r="H286" s="242">
        <v>211.517</v>
      </c>
      <c r="I286" s="243"/>
      <c r="J286" s="238"/>
      <c r="K286" s="238"/>
      <c r="L286" s="244"/>
      <c r="M286" s="245"/>
      <c r="N286" s="246"/>
      <c r="O286" s="246"/>
      <c r="P286" s="246"/>
      <c r="Q286" s="246"/>
      <c r="R286" s="246"/>
      <c r="S286" s="246"/>
      <c r="T286" s="247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8" t="s">
        <v>142</v>
      </c>
      <c r="AU286" s="248" t="s">
        <v>83</v>
      </c>
      <c r="AV286" s="13" t="s">
        <v>83</v>
      </c>
      <c r="AW286" s="13" t="s">
        <v>30</v>
      </c>
      <c r="AX286" s="13" t="s">
        <v>73</v>
      </c>
      <c r="AY286" s="248" t="s">
        <v>132</v>
      </c>
    </row>
    <row r="287" s="13" customFormat="1">
      <c r="A287" s="13"/>
      <c r="B287" s="237"/>
      <c r="C287" s="238"/>
      <c r="D287" s="239" t="s">
        <v>142</v>
      </c>
      <c r="E287" s="240" t="s">
        <v>1</v>
      </c>
      <c r="F287" s="241" t="s">
        <v>810</v>
      </c>
      <c r="G287" s="238"/>
      <c r="H287" s="242">
        <v>181.69999999999999</v>
      </c>
      <c r="I287" s="243"/>
      <c r="J287" s="238"/>
      <c r="K287" s="238"/>
      <c r="L287" s="244"/>
      <c r="M287" s="245"/>
      <c r="N287" s="246"/>
      <c r="O287" s="246"/>
      <c r="P287" s="246"/>
      <c r="Q287" s="246"/>
      <c r="R287" s="246"/>
      <c r="S287" s="246"/>
      <c r="T287" s="247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8" t="s">
        <v>142</v>
      </c>
      <c r="AU287" s="248" t="s">
        <v>83</v>
      </c>
      <c r="AV287" s="13" t="s">
        <v>83</v>
      </c>
      <c r="AW287" s="13" t="s">
        <v>30</v>
      </c>
      <c r="AX287" s="13" t="s">
        <v>73</v>
      </c>
      <c r="AY287" s="248" t="s">
        <v>132</v>
      </c>
    </row>
    <row r="288" s="14" customFormat="1">
      <c r="A288" s="14"/>
      <c r="B288" s="249"/>
      <c r="C288" s="250"/>
      <c r="D288" s="239" t="s">
        <v>142</v>
      </c>
      <c r="E288" s="251" t="s">
        <v>1</v>
      </c>
      <c r="F288" s="252" t="s">
        <v>811</v>
      </c>
      <c r="G288" s="250"/>
      <c r="H288" s="251" t="s">
        <v>1</v>
      </c>
      <c r="I288" s="253"/>
      <c r="J288" s="250"/>
      <c r="K288" s="250"/>
      <c r="L288" s="254"/>
      <c r="M288" s="255"/>
      <c r="N288" s="256"/>
      <c r="O288" s="256"/>
      <c r="P288" s="256"/>
      <c r="Q288" s="256"/>
      <c r="R288" s="256"/>
      <c r="S288" s="256"/>
      <c r="T288" s="257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58" t="s">
        <v>142</v>
      </c>
      <c r="AU288" s="258" t="s">
        <v>83</v>
      </c>
      <c r="AV288" s="14" t="s">
        <v>81</v>
      </c>
      <c r="AW288" s="14" t="s">
        <v>30</v>
      </c>
      <c r="AX288" s="14" t="s">
        <v>73</v>
      </c>
      <c r="AY288" s="258" t="s">
        <v>132</v>
      </c>
    </row>
    <row r="289" s="15" customFormat="1">
      <c r="A289" s="15"/>
      <c r="B289" s="259"/>
      <c r="C289" s="260"/>
      <c r="D289" s="239" t="s">
        <v>142</v>
      </c>
      <c r="E289" s="261" t="s">
        <v>1</v>
      </c>
      <c r="F289" s="262" t="s">
        <v>145</v>
      </c>
      <c r="G289" s="260"/>
      <c r="H289" s="263">
        <v>393.21699999999998</v>
      </c>
      <c r="I289" s="264"/>
      <c r="J289" s="260"/>
      <c r="K289" s="260"/>
      <c r="L289" s="265"/>
      <c r="M289" s="266"/>
      <c r="N289" s="267"/>
      <c r="O289" s="267"/>
      <c r="P289" s="267"/>
      <c r="Q289" s="267"/>
      <c r="R289" s="267"/>
      <c r="S289" s="267"/>
      <c r="T289" s="268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T289" s="269" t="s">
        <v>142</v>
      </c>
      <c r="AU289" s="269" t="s">
        <v>83</v>
      </c>
      <c r="AV289" s="15" t="s">
        <v>139</v>
      </c>
      <c r="AW289" s="15" t="s">
        <v>30</v>
      </c>
      <c r="AX289" s="15" t="s">
        <v>81</v>
      </c>
      <c r="AY289" s="269" t="s">
        <v>132</v>
      </c>
    </row>
    <row r="290" s="2" customFormat="1" ht="24.15" customHeight="1">
      <c r="A290" s="39"/>
      <c r="B290" s="40"/>
      <c r="C290" s="219" t="s">
        <v>219</v>
      </c>
      <c r="D290" s="219" t="s">
        <v>134</v>
      </c>
      <c r="E290" s="220" t="s">
        <v>387</v>
      </c>
      <c r="F290" s="221" t="s">
        <v>388</v>
      </c>
      <c r="G290" s="222" t="s">
        <v>170</v>
      </c>
      <c r="H290" s="223">
        <v>617.39999999999998</v>
      </c>
      <c r="I290" s="224"/>
      <c r="J290" s="225">
        <f>ROUND(I290*H290,2)</f>
        <v>0</v>
      </c>
      <c r="K290" s="221" t="s">
        <v>138</v>
      </c>
      <c r="L290" s="45"/>
      <c r="M290" s="226" t="s">
        <v>1</v>
      </c>
      <c r="N290" s="227" t="s">
        <v>38</v>
      </c>
      <c r="O290" s="92"/>
      <c r="P290" s="228">
        <f>O290*H290</f>
        <v>0</v>
      </c>
      <c r="Q290" s="228">
        <v>0</v>
      </c>
      <c r="R290" s="228">
        <f>Q290*H290</f>
        <v>0</v>
      </c>
      <c r="S290" s="228">
        <v>0</v>
      </c>
      <c r="T290" s="229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30" t="s">
        <v>139</v>
      </c>
      <c r="AT290" s="230" t="s">
        <v>134</v>
      </c>
      <c r="AU290" s="230" t="s">
        <v>83</v>
      </c>
      <c r="AY290" s="18" t="s">
        <v>132</v>
      </c>
      <c r="BE290" s="231">
        <f>IF(N290="základní",J290,0)</f>
        <v>0</v>
      </c>
      <c r="BF290" s="231">
        <f>IF(N290="snížená",J290,0)</f>
        <v>0</v>
      </c>
      <c r="BG290" s="231">
        <f>IF(N290="zákl. přenesená",J290,0)</f>
        <v>0</v>
      </c>
      <c r="BH290" s="231">
        <f>IF(N290="sníž. přenesená",J290,0)</f>
        <v>0</v>
      </c>
      <c r="BI290" s="231">
        <f>IF(N290="nulová",J290,0)</f>
        <v>0</v>
      </c>
      <c r="BJ290" s="18" t="s">
        <v>81</v>
      </c>
      <c r="BK290" s="231">
        <f>ROUND(I290*H290,2)</f>
        <v>0</v>
      </c>
      <c r="BL290" s="18" t="s">
        <v>139</v>
      </c>
      <c r="BM290" s="230" t="s">
        <v>284</v>
      </c>
    </row>
    <row r="291" s="2" customFormat="1">
      <c r="A291" s="39"/>
      <c r="B291" s="40"/>
      <c r="C291" s="41"/>
      <c r="D291" s="232" t="s">
        <v>140</v>
      </c>
      <c r="E291" s="41"/>
      <c r="F291" s="233" t="s">
        <v>390</v>
      </c>
      <c r="G291" s="41"/>
      <c r="H291" s="41"/>
      <c r="I291" s="234"/>
      <c r="J291" s="41"/>
      <c r="K291" s="41"/>
      <c r="L291" s="45"/>
      <c r="M291" s="235"/>
      <c r="N291" s="236"/>
      <c r="O291" s="92"/>
      <c r="P291" s="92"/>
      <c r="Q291" s="92"/>
      <c r="R291" s="92"/>
      <c r="S291" s="92"/>
      <c r="T291" s="93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T291" s="18" t="s">
        <v>140</v>
      </c>
      <c r="AU291" s="18" t="s">
        <v>83</v>
      </c>
    </row>
    <row r="292" s="13" customFormat="1">
      <c r="A292" s="13"/>
      <c r="B292" s="237"/>
      <c r="C292" s="238"/>
      <c r="D292" s="239" t="s">
        <v>142</v>
      </c>
      <c r="E292" s="240" t="s">
        <v>1</v>
      </c>
      <c r="F292" s="241" t="s">
        <v>812</v>
      </c>
      <c r="G292" s="238"/>
      <c r="H292" s="242">
        <v>617.39999999999998</v>
      </c>
      <c r="I292" s="243"/>
      <c r="J292" s="238"/>
      <c r="K292" s="238"/>
      <c r="L292" s="244"/>
      <c r="M292" s="245"/>
      <c r="N292" s="246"/>
      <c r="O292" s="246"/>
      <c r="P292" s="246"/>
      <c r="Q292" s="246"/>
      <c r="R292" s="246"/>
      <c r="S292" s="246"/>
      <c r="T292" s="247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8" t="s">
        <v>142</v>
      </c>
      <c r="AU292" s="248" t="s">
        <v>83</v>
      </c>
      <c r="AV292" s="13" t="s">
        <v>83</v>
      </c>
      <c r="AW292" s="13" t="s">
        <v>30</v>
      </c>
      <c r="AX292" s="13" t="s">
        <v>73</v>
      </c>
      <c r="AY292" s="248" t="s">
        <v>132</v>
      </c>
    </row>
    <row r="293" s="15" customFormat="1">
      <c r="A293" s="15"/>
      <c r="B293" s="259"/>
      <c r="C293" s="260"/>
      <c r="D293" s="239" t="s">
        <v>142</v>
      </c>
      <c r="E293" s="261" t="s">
        <v>1</v>
      </c>
      <c r="F293" s="262" t="s">
        <v>145</v>
      </c>
      <c r="G293" s="260"/>
      <c r="H293" s="263">
        <v>617.39999999999998</v>
      </c>
      <c r="I293" s="264"/>
      <c r="J293" s="260"/>
      <c r="K293" s="260"/>
      <c r="L293" s="265"/>
      <c r="M293" s="266"/>
      <c r="N293" s="267"/>
      <c r="O293" s="267"/>
      <c r="P293" s="267"/>
      <c r="Q293" s="267"/>
      <c r="R293" s="267"/>
      <c r="S293" s="267"/>
      <c r="T293" s="268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T293" s="269" t="s">
        <v>142</v>
      </c>
      <c r="AU293" s="269" t="s">
        <v>83</v>
      </c>
      <c r="AV293" s="15" t="s">
        <v>139</v>
      </c>
      <c r="AW293" s="15" t="s">
        <v>30</v>
      </c>
      <c r="AX293" s="15" t="s">
        <v>81</v>
      </c>
      <c r="AY293" s="269" t="s">
        <v>132</v>
      </c>
    </row>
    <row r="294" s="2" customFormat="1" ht="24.15" customHeight="1">
      <c r="A294" s="39"/>
      <c r="B294" s="40"/>
      <c r="C294" s="219" t="s">
        <v>290</v>
      </c>
      <c r="D294" s="219" t="s">
        <v>134</v>
      </c>
      <c r="E294" s="220" t="s">
        <v>387</v>
      </c>
      <c r="F294" s="221" t="s">
        <v>388</v>
      </c>
      <c r="G294" s="222" t="s">
        <v>170</v>
      </c>
      <c r="H294" s="223">
        <v>4718.6040000000003</v>
      </c>
      <c r="I294" s="224"/>
      <c r="J294" s="225">
        <f>ROUND(I294*H294,2)</f>
        <v>0</v>
      </c>
      <c r="K294" s="221" t="s">
        <v>138</v>
      </c>
      <c r="L294" s="45"/>
      <c r="M294" s="226" t="s">
        <v>1</v>
      </c>
      <c r="N294" s="227" t="s">
        <v>38</v>
      </c>
      <c r="O294" s="92"/>
      <c r="P294" s="228">
        <f>O294*H294</f>
        <v>0</v>
      </c>
      <c r="Q294" s="228">
        <v>0</v>
      </c>
      <c r="R294" s="228">
        <f>Q294*H294</f>
        <v>0</v>
      </c>
      <c r="S294" s="228">
        <v>0</v>
      </c>
      <c r="T294" s="229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30" t="s">
        <v>139</v>
      </c>
      <c r="AT294" s="230" t="s">
        <v>134</v>
      </c>
      <c r="AU294" s="230" t="s">
        <v>83</v>
      </c>
      <c r="AY294" s="18" t="s">
        <v>132</v>
      </c>
      <c r="BE294" s="231">
        <f>IF(N294="základní",J294,0)</f>
        <v>0</v>
      </c>
      <c r="BF294" s="231">
        <f>IF(N294="snížená",J294,0)</f>
        <v>0</v>
      </c>
      <c r="BG294" s="231">
        <f>IF(N294="zákl. přenesená",J294,0)</f>
        <v>0</v>
      </c>
      <c r="BH294" s="231">
        <f>IF(N294="sníž. přenesená",J294,0)</f>
        <v>0</v>
      </c>
      <c r="BI294" s="231">
        <f>IF(N294="nulová",J294,0)</f>
        <v>0</v>
      </c>
      <c r="BJ294" s="18" t="s">
        <v>81</v>
      </c>
      <c r="BK294" s="231">
        <f>ROUND(I294*H294,2)</f>
        <v>0</v>
      </c>
      <c r="BL294" s="18" t="s">
        <v>139</v>
      </c>
      <c r="BM294" s="230" t="s">
        <v>293</v>
      </c>
    </row>
    <row r="295" s="2" customFormat="1">
      <c r="A295" s="39"/>
      <c r="B295" s="40"/>
      <c r="C295" s="41"/>
      <c r="D295" s="232" t="s">
        <v>140</v>
      </c>
      <c r="E295" s="41"/>
      <c r="F295" s="233" t="s">
        <v>390</v>
      </c>
      <c r="G295" s="41"/>
      <c r="H295" s="41"/>
      <c r="I295" s="234"/>
      <c r="J295" s="41"/>
      <c r="K295" s="41"/>
      <c r="L295" s="45"/>
      <c r="M295" s="235"/>
      <c r="N295" s="236"/>
      <c r="O295" s="92"/>
      <c r="P295" s="92"/>
      <c r="Q295" s="92"/>
      <c r="R295" s="92"/>
      <c r="S295" s="92"/>
      <c r="T295" s="93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T295" s="18" t="s">
        <v>140</v>
      </c>
      <c r="AU295" s="18" t="s">
        <v>83</v>
      </c>
    </row>
    <row r="296" s="13" customFormat="1">
      <c r="A296" s="13"/>
      <c r="B296" s="237"/>
      <c r="C296" s="238"/>
      <c r="D296" s="239" t="s">
        <v>142</v>
      </c>
      <c r="E296" s="240" t="s">
        <v>1</v>
      </c>
      <c r="F296" s="241" t="s">
        <v>813</v>
      </c>
      <c r="G296" s="238"/>
      <c r="H296" s="242">
        <v>4718.6040000000003</v>
      </c>
      <c r="I296" s="243"/>
      <c r="J296" s="238"/>
      <c r="K296" s="238"/>
      <c r="L296" s="244"/>
      <c r="M296" s="245"/>
      <c r="N296" s="246"/>
      <c r="O296" s="246"/>
      <c r="P296" s="246"/>
      <c r="Q296" s="246"/>
      <c r="R296" s="246"/>
      <c r="S296" s="246"/>
      <c r="T296" s="247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8" t="s">
        <v>142</v>
      </c>
      <c r="AU296" s="248" t="s">
        <v>83</v>
      </c>
      <c r="AV296" s="13" t="s">
        <v>83</v>
      </c>
      <c r="AW296" s="13" t="s">
        <v>30</v>
      </c>
      <c r="AX296" s="13" t="s">
        <v>73</v>
      </c>
      <c r="AY296" s="248" t="s">
        <v>132</v>
      </c>
    </row>
    <row r="297" s="14" customFormat="1">
      <c r="A297" s="14"/>
      <c r="B297" s="249"/>
      <c r="C297" s="250"/>
      <c r="D297" s="239" t="s">
        <v>142</v>
      </c>
      <c r="E297" s="251" t="s">
        <v>1</v>
      </c>
      <c r="F297" s="252" t="s">
        <v>814</v>
      </c>
      <c r="G297" s="250"/>
      <c r="H297" s="251" t="s">
        <v>1</v>
      </c>
      <c r="I297" s="253"/>
      <c r="J297" s="250"/>
      <c r="K297" s="250"/>
      <c r="L297" s="254"/>
      <c r="M297" s="255"/>
      <c r="N297" s="256"/>
      <c r="O297" s="256"/>
      <c r="P297" s="256"/>
      <c r="Q297" s="256"/>
      <c r="R297" s="256"/>
      <c r="S297" s="256"/>
      <c r="T297" s="257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58" t="s">
        <v>142</v>
      </c>
      <c r="AU297" s="258" t="s">
        <v>83</v>
      </c>
      <c r="AV297" s="14" t="s">
        <v>81</v>
      </c>
      <c r="AW297" s="14" t="s">
        <v>30</v>
      </c>
      <c r="AX297" s="14" t="s">
        <v>73</v>
      </c>
      <c r="AY297" s="258" t="s">
        <v>132</v>
      </c>
    </row>
    <row r="298" s="15" customFormat="1">
      <c r="A298" s="15"/>
      <c r="B298" s="259"/>
      <c r="C298" s="260"/>
      <c r="D298" s="239" t="s">
        <v>142</v>
      </c>
      <c r="E298" s="261" t="s">
        <v>1</v>
      </c>
      <c r="F298" s="262" t="s">
        <v>145</v>
      </c>
      <c r="G298" s="260"/>
      <c r="H298" s="263">
        <v>4718.6040000000003</v>
      </c>
      <c r="I298" s="264"/>
      <c r="J298" s="260"/>
      <c r="K298" s="260"/>
      <c r="L298" s="265"/>
      <c r="M298" s="266"/>
      <c r="N298" s="267"/>
      <c r="O298" s="267"/>
      <c r="P298" s="267"/>
      <c r="Q298" s="267"/>
      <c r="R298" s="267"/>
      <c r="S298" s="267"/>
      <c r="T298" s="268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T298" s="269" t="s">
        <v>142</v>
      </c>
      <c r="AU298" s="269" t="s">
        <v>83</v>
      </c>
      <c r="AV298" s="15" t="s">
        <v>139</v>
      </c>
      <c r="AW298" s="15" t="s">
        <v>30</v>
      </c>
      <c r="AX298" s="15" t="s">
        <v>81</v>
      </c>
      <c r="AY298" s="269" t="s">
        <v>132</v>
      </c>
    </row>
    <row r="299" s="2" customFormat="1" ht="16.5" customHeight="1">
      <c r="A299" s="39"/>
      <c r="B299" s="40"/>
      <c r="C299" s="219" t="s">
        <v>223</v>
      </c>
      <c r="D299" s="219" t="s">
        <v>134</v>
      </c>
      <c r="E299" s="220" t="s">
        <v>407</v>
      </c>
      <c r="F299" s="221" t="s">
        <v>408</v>
      </c>
      <c r="G299" s="222" t="s">
        <v>170</v>
      </c>
      <c r="H299" s="223">
        <v>44.100000000000001</v>
      </c>
      <c r="I299" s="224"/>
      <c r="J299" s="225">
        <f>ROUND(I299*H299,2)</f>
        <v>0</v>
      </c>
      <c r="K299" s="221" t="s">
        <v>138</v>
      </c>
      <c r="L299" s="45"/>
      <c r="M299" s="226" t="s">
        <v>1</v>
      </c>
      <c r="N299" s="227" t="s">
        <v>38</v>
      </c>
      <c r="O299" s="92"/>
      <c r="P299" s="228">
        <f>O299*H299</f>
        <v>0</v>
      </c>
      <c r="Q299" s="228">
        <v>0</v>
      </c>
      <c r="R299" s="228">
        <f>Q299*H299</f>
        <v>0</v>
      </c>
      <c r="S299" s="228">
        <v>0</v>
      </c>
      <c r="T299" s="229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30" t="s">
        <v>139</v>
      </c>
      <c r="AT299" s="230" t="s">
        <v>134</v>
      </c>
      <c r="AU299" s="230" t="s">
        <v>83</v>
      </c>
      <c r="AY299" s="18" t="s">
        <v>132</v>
      </c>
      <c r="BE299" s="231">
        <f>IF(N299="základní",J299,0)</f>
        <v>0</v>
      </c>
      <c r="BF299" s="231">
        <f>IF(N299="snížená",J299,0)</f>
        <v>0</v>
      </c>
      <c r="BG299" s="231">
        <f>IF(N299="zákl. přenesená",J299,0)</f>
        <v>0</v>
      </c>
      <c r="BH299" s="231">
        <f>IF(N299="sníž. přenesená",J299,0)</f>
        <v>0</v>
      </c>
      <c r="BI299" s="231">
        <f>IF(N299="nulová",J299,0)</f>
        <v>0</v>
      </c>
      <c r="BJ299" s="18" t="s">
        <v>81</v>
      </c>
      <c r="BK299" s="231">
        <f>ROUND(I299*H299,2)</f>
        <v>0</v>
      </c>
      <c r="BL299" s="18" t="s">
        <v>139</v>
      </c>
      <c r="BM299" s="230" t="s">
        <v>301</v>
      </c>
    </row>
    <row r="300" s="2" customFormat="1">
      <c r="A300" s="39"/>
      <c r="B300" s="40"/>
      <c r="C300" s="41"/>
      <c r="D300" s="232" t="s">
        <v>140</v>
      </c>
      <c r="E300" s="41"/>
      <c r="F300" s="233" t="s">
        <v>410</v>
      </c>
      <c r="G300" s="41"/>
      <c r="H300" s="41"/>
      <c r="I300" s="234"/>
      <c r="J300" s="41"/>
      <c r="K300" s="41"/>
      <c r="L300" s="45"/>
      <c r="M300" s="235"/>
      <c r="N300" s="236"/>
      <c r="O300" s="92"/>
      <c r="P300" s="92"/>
      <c r="Q300" s="92"/>
      <c r="R300" s="92"/>
      <c r="S300" s="92"/>
      <c r="T300" s="93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T300" s="18" t="s">
        <v>140</v>
      </c>
      <c r="AU300" s="18" t="s">
        <v>83</v>
      </c>
    </row>
    <row r="301" s="13" customFormat="1">
      <c r="A301" s="13"/>
      <c r="B301" s="237"/>
      <c r="C301" s="238"/>
      <c r="D301" s="239" t="s">
        <v>142</v>
      </c>
      <c r="E301" s="240" t="s">
        <v>1</v>
      </c>
      <c r="F301" s="241" t="s">
        <v>815</v>
      </c>
      <c r="G301" s="238"/>
      <c r="H301" s="242">
        <v>44.100000000000001</v>
      </c>
      <c r="I301" s="243"/>
      <c r="J301" s="238"/>
      <c r="K301" s="238"/>
      <c r="L301" s="244"/>
      <c r="M301" s="245"/>
      <c r="N301" s="246"/>
      <c r="O301" s="246"/>
      <c r="P301" s="246"/>
      <c r="Q301" s="246"/>
      <c r="R301" s="246"/>
      <c r="S301" s="246"/>
      <c r="T301" s="247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8" t="s">
        <v>142</v>
      </c>
      <c r="AU301" s="248" t="s">
        <v>83</v>
      </c>
      <c r="AV301" s="13" t="s">
        <v>83</v>
      </c>
      <c r="AW301" s="13" t="s">
        <v>30</v>
      </c>
      <c r="AX301" s="13" t="s">
        <v>73</v>
      </c>
      <c r="AY301" s="248" t="s">
        <v>132</v>
      </c>
    </row>
    <row r="302" s="15" customFormat="1">
      <c r="A302" s="15"/>
      <c r="B302" s="259"/>
      <c r="C302" s="260"/>
      <c r="D302" s="239" t="s">
        <v>142</v>
      </c>
      <c r="E302" s="261" t="s">
        <v>1</v>
      </c>
      <c r="F302" s="262" t="s">
        <v>145</v>
      </c>
      <c r="G302" s="260"/>
      <c r="H302" s="263">
        <v>44.100000000000001</v>
      </c>
      <c r="I302" s="264"/>
      <c r="J302" s="260"/>
      <c r="K302" s="260"/>
      <c r="L302" s="265"/>
      <c r="M302" s="266"/>
      <c r="N302" s="267"/>
      <c r="O302" s="267"/>
      <c r="P302" s="267"/>
      <c r="Q302" s="267"/>
      <c r="R302" s="267"/>
      <c r="S302" s="267"/>
      <c r="T302" s="268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T302" s="269" t="s">
        <v>142</v>
      </c>
      <c r="AU302" s="269" t="s">
        <v>83</v>
      </c>
      <c r="AV302" s="15" t="s">
        <v>139</v>
      </c>
      <c r="AW302" s="15" t="s">
        <v>30</v>
      </c>
      <c r="AX302" s="15" t="s">
        <v>81</v>
      </c>
      <c r="AY302" s="269" t="s">
        <v>132</v>
      </c>
    </row>
    <row r="303" s="2" customFormat="1" ht="24.15" customHeight="1">
      <c r="A303" s="39"/>
      <c r="B303" s="40"/>
      <c r="C303" s="219" t="s">
        <v>307</v>
      </c>
      <c r="D303" s="219" t="s">
        <v>134</v>
      </c>
      <c r="E303" s="220" t="s">
        <v>423</v>
      </c>
      <c r="F303" s="221" t="s">
        <v>424</v>
      </c>
      <c r="G303" s="222" t="s">
        <v>170</v>
      </c>
      <c r="H303" s="223">
        <v>44.100000000000001</v>
      </c>
      <c r="I303" s="224"/>
      <c r="J303" s="225">
        <f>ROUND(I303*H303,2)</f>
        <v>0</v>
      </c>
      <c r="K303" s="221" t="s">
        <v>138</v>
      </c>
      <c r="L303" s="45"/>
      <c r="M303" s="226" t="s">
        <v>1</v>
      </c>
      <c r="N303" s="227" t="s">
        <v>38</v>
      </c>
      <c r="O303" s="92"/>
      <c r="P303" s="228">
        <f>O303*H303</f>
        <v>0</v>
      </c>
      <c r="Q303" s="228">
        <v>0</v>
      </c>
      <c r="R303" s="228">
        <f>Q303*H303</f>
        <v>0</v>
      </c>
      <c r="S303" s="228">
        <v>0</v>
      </c>
      <c r="T303" s="229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30" t="s">
        <v>139</v>
      </c>
      <c r="AT303" s="230" t="s">
        <v>134</v>
      </c>
      <c r="AU303" s="230" t="s">
        <v>83</v>
      </c>
      <c r="AY303" s="18" t="s">
        <v>132</v>
      </c>
      <c r="BE303" s="231">
        <f>IF(N303="základní",J303,0)</f>
        <v>0</v>
      </c>
      <c r="BF303" s="231">
        <f>IF(N303="snížená",J303,0)</f>
        <v>0</v>
      </c>
      <c r="BG303" s="231">
        <f>IF(N303="zákl. přenesená",J303,0)</f>
        <v>0</v>
      </c>
      <c r="BH303" s="231">
        <f>IF(N303="sníž. přenesená",J303,0)</f>
        <v>0</v>
      </c>
      <c r="BI303" s="231">
        <f>IF(N303="nulová",J303,0)</f>
        <v>0</v>
      </c>
      <c r="BJ303" s="18" t="s">
        <v>81</v>
      </c>
      <c r="BK303" s="231">
        <f>ROUND(I303*H303,2)</f>
        <v>0</v>
      </c>
      <c r="BL303" s="18" t="s">
        <v>139</v>
      </c>
      <c r="BM303" s="230" t="s">
        <v>310</v>
      </c>
    </row>
    <row r="304" s="2" customFormat="1">
      <c r="A304" s="39"/>
      <c r="B304" s="40"/>
      <c r="C304" s="41"/>
      <c r="D304" s="232" t="s">
        <v>140</v>
      </c>
      <c r="E304" s="41"/>
      <c r="F304" s="233" t="s">
        <v>426</v>
      </c>
      <c r="G304" s="41"/>
      <c r="H304" s="41"/>
      <c r="I304" s="234"/>
      <c r="J304" s="41"/>
      <c r="K304" s="41"/>
      <c r="L304" s="45"/>
      <c r="M304" s="235"/>
      <c r="N304" s="236"/>
      <c r="O304" s="92"/>
      <c r="P304" s="92"/>
      <c r="Q304" s="92"/>
      <c r="R304" s="92"/>
      <c r="S304" s="92"/>
      <c r="T304" s="93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T304" s="18" t="s">
        <v>140</v>
      </c>
      <c r="AU304" s="18" t="s">
        <v>83</v>
      </c>
    </row>
    <row r="305" s="13" customFormat="1">
      <c r="A305" s="13"/>
      <c r="B305" s="237"/>
      <c r="C305" s="238"/>
      <c r="D305" s="239" t="s">
        <v>142</v>
      </c>
      <c r="E305" s="240" t="s">
        <v>1</v>
      </c>
      <c r="F305" s="241" t="s">
        <v>815</v>
      </c>
      <c r="G305" s="238"/>
      <c r="H305" s="242">
        <v>44.100000000000001</v>
      </c>
      <c r="I305" s="243"/>
      <c r="J305" s="238"/>
      <c r="K305" s="238"/>
      <c r="L305" s="244"/>
      <c r="M305" s="245"/>
      <c r="N305" s="246"/>
      <c r="O305" s="246"/>
      <c r="P305" s="246"/>
      <c r="Q305" s="246"/>
      <c r="R305" s="246"/>
      <c r="S305" s="246"/>
      <c r="T305" s="247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48" t="s">
        <v>142</v>
      </c>
      <c r="AU305" s="248" t="s">
        <v>83</v>
      </c>
      <c r="AV305" s="13" t="s">
        <v>83</v>
      </c>
      <c r="AW305" s="13" t="s">
        <v>30</v>
      </c>
      <c r="AX305" s="13" t="s">
        <v>73</v>
      </c>
      <c r="AY305" s="248" t="s">
        <v>132</v>
      </c>
    </row>
    <row r="306" s="15" customFormat="1">
      <c r="A306" s="15"/>
      <c r="B306" s="259"/>
      <c r="C306" s="260"/>
      <c r="D306" s="239" t="s">
        <v>142</v>
      </c>
      <c r="E306" s="261" t="s">
        <v>1</v>
      </c>
      <c r="F306" s="262" t="s">
        <v>145</v>
      </c>
      <c r="G306" s="260"/>
      <c r="H306" s="263">
        <v>44.100000000000001</v>
      </c>
      <c r="I306" s="264"/>
      <c r="J306" s="260"/>
      <c r="K306" s="260"/>
      <c r="L306" s="265"/>
      <c r="M306" s="266"/>
      <c r="N306" s="267"/>
      <c r="O306" s="267"/>
      <c r="P306" s="267"/>
      <c r="Q306" s="267"/>
      <c r="R306" s="267"/>
      <c r="S306" s="267"/>
      <c r="T306" s="268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T306" s="269" t="s">
        <v>142</v>
      </c>
      <c r="AU306" s="269" t="s">
        <v>83</v>
      </c>
      <c r="AV306" s="15" t="s">
        <v>139</v>
      </c>
      <c r="AW306" s="15" t="s">
        <v>30</v>
      </c>
      <c r="AX306" s="15" t="s">
        <v>81</v>
      </c>
      <c r="AY306" s="269" t="s">
        <v>132</v>
      </c>
    </row>
    <row r="307" s="12" customFormat="1" ht="22.8" customHeight="1">
      <c r="A307" s="12"/>
      <c r="B307" s="203"/>
      <c r="C307" s="204"/>
      <c r="D307" s="205" t="s">
        <v>72</v>
      </c>
      <c r="E307" s="217" t="s">
        <v>427</v>
      </c>
      <c r="F307" s="217" t="s">
        <v>428</v>
      </c>
      <c r="G307" s="204"/>
      <c r="H307" s="204"/>
      <c r="I307" s="207"/>
      <c r="J307" s="218">
        <f>BK307</f>
        <v>0</v>
      </c>
      <c r="K307" s="204"/>
      <c r="L307" s="209"/>
      <c r="M307" s="210"/>
      <c r="N307" s="211"/>
      <c r="O307" s="211"/>
      <c r="P307" s="212">
        <f>SUM(P308:P309)</f>
        <v>0</v>
      </c>
      <c r="Q307" s="211"/>
      <c r="R307" s="212">
        <f>SUM(R308:R309)</f>
        <v>0</v>
      </c>
      <c r="S307" s="211"/>
      <c r="T307" s="213">
        <f>SUM(T308:T309)</f>
        <v>0</v>
      </c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R307" s="214" t="s">
        <v>81</v>
      </c>
      <c r="AT307" s="215" t="s">
        <v>72</v>
      </c>
      <c r="AU307" s="215" t="s">
        <v>81</v>
      </c>
      <c r="AY307" s="214" t="s">
        <v>132</v>
      </c>
      <c r="BK307" s="216">
        <f>SUM(BK308:BK309)</f>
        <v>0</v>
      </c>
    </row>
    <row r="308" s="2" customFormat="1" ht="24.15" customHeight="1">
      <c r="A308" s="39"/>
      <c r="B308" s="40"/>
      <c r="C308" s="219" t="s">
        <v>227</v>
      </c>
      <c r="D308" s="219" t="s">
        <v>134</v>
      </c>
      <c r="E308" s="220" t="s">
        <v>430</v>
      </c>
      <c r="F308" s="221" t="s">
        <v>431</v>
      </c>
      <c r="G308" s="222" t="s">
        <v>170</v>
      </c>
      <c r="H308" s="223">
        <v>112.252</v>
      </c>
      <c r="I308" s="224"/>
      <c r="J308" s="225">
        <f>ROUND(I308*H308,2)</f>
        <v>0</v>
      </c>
      <c r="K308" s="221" t="s">
        <v>138</v>
      </c>
      <c r="L308" s="45"/>
      <c r="M308" s="226" t="s">
        <v>1</v>
      </c>
      <c r="N308" s="227" t="s">
        <v>38</v>
      </c>
      <c r="O308" s="92"/>
      <c r="P308" s="228">
        <f>O308*H308</f>
        <v>0</v>
      </c>
      <c r="Q308" s="228">
        <v>0</v>
      </c>
      <c r="R308" s="228">
        <f>Q308*H308</f>
        <v>0</v>
      </c>
      <c r="S308" s="228">
        <v>0</v>
      </c>
      <c r="T308" s="229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30" t="s">
        <v>139</v>
      </c>
      <c r="AT308" s="230" t="s">
        <v>134</v>
      </c>
      <c r="AU308" s="230" t="s">
        <v>83</v>
      </c>
      <c r="AY308" s="18" t="s">
        <v>132</v>
      </c>
      <c r="BE308" s="231">
        <f>IF(N308="základní",J308,0)</f>
        <v>0</v>
      </c>
      <c r="BF308" s="231">
        <f>IF(N308="snížená",J308,0)</f>
        <v>0</v>
      </c>
      <c r="BG308" s="231">
        <f>IF(N308="zákl. přenesená",J308,0)</f>
        <v>0</v>
      </c>
      <c r="BH308" s="231">
        <f>IF(N308="sníž. přenesená",J308,0)</f>
        <v>0</v>
      </c>
      <c r="BI308" s="231">
        <f>IF(N308="nulová",J308,0)</f>
        <v>0</v>
      </c>
      <c r="BJ308" s="18" t="s">
        <v>81</v>
      </c>
      <c r="BK308" s="231">
        <f>ROUND(I308*H308,2)</f>
        <v>0</v>
      </c>
      <c r="BL308" s="18" t="s">
        <v>139</v>
      </c>
      <c r="BM308" s="230" t="s">
        <v>143</v>
      </c>
    </row>
    <row r="309" s="2" customFormat="1">
      <c r="A309" s="39"/>
      <c r="B309" s="40"/>
      <c r="C309" s="41"/>
      <c r="D309" s="232" t="s">
        <v>140</v>
      </c>
      <c r="E309" s="41"/>
      <c r="F309" s="233" t="s">
        <v>433</v>
      </c>
      <c r="G309" s="41"/>
      <c r="H309" s="41"/>
      <c r="I309" s="234"/>
      <c r="J309" s="41"/>
      <c r="K309" s="41"/>
      <c r="L309" s="45"/>
      <c r="M309" s="291"/>
      <c r="N309" s="292"/>
      <c r="O309" s="293"/>
      <c r="P309" s="293"/>
      <c r="Q309" s="293"/>
      <c r="R309" s="293"/>
      <c r="S309" s="293"/>
      <c r="T309" s="294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T309" s="18" t="s">
        <v>140</v>
      </c>
      <c r="AU309" s="18" t="s">
        <v>83</v>
      </c>
    </row>
    <row r="310" s="2" customFormat="1" ht="6.96" customHeight="1">
      <c r="A310" s="39"/>
      <c r="B310" s="67"/>
      <c r="C310" s="68"/>
      <c r="D310" s="68"/>
      <c r="E310" s="68"/>
      <c r="F310" s="68"/>
      <c r="G310" s="68"/>
      <c r="H310" s="68"/>
      <c r="I310" s="68"/>
      <c r="J310" s="68"/>
      <c r="K310" s="68"/>
      <c r="L310" s="45"/>
      <c r="M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</row>
  </sheetData>
  <sheetProtection sheet="1" autoFilter="0" formatColumns="0" formatRows="0" objects="1" scenarios="1" spinCount="100000" saltValue="S0pcDh62gmBcB+L4MCsYD0DNfHphiJ9adKrzQoZ74a4EreImRrFlcmouIvBgEvA9+93rijHEu+RvP3KohMenow==" hashValue="jLGKHSxedWYd2aFTfk6dW4yf56t+z68CtSQ8kXdN9YqTCVvmS5+ugUho8SYukUbb8gRunXbgh8saIwa5K/uEcw==" algorithmName="SHA-512" password="CC35"/>
  <autoFilter ref="C121:K309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hyperlinks>
    <hyperlink ref="F126" r:id="rId1" display="https://podminky.urs.cz/item/CS_URS_2023_01/113154332"/>
    <hyperlink ref="F134" r:id="rId2" display="https://podminky.urs.cz/item/CS_URS_2023_01/113154334"/>
    <hyperlink ref="F143" r:id="rId3" display="https://podminky.urs.cz/item/CS_URS_2023_01/565145101"/>
    <hyperlink ref="F148" r:id="rId4" display="https://podminky.urs.cz/item/CS_URS_2023_01/569951133"/>
    <hyperlink ref="F153" r:id="rId5" display="https://podminky.urs.cz/item/CS_URS_2023_01/572243111"/>
    <hyperlink ref="F158" r:id="rId6" display="https://podminky.urs.cz/item/CS_URS_2023_01/573231107"/>
    <hyperlink ref="F176" r:id="rId7" display="https://podminky.urs.cz/item/CS_URS_2023_01/577144141"/>
    <hyperlink ref="F186" r:id="rId8" display="https://podminky.urs.cz/item/CS_URS_2023_01/577155142"/>
    <hyperlink ref="F192" r:id="rId9" display="https://podminky.urs.cz/item/CS_URS_2023_01/915211112"/>
    <hyperlink ref="F198" r:id="rId10" display="https://podminky.urs.cz/item/CS_URS_2023_01/915211122"/>
    <hyperlink ref="F204" r:id="rId11" display="https://podminky.urs.cz/item/CS_URS_2023_01/915221112"/>
    <hyperlink ref="F209" r:id="rId12" display="https://podminky.urs.cz/item/CS_URS_2023_01/915221122"/>
    <hyperlink ref="F217" r:id="rId13" display="https://podminky.urs.cz/item/CS_URS_2023_01/915231112"/>
    <hyperlink ref="F223" r:id="rId14" display="https://podminky.urs.cz/item/CS_URS_2023_01/915611111"/>
    <hyperlink ref="F230" r:id="rId15" display="https://podminky.urs.cz/item/CS_URS_2023_01/915621111"/>
    <hyperlink ref="F235" r:id="rId16" display="https://podminky.urs.cz/item/CS_URS_2023_01/916131213"/>
    <hyperlink ref="F243" r:id="rId17" display="https://podminky.urs.cz/item/CS_URS_2023_01/919721202"/>
    <hyperlink ref="F248" r:id="rId18" display="https://podminky.urs.cz/item/CS_URS_2023_01/919732221"/>
    <hyperlink ref="F252" r:id="rId19" display="https://podminky.urs.cz/item/CS_URS_2023_01/919735111"/>
    <hyperlink ref="F266" r:id="rId20" display="https://podminky.urs.cz/item/CS_URS_2023_01/938909311"/>
    <hyperlink ref="F271" r:id="rId21" display="https://podminky.urs.cz/item/CS_URS_2023_01/938909612"/>
    <hyperlink ref="F277" r:id="rId22" display="https://podminky.urs.cz/item/CS_URS_2023_01/997221551"/>
    <hyperlink ref="F285" r:id="rId23" display="https://podminky.urs.cz/item/CS_URS_2023_01/997221551"/>
    <hyperlink ref="F291" r:id="rId24" display="https://podminky.urs.cz/item/CS_URS_2023_01/997221559"/>
    <hyperlink ref="F295" r:id="rId25" display="https://podminky.urs.cz/item/CS_URS_2023_01/997221559"/>
    <hyperlink ref="F300" r:id="rId26" display="https://podminky.urs.cz/item/CS_URS_2023_01/997221611"/>
    <hyperlink ref="F304" r:id="rId27" display="https://podminky.urs.cz/item/CS_URS_2023_01/997221873"/>
    <hyperlink ref="F309" r:id="rId28" display="https://podminky.urs.cz/item/CS_URS_2023_01/9982251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9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98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83</v>
      </c>
    </row>
    <row r="4" s="1" customFormat="1" ht="24.96" customHeight="1">
      <c r="B4" s="21"/>
      <c r="D4" s="139" t="s">
        <v>102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 xml:space="preserve"> II-605 hr. Okr. TC-PC - Bor , oprava průtahů(Sulislav,Sytno,Benešovice,Holostřevy,Skviřín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103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816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22. 5. 2023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 xml:space="preserve"> </v>
      </c>
      <c r="F15" s="39"/>
      <c r="G15" s="39"/>
      <c r="H15" s="39"/>
      <c r="I15" s="141" t="s">
        <v>26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27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26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29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 xml:space="preserve"> </v>
      </c>
      <c r="F21" s="39"/>
      <c r="G21" s="39"/>
      <c r="H21" s="39"/>
      <c r="I21" s="141" t="s">
        <v>26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31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 xml:space="preserve"> </v>
      </c>
      <c r="F24" s="39"/>
      <c r="G24" s="39"/>
      <c r="H24" s="39"/>
      <c r="I24" s="141" t="s">
        <v>26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32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33</v>
      </c>
      <c r="E30" s="39"/>
      <c r="F30" s="39"/>
      <c r="G30" s="39"/>
      <c r="H30" s="39"/>
      <c r="I30" s="39"/>
      <c r="J30" s="152">
        <f>ROUND(J128,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35</v>
      </c>
      <c r="G32" s="39"/>
      <c r="H32" s="39"/>
      <c r="I32" s="153" t="s">
        <v>34</v>
      </c>
      <c r="J32" s="153" t="s">
        <v>36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37</v>
      </c>
      <c r="E33" s="141" t="s">
        <v>38</v>
      </c>
      <c r="F33" s="155">
        <f>ROUND((SUM(BE128:BE732)),  2)</f>
        <v>0</v>
      </c>
      <c r="G33" s="39"/>
      <c r="H33" s="39"/>
      <c r="I33" s="156">
        <v>0.20999999999999999</v>
      </c>
      <c r="J33" s="155">
        <f>ROUND(((SUM(BE128:BE732))*I33),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39</v>
      </c>
      <c r="F34" s="155">
        <f>ROUND((SUM(BF128:BF732)),  2)</f>
        <v>0</v>
      </c>
      <c r="G34" s="39"/>
      <c r="H34" s="39"/>
      <c r="I34" s="156">
        <v>0.14999999999999999</v>
      </c>
      <c r="J34" s="155">
        <f>ROUND(((SUM(BF128:BF732))*I34),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40</v>
      </c>
      <c r="F35" s="155">
        <f>ROUND((SUM(BG128:BG732)),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41</v>
      </c>
      <c r="F36" s="155">
        <f>ROUND((SUM(BH128:BH732)),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42</v>
      </c>
      <c r="F37" s="155">
        <f>ROUND((SUM(BI128:BI732)),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43</v>
      </c>
      <c r="E39" s="159"/>
      <c r="F39" s="159"/>
      <c r="G39" s="160" t="s">
        <v>44</v>
      </c>
      <c r="H39" s="161" t="s">
        <v>45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46</v>
      </c>
      <c r="E50" s="165"/>
      <c r="F50" s="165"/>
      <c r="G50" s="164" t="s">
        <v>47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48</v>
      </c>
      <c r="E61" s="167"/>
      <c r="F61" s="168" t="s">
        <v>49</v>
      </c>
      <c r="G61" s="166" t="s">
        <v>48</v>
      </c>
      <c r="H61" s="167"/>
      <c r="I61" s="167"/>
      <c r="J61" s="169" t="s">
        <v>49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50</v>
      </c>
      <c r="E65" s="170"/>
      <c r="F65" s="170"/>
      <c r="G65" s="164" t="s">
        <v>51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48</v>
      </c>
      <c r="E76" s="167"/>
      <c r="F76" s="168" t="s">
        <v>49</v>
      </c>
      <c r="G76" s="166" t="s">
        <v>48</v>
      </c>
      <c r="H76" s="167"/>
      <c r="I76" s="167"/>
      <c r="J76" s="169" t="s">
        <v>49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105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 xml:space="preserve"> II-605 hr. Okr. TC-PC - Bor , oprava průtahů(Sulislav,Sytno,Benešovice,Holostřevy,Skviřín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103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 xml:space="preserve">SKA4906 - SO 201  Rekonstrukce propusti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 </v>
      </c>
      <c r="G89" s="41"/>
      <c r="H89" s="41"/>
      <c r="I89" s="33" t="s">
        <v>22</v>
      </c>
      <c r="J89" s="80" t="str">
        <f>IF(J12="","",J12)</f>
        <v>22. 5. 2023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33" t="s">
        <v>29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31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106</v>
      </c>
      <c r="D94" s="177"/>
      <c r="E94" s="177"/>
      <c r="F94" s="177"/>
      <c r="G94" s="177"/>
      <c r="H94" s="177"/>
      <c r="I94" s="177"/>
      <c r="J94" s="178" t="s">
        <v>107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108</v>
      </c>
      <c r="D96" s="41"/>
      <c r="E96" s="41"/>
      <c r="F96" s="41"/>
      <c r="G96" s="41"/>
      <c r="H96" s="41"/>
      <c r="I96" s="41"/>
      <c r="J96" s="111">
        <f>J128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109</v>
      </c>
    </row>
    <row r="97" s="9" customFormat="1" ht="24.96" customHeight="1">
      <c r="A97" s="9"/>
      <c r="B97" s="180"/>
      <c r="C97" s="181"/>
      <c r="D97" s="182" t="s">
        <v>110</v>
      </c>
      <c r="E97" s="183"/>
      <c r="F97" s="183"/>
      <c r="G97" s="183"/>
      <c r="H97" s="183"/>
      <c r="I97" s="183"/>
      <c r="J97" s="184">
        <f>J129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111</v>
      </c>
      <c r="E98" s="189"/>
      <c r="F98" s="189"/>
      <c r="G98" s="189"/>
      <c r="H98" s="189"/>
      <c r="I98" s="189"/>
      <c r="J98" s="190">
        <f>J130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522</v>
      </c>
      <c r="E99" s="189"/>
      <c r="F99" s="189"/>
      <c r="G99" s="189"/>
      <c r="H99" s="189"/>
      <c r="I99" s="189"/>
      <c r="J99" s="190">
        <f>J247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817</v>
      </c>
      <c r="E100" s="189"/>
      <c r="F100" s="189"/>
      <c r="G100" s="189"/>
      <c r="H100" s="189"/>
      <c r="I100" s="189"/>
      <c r="J100" s="190">
        <f>J298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523</v>
      </c>
      <c r="E101" s="189"/>
      <c r="F101" s="189"/>
      <c r="G101" s="189"/>
      <c r="H101" s="189"/>
      <c r="I101" s="189"/>
      <c r="J101" s="190">
        <f>J403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112</v>
      </c>
      <c r="E102" s="189"/>
      <c r="F102" s="189"/>
      <c r="G102" s="189"/>
      <c r="H102" s="189"/>
      <c r="I102" s="189"/>
      <c r="J102" s="190">
        <f>J471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6"/>
      <c r="C103" s="187"/>
      <c r="D103" s="188" t="s">
        <v>818</v>
      </c>
      <c r="E103" s="189"/>
      <c r="F103" s="189"/>
      <c r="G103" s="189"/>
      <c r="H103" s="189"/>
      <c r="I103" s="189"/>
      <c r="J103" s="190">
        <f>J517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6"/>
      <c r="C104" s="187"/>
      <c r="D104" s="188" t="s">
        <v>114</v>
      </c>
      <c r="E104" s="189"/>
      <c r="F104" s="189"/>
      <c r="G104" s="189"/>
      <c r="H104" s="189"/>
      <c r="I104" s="189"/>
      <c r="J104" s="190">
        <f>J538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6"/>
      <c r="C105" s="187"/>
      <c r="D105" s="188" t="s">
        <v>115</v>
      </c>
      <c r="E105" s="189"/>
      <c r="F105" s="189"/>
      <c r="G105" s="189"/>
      <c r="H105" s="189"/>
      <c r="I105" s="189"/>
      <c r="J105" s="190">
        <f>J616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6"/>
      <c r="C106" s="187"/>
      <c r="D106" s="188" t="s">
        <v>116</v>
      </c>
      <c r="E106" s="189"/>
      <c r="F106" s="189"/>
      <c r="G106" s="189"/>
      <c r="H106" s="189"/>
      <c r="I106" s="189"/>
      <c r="J106" s="190">
        <f>J673</f>
        <v>0</v>
      </c>
      <c r="K106" s="187"/>
      <c r="L106" s="19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80"/>
      <c r="C107" s="181"/>
      <c r="D107" s="182" t="s">
        <v>819</v>
      </c>
      <c r="E107" s="183"/>
      <c r="F107" s="183"/>
      <c r="G107" s="183"/>
      <c r="H107" s="183"/>
      <c r="I107" s="183"/>
      <c r="J107" s="184">
        <f>J676</f>
        <v>0</v>
      </c>
      <c r="K107" s="181"/>
      <c r="L107" s="185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86"/>
      <c r="C108" s="187"/>
      <c r="D108" s="188" t="s">
        <v>820</v>
      </c>
      <c r="E108" s="189"/>
      <c r="F108" s="189"/>
      <c r="G108" s="189"/>
      <c r="H108" s="189"/>
      <c r="I108" s="189"/>
      <c r="J108" s="190">
        <f>J677</f>
        <v>0</v>
      </c>
      <c r="K108" s="187"/>
      <c r="L108" s="19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67"/>
      <c r="C110" s="68"/>
      <c r="D110" s="68"/>
      <c r="E110" s="68"/>
      <c r="F110" s="68"/>
      <c r="G110" s="68"/>
      <c r="H110" s="68"/>
      <c r="I110" s="68"/>
      <c r="J110" s="68"/>
      <c r="K110" s="68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4" s="2" customFormat="1" ht="6.96" customHeight="1">
      <c r="A114" s="39"/>
      <c r="B114" s="69"/>
      <c r="C114" s="70"/>
      <c r="D114" s="70"/>
      <c r="E114" s="70"/>
      <c r="F114" s="70"/>
      <c r="G114" s="70"/>
      <c r="H114" s="70"/>
      <c r="I114" s="70"/>
      <c r="J114" s="70"/>
      <c r="K114" s="70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24.96" customHeight="1">
      <c r="A115" s="39"/>
      <c r="B115" s="40"/>
      <c r="C115" s="24" t="s">
        <v>117</v>
      </c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16</v>
      </c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6.5" customHeight="1">
      <c r="A118" s="39"/>
      <c r="B118" s="40"/>
      <c r="C118" s="41"/>
      <c r="D118" s="41"/>
      <c r="E118" s="175" t="str">
        <f>E7</f>
        <v xml:space="preserve"> II-605 hr. Okr. TC-PC - Bor , oprava průtahů(Sulislav,Sytno,Benešovice,Holostřevy,Skviřín</v>
      </c>
      <c r="F118" s="33"/>
      <c r="G118" s="33"/>
      <c r="H118" s="33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103</v>
      </c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6.5" customHeight="1">
      <c r="A120" s="39"/>
      <c r="B120" s="40"/>
      <c r="C120" s="41"/>
      <c r="D120" s="41"/>
      <c r="E120" s="77" t="str">
        <f>E9</f>
        <v xml:space="preserve">SKA4906 - SO 201  Rekonstrukce propusti</v>
      </c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20</v>
      </c>
      <c r="D122" s="41"/>
      <c r="E122" s="41"/>
      <c r="F122" s="28" t="str">
        <f>F12</f>
        <v xml:space="preserve"> </v>
      </c>
      <c r="G122" s="41"/>
      <c r="H122" s="41"/>
      <c r="I122" s="33" t="s">
        <v>22</v>
      </c>
      <c r="J122" s="80" t="str">
        <f>IF(J12="","",J12)</f>
        <v>22. 5. 2023</v>
      </c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6.96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5.15" customHeight="1">
      <c r="A124" s="39"/>
      <c r="B124" s="40"/>
      <c r="C124" s="33" t="s">
        <v>24</v>
      </c>
      <c r="D124" s="41"/>
      <c r="E124" s="41"/>
      <c r="F124" s="28" t="str">
        <f>E15</f>
        <v xml:space="preserve"> </v>
      </c>
      <c r="G124" s="41"/>
      <c r="H124" s="41"/>
      <c r="I124" s="33" t="s">
        <v>29</v>
      </c>
      <c r="J124" s="37" t="str">
        <f>E21</f>
        <v xml:space="preserve"> </v>
      </c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5.15" customHeight="1">
      <c r="A125" s="39"/>
      <c r="B125" s="40"/>
      <c r="C125" s="33" t="s">
        <v>27</v>
      </c>
      <c r="D125" s="41"/>
      <c r="E125" s="41"/>
      <c r="F125" s="28" t="str">
        <f>IF(E18="","",E18)</f>
        <v>Vyplň údaj</v>
      </c>
      <c r="G125" s="41"/>
      <c r="H125" s="41"/>
      <c r="I125" s="33" t="s">
        <v>31</v>
      </c>
      <c r="J125" s="37" t="str">
        <f>E24</f>
        <v xml:space="preserve"> </v>
      </c>
      <c r="K125" s="41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0.32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64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11" customFormat="1" ht="29.28" customHeight="1">
      <c r="A127" s="192"/>
      <c r="B127" s="193"/>
      <c r="C127" s="194" t="s">
        <v>118</v>
      </c>
      <c r="D127" s="195" t="s">
        <v>58</v>
      </c>
      <c r="E127" s="195" t="s">
        <v>54</v>
      </c>
      <c r="F127" s="195" t="s">
        <v>55</v>
      </c>
      <c r="G127" s="195" t="s">
        <v>119</v>
      </c>
      <c r="H127" s="195" t="s">
        <v>120</v>
      </c>
      <c r="I127" s="195" t="s">
        <v>121</v>
      </c>
      <c r="J127" s="195" t="s">
        <v>107</v>
      </c>
      <c r="K127" s="196" t="s">
        <v>122</v>
      </c>
      <c r="L127" s="197"/>
      <c r="M127" s="101" t="s">
        <v>1</v>
      </c>
      <c r="N127" s="102" t="s">
        <v>37</v>
      </c>
      <c r="O127" s="102" t="s">
        <v>123</v>
      </c>
      <c r="P127" s="102" t="s">
        <v>124</v>
      </c>
      <c r="Q127" s="102" t="s">
        <v>125</v>
      </c>
      <c r="R127" s="102" t="s">
        <v>126</v>
      </c>
      <c r="S127" s="102" t="s">
        <v>127</v>
      </c>
      <c r="T127" s="103" t="s">
        <v>128</v>
      </c>
      <c r="U127" s="192"/>
      <c r="V127" s="192"/>
      <c r="W127" s="192"/>
      <c r="X127" s="192"/>
      <c r="Y127" s="192"/>
      <c r="Z127" s="192"/>
      <c r="AA127" s="192"/>
      <c r="AB127" s="192"/>
      <c r="AC127" s="192"/>
      <c r="AD127" s="192"/>
      <c r="AE127" s="192"/>
    </row>
    <row r="128" s="2" customFormat="1" ht="22.8" customHeight="1">
      <c r="A128" s="39"/>
      <c r="B128" s="40"/>
      <c r="C128" s="108" t="s">
        <v>129</v>
      </c>
      <c r="D128" s="41"/>
      <c r="E128" s="41"/>
      <c r="F128" s="41"/>
      <c r="G128" s="41"/>
      <c r="H128" s="41"/>
      <c r="I128" s="41"/>
      <c r="J128" s="198">
        <f>BK128</f>
        <v>0</v>
      </c>
      <c r="K128" s="41"/>
      <c r="L128" s="45"/>
      <c r="M128" s="104"/>
      <c r="N128" s="199"/>
      <c r="O128" s="105"/>
      <c r="P128" s="200">
        <f>P129+P676</f>
        <v>0</v>
      </c>
      <c r="Q128" s="105"/>
      <c r="R128" s="200">
        <f>R129+R676</f>
        <v>6.1593039999999997</v>
      </c>
      <c r="S128" s="105"/>
      <c r="T128" s="201">
        <f>T129+T676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72</v>
      </c>
      <c r="AU128" s="18" t="s">
        <v>109</v>
      </c>
      <c r="BK128" s="202">
        <f>BK129+BK676</f>
        <v>0</v>
      </c>
    </row>
    <row r="129" s="12" customFormat="1" ht="25.92" customHeight="1">
      <c r="A129" s="12"/>
      <c r="B129" s="203"/>
      <c r="C129" s="204"/>
      <c r="D129" s="205" t="s">
        <v>72</v>
      </c>
      <c r="E129" s="206" t="s">
        <v>130</v>
      </c>
      <c r="F129" s="206" t="s">
        <v>131</v>
      </c>
      <c r="G129" s="204"/>
      <c r="H129" s="204"/>
      <c r="I129" s="207"/>
      <c r="J129" s="208">
        <f>BK129</f>
        <v>0</v>
      </c>
      <c r="K129" s="204"/>
      <c r="L129" s="209"/>
      <c r="M129" s="210"/>
      <c r="N129" s="211"/>
      <c r="O129" s="211"/>
      <c r="P129" s="212">
        <f>P130+P247+P298+P403+P471+P517+P538+P616+P673</f>
        <v>0</v>
      </c>
      <c r="Q129" s="211"/>
      <c r="R129" s="212">
        <f>R130+R247+R298+R403+R471+R517+R538+R616+R673</f>
        <v>6.1593039999999997</v>
      </c>
      <c r="S129" s="211"/>
      <c r="T129" s="213">
        <f>T130+T247+T298+T403+T471+T517+T538+T616+T673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4" t="s">
        <v>81</v>
      </c>
      <c r="AT129" s="215" t="s">
        <v>72</v>
      </c>
      <c r="AU129" s="215" t="s">
        <v>73</v>
      </c>
      <c r="AY129" s="214" t="s">
        <v>132</v>
      </c>
      <c r="BK129" s="216">
        <f>BK130+BK247+BK298+BK403+BK471+BK517+BK538+BK616+BK673</f>
        <v>0</v>
      </c>
    </row>
    <row r="130" s="12" customFormat="1" ht="22.8" customHeight="1">
      <c r="A130" s="12"/>
      <c r="B130" s="203"/>
      <c r="C130" s="204"/>
      <c r="D130" s="205" t="s">
        <v>72</v>
      </c>
      <c r="E130" s="217" t="s">
        <v>81</v>
      </c>
      <c r="F130" s="217" t="s">
        <v>133</v>
      </c>
      <c r="G130" s="204"/>
      <c r="H130" s="204"/>
      <c r="I130" s="207"/>
      <c r="J130" s="218">
        <f>BK130</f>
        <v>0</v>
      </c>
      <c r="K130" s="204"/>
      <c r="L130" s="209"/>
      <c r="M130" s="210"/>
      <c r="N130" s="211"/>
      <c r="O130" s="211"/>
      <c r="P130" s="212">
        <f>SUM(P131:P246)</f>
        <v>0</v>
      </c>
      <c r="Q130" s="211"/>
      <c r="R130" s="212">
        <f>SUM(R131:R246)</f>
        <v>6.0999999999999996</v>
      </c>
      <c r="S130" s="211"/>
      <c r="T130" s="213">
        <f>SUM(T131:T246)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4" t="s">
        <v>81</v>
      </c>
      <c r="AT130" s="215" t="s">
        <v>72</v>
      </c>
      <c r="AU130" s="215" t="s">
        <v>81</v>
      </c>
      <c r="AY130" s="214" t="s">
        <v>132</v>
      </c>
      <c r="BK130" s="216">
        <f>SUM(BK131:BK246)</f>
        <v>0</v>
      </c>
    </row>
    <row r="131" s="2" customFormat="1" ht="24.15" customHeight="1">
      <c r="A131" s="39"/>
      <c r="B131" s="40"/>
      <c r="C131" s="219" t="s">
        <v>81</v>
      </c>
      <c r="D131" s="219" t="s">
        <v>134</v>
      </c>
      <c r="E131" s="220" t="s">
        <v>821</v>
      </c>
      <c r="F131" s="221" t="s">
        <v>822</v>
      </c>
      <c r="G131" s="222" t="s">
        <v>137</v>
      </c>
      <c r="H131" s="223">
        <v>40</v>
      </c>
      <c r="I131" s="224"/>
      <c r="J131" s="225">
        <f>ROUND(I131*H131,2)</f>
        <v>0</v>
      </c>
      <c r="K131" s="221" t="s">
        <v>138</v>
      </c>
      <c r="L131" s="45"/>
      <c r="M131" s="226" t="s">
        <v>1</v>
      </c>
      <c r="N131" s="227" t="s">
        <v>38</v>
      </c>
      <c r="O131" s="92"/>
      <c r="P131" s="228">
        <f>O131*H131</f>
        <v>0</v>
      </c>
      <c r="Q131" s="228">
        <v>0</v>
      </c>
      <c r="R131" s="228">
        <f>Q131*H131</f>
        <v>0</v>
      </c>
      <c r="S131" s="228">
        <v>0</v>
      </c>
      <c r="T131" s="229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0" t="s">
        <v>139</v>
      </c>
      <c r="AT131" s="230" t="s">
        <v>134</v>
      </c>
      <c r="AU131" s="230" t="s">
        <v>83</v>
      </c>
      <c r="AY131" s="18" t="s">
        <v>132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18" t="s">
        <v>81</v>
      </c>
      <c r="BK131" s="231">
        <f>ROUND(I131*H131,2)</f>
        <v>0</v>
      </c>
      <c r="BL131" s="18" t="s">
        <v>139</v>
      </c>
      <c r="BM131" s="230" t="s">
        <v>83</v>
      </c>
    </row>
    <row r="132" s="2" customFormat="1">
      <c r="A132" s="39"/>
      <c r="B132" s="40"/>
      <c r="C132" s="41"/>
      <c r="D132" s="232" t="s">
        <v>140</v>
      </c>
      <c r="E132" s="41"/>
      <c r="F132" s="233" t="s">
        <v>823</v>
      </c>
      <c r="G132" s="41"/>
      <c r="H132" s="41"/>
      <c r="I132" s="234"/>
      <c r="J132" s="41"/>
      <c r="K132" s="41"/>
      <c r="L132" s="45"/>
      <c r="M132" s="235"/>
      <c r="N132" s="236"/>
      <c r="O132" s="92"/>
      <c r="P132" s="92"/>
      <c r="Q132" s="92"/>
      <c r="R132" s="92"/>
      <c r="S132" s="92"/>
      <c r="T132" s="93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140</v>
      </c>
      <c r="AU132" s="18" t="s">
        <v>83</v>
      </c>
    </row>
    <row r="133" s="13" customFormat="1">
      <c r="A133" s="13"/>
      <c r="B133" s="237"/>
      <c r="C133" s="238"/>
      <c r="D133" s="239" t="s">
        <v>142</v>
      </c>
      <c r="E133" s="240" t="s">
        <v>1</v>
      </c>
      <c r="F133" s="241" t="s">
        <v>242</v>
      </c>
      <c r="G133" s="238"/>
      <c r="H133" s="242">
        <v>40</v>
      </c>
      <c r="I133" s="243"/>
      <c r="J133" s="238"/>
      <c r="K133" s="238"/>
      <c r="L133" s="244"/>
      <c r="M133" s="245"/>
      <c r="N133" s="246"/>
      <c r="O133" s="246"/>
      <c r="P133" s="246"/>
      <c r="Q133" s="246"/>
      <c r="R133" s="246"/>
      <c r="S133" s="246"/>
      <c r="T133" s="247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8" t="s">
        <v>142</v>
      </c>
      <c r="AU133" s="248" t="s">
        <v>83</v>
      </c>
      <c r="AV133" s="13" t="s">
        <v>83</v>
      </c>
      <c r="AW133" s="13" t="s">
        <v>30</v>
      </c>
      <c r="AX133" s="13" t="s">
        <v>73</v>
      </c>
      <c r="AY133" s="248" t="s">
        <v>132</v>
      </c>
    </row>
    <row r="134" s="14" customFormat="1">
      <c r="A134" s="14"/>
      <c r="B134" s="249"/>
      <c r="C134" s="250"/>
      <c r="D134" s="239" t="s">
        <v>142</v>
      </c>
      <c r="E134" s="251" t="s">
        <v>1</v>
      </c>
      <c r="F134" s="252" t="s">
        <v>144</v>
      </c>
      <c r="G134" s="250"/>
      <c r="H134" s="251" t="s">
        <v>1</v>
      </c>
      <c r="I134" s="253"/>
      <c r="J134" s="250"/>
      <c r="K134" s="250"/>
      <c r="L134" s="254"/>
      <c r="M134" s="255"/>
      <c r="N134" s="256"/>
      <c r="O134" s="256"/>
      <c r="P134" s="256"/>
      <c r="Q134" s="256"/>
      <c r="R134" s="256"/>
      <c r="S134" s="256"/>
      <c r="T134" s="257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8" t="s">
        <v>142</v>
      </c>
      <c r="AU134" s="258" t="s">
        <v>83</v>
      </c>
      <c r="AV134" s="14" t="s">
        <v>81</v>
      </c>
      <c r="AW134" s="14" t="s">
        <v>30</v>
      </c>
      <c r="AX134" s="14" t="s">
        <v>73</v>
      </c>
      <c r="AY134" s="258" t="s">
        <v>132</v>
      </c>
    </row>
    <row r="135" s="15" customFormat="1">
      <c r="A135" s="15"/>
      <c r="B135" s="259"/>
      <c r="C135" s="260"/>
      <c r="D135" s="239" t="s">
        <v>142</v>
      </c>
      <c r="E135" s="261" t="s">
        <v>1</v>
      </c>
      <c r="F135" s="262" t="s">
        <v>145</v>
      </c>
      <c r="G135" s="260"/>
      <c r="H135" s="263">
        <v>40</v>
      </c>
      <c r="I135" s="264"/>
      <c r="J135" s="260"/>
      <c r="K135" s="260"/>
      <c r="L135" s="265"/>
      <c r="M135" s="266"/>
      <c r="N135" s="267"/>
      <c r="O135" s="267"/>
      <c r="P135" s="267"/>
      <c r="Q135" s="267"/>
      <c r="R135" s="267"/>
      <c r="S135" s="267"/>
      <c r="T135" s="268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69" t="s">
        <v>142</v>
      </c>
      <c r="AU135" s="269" t="s">
        <v>83</v>
      </c>
      <c r="AV135" s="15" t="s">
        <v>139</v>
      </c>
      <c r="AW135" s="15" t="s">
        <v>30</v>
      </c>
      <c r="AX135" s="15" t="s">
        <v>81</v>
      </c>
      <c r="AY135" s="269" t="s">
        <v>132</v>
      </c>
    </row>
    <row r="136" s="2" customFormat="1" ht="16.5" customHeight="1">
      <c r="A136" s="39"/>
      <c r="B136" s="40"/>
      <c r="C136" s="219" t="s">
        <v>83</v>
      </c>
      <c r="D136" s="219" t="s">
        <v>134</v>
      </c>
      <c r="E136" s="220" t="s">
        <v>824</v>
      </c>
      <c r="F136" s="221" t="s">
        <v>825</v>
      </c>
      <c r="G136" s="222" t="s">
        <v>137</v>
      </c>
      <c r="H136" s="223">
        <v>110</v>
      </c>
      <c r="I136" s="224"/>
      <c r="J136" s="225">
        <f>ROUND(I136*H136,2)</f>
        <v>0</v>
      </c>
      <c r="K136" s="221" t="s">
        <v>138</v>
      </c>
      <c r="L136" s="45"/>
      <c r="M136" s="226" t="s">
        <v>1</v>
      </c>
      <c r="N136" s="227" t="s">
        <v>38</v>
      </c>
      <c r="O136" s="92"/>
      <c r="P136" s="228">
        <f>O136*H136</f>
        <v>0</v>
      </c>
      <c r="Q136" s="228">
        <v>0</v>
      </c>
      <c r="R136" s="228">
        <f>Q136*H136</f>
        <v>0</v>
      </c>
      <c r="S136" s="228">
        <v>0</v>
      </c>
      <c r="T136" s="229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0" t="s">
        <v>139</v>
      </c>
      <c r="AT136" s="230" t="s">
        <v>134</v>
      </c>
      <c r="AU136" s="230" t="s">
        <v>83</v>
      </c>
      <c r="AY136" s="18" t="s">
        <v>132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8" t="s">
        <v>81</v>
      </c>
      <c r="BK136" s="231">
        <f>ROUND(I136*H136,2)</f>
        <v>0</v>
      </c>
      <c r="BL136" s="18" t="s">
        <v>139</v>
      </c>
      <c r="BM136" s="230" t="s">
        <v>139</v>
      </c>
    </row>
    <row r="137" s="2" customFormat="1">
      <c r="A137" s="39"/>
      <c r="B137" s="40"/>
      <c r="C137" s="41"/>
      <c r="D137" s="232" t="s">
        <v>140</v>
      </c>
      <c r="E137" s="41"/>
      <c r="F137" s="233" t="s">
        <v>826</v>
      </c>
      <c r="G137" s="41"/>
      <c r="H137" s="41"/>
      <c r="I137" s="234"/>
      <c r="J137" s="41"/>
      <c r="K137" s="41"/>
      <c r="L137" s="45"/>
      <c r="M137" s="235"/>
      <c r="N137" s="236"/>
      <c r="O137" s="92"/>
      <c r="P137" s="92"/>
      <c r="Q137" s="92"/>
      <c r="R137" s="92"/>
      <c r="S137" s="92"/>
      <c r="T137" s="93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140</v>
      </c>
      <c r="AU137" s="18" t="s">
        <v>83</v>
      </c>
    </row>
    <row r="138" s="13" customFormat="1">
      <c r="A138" s="13"/>
      <c r="B138" s="237"/>
      <c r="C138" s="238"/>
      <c r="D138" s="239" t="s">
        <v>142</v>
      </c>
      <c r="E138" s="240" t="s">
        <v>1</v>
      </c>
      <c r="F138" s="241" t="s">
        <v>827</v>
      </c>
      <c r="G138" s="238"/>
      <c r="H138" s="242">
        <v>110</v>
      </c>
      <c r="I138" s="243"/>
      <c r="J138" s="238"/>
      <c r="K138" s="238"/>
      <c r="L138" s="244"/>
      <c r="M138" s="245"/>
      <c r="N138" s="246"/>
      <c r="O138" s="246"/>
      <c r="P138" s="246"/>
      <c r="Q138" s="246"/>
      <c r="R138" s="246"/>
      <c r="S138" s="246"/>
      <c r="T138" s="247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8" t="s">
        <v>142</v>
      </c>
      <c r="AU138" s="248" t="s">
        <v>83</v>
      </c>
      <c r="AV138" s="13" t="s">
        <v>83</v>
      </c>
      <c r="AW138" s="13" t="s">
        <v>30</v>
      </c>
      <c r="AX138" s="13" t="s">
        <v>73</v>
      </c>
      <c r="AY138" s="248" t="s">
        <v>132</v>
      </c>
    </row>
    <row r="139" s="14" customFormat="1">
      <c r="A139" s="14"/>
      <c r="B139" s="249"/>
      <c r="C139" s="250"/>
      <c r="D139" s="239" t="s">
        <v>142</v>
      </c>
      <c r="E139" s="251" t="s">
        <v>1</v>
      </c>
      <c r="F139" s="252" t="s">
        <v>144</v>
      </c>
      <c r="G139" s="250"/>
      <c r="H139" s="251" t="s">
        <v>1</v>
      </c>
      <c r="I139" s="253"/>
      <c r="J139" s="250"/>
      <c r="K139" s="250"/>
      <c r="L139" s="254"/>
      <c r="M139" s="255"/>
      <c r="N139" s="256"/>
      <c r="O139" s="256"/>
      <c r="P139" s="256"/>
      <c r="Q139" s="256"/>
      <c r="R139" s="256"/>
      <c r="S139" s="256"/>
      <c r="T139" s="257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8" t="s">
        <v>142</v>
      </c>
      <c r="AU139" s="258" t="s">
        <v>83</v>
      </c>
      <c r="AV139" s="14" t="s">
        <v>81</v>
      </c>
      <c r="AW139" s="14" t="s">
        <v>30</v>
      </c>
      <c r="AX139" s="14" t="s">
        <v>73</v>
      </c>
      <c r="AY139" s="258" t="s">
        <v>132</v>
      </c>
    </row>
    <row r="140" s="15" customFormat="1">
      <c r="A140" s="15"/>
      <c r="B140" s="259"/>
      <c r="C140" s="260"/>
      <c r="D140" s="239" t="s">
        <v>142</v>
      </c>
      <c r="E140" s="261" t="s">
        <v>1</v>
      </c>
      <c r="F140" s="262" t="s">
        <v>145</v>
      </c>
      <c r="G140" s="260"/>
      <c r="H140" s="263">
        <v>110</v>
      </c>
      <c r="I140" s="264"/>
      <c r="J140" s="260"/>
      <c r="K140" s="260"/>
      <c r="L140" s="265"/>
      <c r="M140" s="266"/>
      <c r="N140" s="267"/>
      <c r="O140" s="267"/>
      <c r="P140" s="267"/>
      <c r="Q140" s="267"/>
      <c r="R140" s="267"/>
      <c r="S140" s="267"/>
      <c r="T140" s="268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69" t="s">
        <v>142</v>
      </c>
      <c r="AU140" s="269" t="s">
        <v>83</v>
      </c>
      <c r="AV140" s="15" t="s">
        <v>139</v>
      </c>
      <c r="AW140" s="15" t="s">
        <v>30</v>
      </c>
      <c r="AX140" s="15" t="s">
        <v>81</v>
      </c>
      <c r="AY140" s="269" t="s">
        <v>132</v>
      </c>
    </row>
    <row r="141" s="2" customFormat="1" ht="37.8" customHeight="1">
      <c r="A141" s="39"/>
      <c r="B141" s="40"/>
      <c r="C141" s="219" t="s">
        <v>155</v>
      </c>
      <c r="D141" s="219" t="s">
        <v>134</v>
      </c>
      <c r="E141" s="220" t="s">
        <v>828</v>
      </c>
      <c r="F141" s="221" t="s">
        <v>829</v>
      </c>
      <c r="G141" s="222" t="s">
        <v>137</v>
      </c>
      <c r="H141" s="223">
        <v>112.5</v>
      </c>
      <c r="I141" s="224"/>
      <c r="J141" s="225">
        <f>ROUND(I141*H141,2)</f>
        <v>0</v>
      </c>
      <c r="K141" s="221" t="s">
        <v>138</v>
      </c>
      <c r="L141" s="45"/>
      <c r="M141" s="226" t="s">
        <v>1</v>
      </c>
      <c r="N141" s="227" t="s">
        <v>38</v>
      </c>
      <c r="O141" s="92"/>
      <c r="P141" s="228">
        <f>O141*H141</f>
        <v>0</v>
      </c>
      <c r="Q141" s="228">
        <v>0</v>
      </c>
      <c r="R141" s="228">
        <f>Q141*H141</f>
        <v>0</v>
      </c>
      <c r="S141" s="228">
        <v>0</v>
      </c>
      <c r="T141" s="229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0" t="s">
        <v>139</v>
      </c>
      <c r="AT141" s="230" t="s">
        <v>134</v>
      </c>
      <c r="AU141" s="230" t="s">
        <v>83</v>
      </c>
      <c r="AY141" s="18" t="s">
        <v>132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18" t="s">
        <v>81</v>
      </c>
      <c r="BK141" s="231">
        <f>ROUND(I141*H141,2)</f>
        <v>0</v>
      </c>
      <c r="BL141" s="18" t="s">
        <v>139</v>
      </c>
      <c r="BM141" s="230" t="s">
        <v>158</v>
      </c>
    </row>
    <row r="142" s="2" customFormat="1">
      <c r="A142" s="39"/>
      <c r="B142" s="40"/>
      <c r="C142" s="41"/>
      <c r="D142" s="232" t="s">
        <v>140</v>
      </c>
      <c r="E142" s="41"/>
      <c r="F142" s="233" t="s">
        <v>830</v>
      </c>
      <c r="G142" s="41"/>
      <c r="H142" s="41"/>
      <c r="I142" s="234"/>
      <c r="J142" s="41"/>
      <c r="K142" s="41"/>
      <c r="L142" s="45"/>
      <c r="M142" s="235"/>
      <c r="N142" s="236"/>
      <c r="O142" s="92"/>
      <c r="P142" s="92"/>
      <c r="Q142" s="92"/>
      <c r="R142" s="92"/>
      <c r="S142" s="92"/>
      <c r="T142" s="93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140</v>
      </c>
      <c r="AU142" s="18" t="s">
        <v>83</v>
      </c>
    </row>
    <row r="143" s="13" customFormat="1">
      <c r="A143" s="13"/>
      <c r="B143" s="237"/>
      <c r="C143" s="238"/>
      <c r="D143" s="239" t="s">
        <v>142</v>
      </c>
      <c r="E143" s="240" t="s">
        <v>1</v>
      </c>
      <c r="F143" s="241" t="s">
        <v>831</v>
      </c>
      <c r="G143" s="238"/>
      <c r="H143" s="242">
        <v>112.5</v>
      </c>
      <c r="I143" s="243"/>
      <c r="J143" s="238"/>
      <c r="K143" s="238"/>
      <c r="L143" s="244"/>
      <c r="M143" s="245"/>
      <c r="N143" s="246"/>
      <c r="O143" s="246"/>
      <c r="P143" s="246"/>
      <c r="Q143" s="246"/>
      <c r="R143" s="246"/>
      <c r="S143" s="246"/>
      <c r="T143" s="247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8" t="s">
        <v>142</v>
      </c>
      <c r="AU143" s="248" t="s">
        <v>83</v>
      </c>
      <c r="AV143" s="13" t="s">
        <v>83</v>
      </c>
      <c r="AW143" s="13" t="s">
        <v>30</v>
      </c>
      <c r="AX143" s="13" t="s">
        <v>73</v>
      </c>
      <c r="AY143" s="248" t="s">
        <v>132</v>
      </c>
    </row>
    <row r="144" s="14" customFormat="1">
      <c r="A144" s="14"/>
      <c r="B144" s="249"/>
      <c r="C144" s="250"/>
      <c r="D144" s="239" t="s">
        <v>142</v>
      </c>
      <c r="E144" s="251" t="s">
        <v>1</v>
      </c>
      <c r="F144" s="252" t="s">
        <v>144</v>
      </c>
      <c r="G144" s="250"/>
      <c r="H144" s="251" t="s">
        <v>1</v>
      </c>
      <c r="I144" s="253"/>
      <c r="J144" s="250"/>
      <c r="K144" s="250"/>
      <c r="L144" s="254"/>
      <c r="M144" s="255"/>
      <c r="N144" s="256"/>
      <c r="O144" s="256"/>
      <c r="P144" s="256"/>
      <c r="Q144" s="256"/>
      <c r="R144" s="256"/>
      <c r="S144" s="256"/>
      <c r="T144" s="257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8" t="s">
        <v>142</v>
      </c>
      <c r="AU144" s="258" t="s">
        <v>83</v>
      </c>
      <c r="AV144" s="14" t="s">
        <v>81</v>
      </c>
      <c r="AW144" s="14" t="s">
        <v>30</v>
      </c>
      <c r="AX144" s="14" t="s">
        <v>73</v>
      </c>
      <c r="AY144" s="258" t="s">
        <v>132</v>
      </c>
    </row>
    <row r="145" s="15" customFormat="1">
      <c r="A145" s="15"/>
      <c r="B145" s="259"/>
      <c r="C145" s="260"/>
      <c r="D145" s="239" t="s">
        <v>142</v>
      </c>
      <c r="E145" s="261" t="s">
        <v>1</v>
      </c>
      <c r="F145" s="262" t="s">
        <v>145</v>
      </c>
      <c r="G145" s="260"/>
      <c r="H145" s="263">
        <v>112.5</v>
      </c>
      <c r="I145" s="264"/>
      <c r="J145" s="260"/>
      <c r="K145" s="260"/>
      <c r="L145" s="265"/>
      <c r="M145" s="266"/>
      <c r="N145" s="267"/>
      <c r="O145" s="267"/>
      <c r="P145" s="267"/>
      <c r="Q145" s="267"/>
      <c r="R145" s="267"/>
      <c r="S145" s="267"/>
      <c r="T145" s="268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69" t="s">
        <v>142</v>
      </c>
      <c r="AU145" s="269" t="s">
        <v>83</v>
      </c>
      <c r="AV145" s="15" t="s">
        <v>139</v>
      </c>
      <c r="AW145" s="15" t="s">
        <v>30</v>
      </c>
      <c r="AX145" s="15" t="s">
        <v>81</v>
      </c>
      <c r="AY145" s="269" t="s">
        <v>132</v>
      </c>
    </row>
    <row r="146" s="2" customFormat="1" ht="24.15" customHeight="1">
      <c r="A146" s="39"/>
      <c r="B146" s="40"/>
      <c r="C146" s="219" t="s">
        <v>139</v>
      </c>
      <c r="D146" s="219" t="s">
        <v>134</v>
      </c>
      <c r="E146" s="220" t="s">
        <v>832</v>
      </c>
      <c r="F146" s="221" t="s">
        <v>833</v>
      </c>
      <c r="G146" s="222" t="s">
        <v>137</v>
      </c>
      <c r="H146" s="223">
        <v>225</v>
      </c>
      <c r="I146" s="224"/>
      <c r="J146" s="225">
        <f>ROUND(I146*H146,2)</f>
        <v>0</v>
      </c>
      <c r="K146" s="221" t="s">
        <v>138</v>
      </c>
      <c r="L146" s="45"/>
      <c r="M146" s="226" t="s">
        <v>1</v>
      </c>
      <c r="N146" s="227" t="s">
        <v>38</v>
      </c>
      <c r="O146" s="92"/>
      <c r="P146" s="228">
        <f>O146*H146</f>
        <v>0</v>
      </c>
      <c r="Q146" s="228">
        <v>0</v>
      </c>
      <c r="R146" s="228">
        <f>Q146*H146</f>
        <v>0</v>
      </c>
      <c r="S146" s="228">
        <v>0</v>
      </c>
      <c r="T146" s="229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0" t="s">
        <v>139</v>
      </c>
      <c r="AT146" s="230" t="s">
        <v>134</v>
      </c>
      <c r="AU146" s="230" t="s">
        <v>83</v>
      </c>
      <c r="AY146" s="18" t="s">
        <v>132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18" t="s">
        <v>81</v>
      </c>
      <c r="BK146" s="231">
        <f>ROUND(I146*H146,2)</f>
        <v>0</v>
      </c>
      <c r="BL146" s="18" t="s">
        <v>139</v>
      </c>
      <c r="BM146" s="230" t="s">
        <v>165</v>
      </c>
    </row>
    <row r="147" s="2" customFormat="1">
      <c r="A147" s="39"/>
      <c r="B147" s="40"/>
      <c r="C147" s="41"/>
      <c r="D147" s="232" t="s">
        <v>140</v>
      </c>
      <c r="E147" s="41"/>
      <c r="F147" s="233" t="s">
        <v>834</v>
      </c>
      <c r="G147" s="41"/>
      <c r="H147" s="41"/>
      <c r="I147" s="234"/>
      <c r="J147" s="41"/>
      <c r="K147" s="41"/>
      <c r="L147" s="45"/>
      <c r="M147" s="235"/>
      <c r="N147" s="236"/>
      <c r="O147" s="92"/>
      <c r="P147" s="92"/>
      <c r="Q147" s="92"/>
      <c r="R147" s="92"/>
      <c r="S147" s="92"/>
      <c r="T147" s="93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140</v>
      </c>
      <c r="AU147" s="18" t="s">
        <v>83</v>
      </c>
    </row>
    <row r="148" s="13" customFormat="1">
      <c r="A148" s="13"/>
      <c r="B148" s="237"/>
      <c r="C148" s="238"/>
      <c r="D148" s="239" t="s">
        <v>142</v>
      </c>
      <c r="E148" s="240" t="s">
        <v>1</v>
      </c>
      <c r="F148" s="241" t="s">
        <v>835</v>
      </c>
      <c r="G148" s="238"/>
      <c r="H148" s="242">
        <v>225</v>
      </c>
      <c r="I148" s="243"/>
      <c r="J148" s="238"/>
      <c r="K148" s="238"/>
      <c r="L148" s="244"/>
      <c r="M148" s="245"/>
      <c r="N148" s="246"/>
      <c r="O148" s="246"/>
      <c r="P148" s="246"/>
      <c r="Q148" s="246"/>
      <c r="R148" s="246"/>
      <c r="S148" s="246"/>
      <c r="T148" s="247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8" t="s">
        <v>142</v>
      </c>
      <c r="AU148" s="248" t="s">
        <v>83</v>
      </c>
      <c r="AV148" s="13" t="s">
        <v>83</v>
      </c>
      <c r="AW148" s="13" t="s">
        <v>30</v>
      </c>
      <c r="AX148" s="13" t="s">
        <v>73</v>
      </c>
      <c r="AY148" s="248" t="s">
        <v>132</v>
      </c>
    </row>
    <row r="149" s="14" customFormat="1">
      <c r="A149" s="14"/>
      <c r="B149" s="249"/>
      <c r="C149" s="250"/>
      <c r="D149" s="239" t="s">
        <v>142</v>
      </c>
      <c r="E149" s="251" t="s">
        <v>1</v>
      </c>
      <c r="F149" s="252" t="s">
        <v>836</v>
      </c>
      <c r="G149" s="250"/>
      <c r="H149" s="251" t="s">
        <v>1</v>
      </c>
      <c r="I149" s="253"/>
      <c r="J149" s="250"/>
      <c r="K149" s="250"/>
      <c r="L149" s="254"/>
      <c r="M149" s="255"/>
      <c r="N149" s="256"/>
      <c r="O149" s="256"/>
      <c r="P149" s="256"/>
      <c r="Q149" s="256"/>
      <c r="R149" s="256"/>
      <c r="S149" s="256"/>
      <c r="T149" s="257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8" t="s">
        <v>142</v>
      </c>
      <c r="AU149" s="258" t="s">
        <v>83</v>
      </c>
      <c r="AV149" s="14" t="s">
        <v>81</v>
      </c>
      <c r="AW149" s="14" t="s">
        <v>30</v>
      </c>
      <c r="AX149" s="14" t="s">
        <v>73</v>
      </c>
      <c r="AY149" s="258" t="s">
        <v>132</v>
      </c>
    </row>
    <row r="150" s="15" customFormat="1">
      <c r="A150" s="15"/>
      <c r="B150" s="259"/>
      <c r="C150" s="260"/>
      <c r="D150" s="239" t="s">
        <v>142</v>
      </c>
      <c r="E150" s="261" t="s">
        <v>1</v>
      </c>
      <c r="F150" s="262" t="s">
        <v>145</v>
      </c>
      <c r="G150" s="260"/>
      <c r="H150" s="263">
        <v>225</v>
      </c>
      <c r="I150" s="264"/>
      <c r="J150" s="260"/>
      <c r="K150" s="260"/>
      <c r="L150" s="265"/>
      <c r="M150" s="266"/>
      <c r="N150" s="267"/>
      <c r="O150" s="267"/>
      <c r="P150" s="267"/>
      <c r="Q150" s="267"/>
      <c r="R150" s="267"/>
      <c r="S150" s="267"/>
      <c r="T150" s="268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69" t="s">
        <v>142</v>
      </c>
      <c r="AU150" s="269" t="s">
        <v>83</v>
      </c>
      <c r="AV150" s="15" t="s">
        <v>139</v>
      </c>
      <c r="AW150" s="15" t="s">
        <v>30</v>
      </c>
      <c r="AX150" s="15" t="s">
        <v>81</v>
      </c>
      <c r="AY150" s="269" t="s">
        <v>132</v>
      </c>
    </row>
    <row r="151" s="2" customFormat="1" ht="16.5" customHeight="1">
      <c r="A151" s="39"/>
      <c r="B151" s="40"/>
      <c r="C151" s="219" t="s">
        <v>161</v>
      </c>
      <c r="D151" s="219" t="s">
        <v>134</v>
      </c>
      <c r="E151" s="220" t="s">
        <v>837</v>
      </c>
      <c r="F151" s="221" t="s">
        <v>838</v>
      </c>
      <c r="G151" s="222" t="s">
        <v>218</v>
      </c>
      <c r="H151" s="223">
        <v>20</v>
      </c>
      <c r="I151" s="224"/>
      <c r="J151" s="225">
        <f>ROUND(I151*H151,2)</f>
        <v>0</v>
      </c>
      <c r="K151" s="221" t="s">
        <v>138</v>
      </c>
      <c r="L151" s="45"/>
      <c r="M151" s="226" t="s">
        <v>1</v>
      </c>
      <c r="N151" s="227" t="s">
        <v>38</v>
      </c>
      <c r="O151" s="92"/>
      <c r="P151" s="228">
        <f>O151*H151</f>
        <v>0</v>
      </c>
      <c r="Q151" s="228">
        <v>0</v>
      </c>
      <c r="R151" s="228">
        <f>Q151*H151</f>
        <v>0</v>
      </c>
      <c r="S151" s="228">
        <v>0</v>
      </c>
      <c r="T151" s="229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0" t="s">
        <v>139</v>
      </c>
      <c r="AT151" s="230" t="s">
        <v>134</v>
      </c>
      <c r="AU151" s="230" t="s">
        <v>83</v>
      </c>
      <c r="AY151" s="18" t="s">
        <v>132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18" t="s">
        <v>81</v>
      </c>
      <c r="BK151" s="231">
        <f>ROUND(I151*H151,2)</f>
        <v>0</v>
      </c>
      <c r="BL151" s="18" t="s">
        <v>139</v>
      </c>
      <c r="BM151" s="230" t="s">
        <v>171</v>
      </c>
    </row>
    <row r="152" s="2" customFormat="1">
      <c r="A152" s="39"/>
      <c r="B152" s="40"/>
      <c r="C152" s="41"/>
      <c r="D152" s="232" t="s">
        <v>140</v>
      </c>
      <c r="E152" s="41"/>
      <c r="F152" s="233" t="s">
        <v>839</v>
      </c>
      <c r="G152" s="41"/>
      <c r="H152" s="41"/>
      <c r="I152" s="234"/>
      <c r="J152" s="41"/>
      <c r="K152" s="41"/>
      <c r="L152" s="45"/>
      <c r="M152" s="235"/>
      <c r="N152" s="236"/>
      <c r="O152" s="92"/>
      <c r="P152" s="92"/>
      <c r="Q152" s="92"/>
      <c r="R152" s="92"/>
      <c r="S152" s="92"/>
      <c r="T152" s="93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140</v>
      </c>
      <c r="AU152" s="18" t="s">
        <v>83</v>
      </c>
    </row>
    <row r="153" s="13" customFormat="1">
      <c r="A153" s="13"/>
      <c r="B153" s="237"/>
      <c r="C153" s="238"/>
      <c r="D153" s="239" t="s">
        <v>142</v>
      </c>
      <c r="E153" s="240" t="s">
        <v>1</v>
      </c>
      <c r="F153" s="241" t="s">
        <v>194</v>
      </c>
      <c r="G153" s="238"/>
      <c r="H153" s="242">
        <v>20</v>
      </c>
      <c r="I153" s="243"/>
      <c r="J153" s="238"/>
      <c r="K153" s="238"/>
      <c r="L153" s="244"/>
      <c r="M153" s="245"/>
      <c r="N153" s="246"/>
      <c r="O153" s="246"/>
      <c r="P153" s="246"/>
      <c r="Q153" s="246"/>
      <c r="R153" s="246"/>
      <c r="S153" s="246"/>
      <c r="T153" s="247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8" t="s">
        <v>142</v>
      </c>
      <c r="AU153" s="248" t="s">
        <v>83</v>
      </c>
      <c r="AV153" s="13" t="s">
        <v>83</v>
      </c>
      <c r="AW153" s="13" t="s">
        <v>30</v>
      </c>
      <c r="AX153" s="13" t="s">
        <v>73</v>
      </c>
      <c r="AY153" s="248" t="s">
        <v>132</v>
      </c>
    </row>
    <row r="154" s="14" customFormat="1">
      <c r="A154" s="14"/>
      <c r="B154" s="249"/>
      <c r="C154" s="250"/>
      <c r="D154" s="239" t="s">
        <v>142</v>
      </c>
      <c r="E154" s="251" t="s">
        <v>1</v>
      </c>
      <c r="F154" s="252" t="s">
        <v>144</v>
      </c>
      <c r="G154" s="250"/>
      <c r="H154" s="251" t="s">
        <v>1</v>
      </c>
      <c r="I154" s="253"/>
      <c r="J154" s="250"/>
      <c r="K154" s="250"/>
      <c r="L154" s="254"/>
      <c r="M154" s="255"/>
      <c r="N154" s="256"/>
      <c r="O154" s="256"/>
      <c r="P154" s="256"/>
      <c r="Q154" s="256"/>
      <c r="R154" s="256"/>
      <c r="S154" s="256"/>
      <c r="T154" s="257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8" t="s">
        <v>142</v>
      </c>
      <c r="AU154" s="258" t="s">
        <v>83</v>
      </c>
      <c r="AV154" s="14" t="s">
        <v>81</v>
      </c>
      <c r="AW154" s="14" t="s">
        <v>30</v>
      </c>
      <c r="AX154" s="14" t="s">
        <v>73</v>
      </c>
      <c r="AY154" s="258" t="s">
        <v>132</v>
      </c>
    </row>
    <row r="155" s="15" customFormat="1">
      <c r="A155" s="15"/>
      <c r="B155" s="259"/>
      <c r="C155" s="260"/>
      <c r="D155" s="239" t="s">
        <v>142</v>
      </c>
      <c r="E155" s="261" t="s">
        <v>1</v>
      </c>
      <c r="F155" s="262" t="s">
        <v>145</v>
      </c>
      <c r="G155" s="260"/>
      <c r="H155" s="263">
        <v>20</v>
      </c>
      <c r="I155" s="264"/>
      <c r="J155" s="260"/>
      <c r="K155" s="260"/>
      <c r="L155" s="265"/>
      <c r="M155" s="266"/>
      <c r="N155" s="267"/>
      <c r="O155" s="267"/>
      <c r="P155" s="267"/>
      <c r="Q155" s="267"/>
      <c r="R155" s="267"/>
      <c r="S155" s="267"/>
      <c r="T155" s="268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69" t="s">
        <v>142</v>
      </c>
      <c r="AU155" s="269" t="s">
        <v>83</v>
      </c>
      <c r="AV155" s="15" t="s">
        <v>139</v>
      </c>
      <c r="AW155" s="15" t="s">
        <v>30</v>
      </c>
      <c r="AX155" s="15" t="s">
        <v>81</v>
      </c>
      <c r="AY155" s="269" t="s">
        <v>132</v>
      </c>
    </row>
    <row r="156" s="2" customFormat="1" ht="16.5" customHeight="1">
      <c r="A156" s="39"/>
      <c r="B156" s="40"/>
      <c r="C156" s="219" t="s">
        <v>158</v>
      </c>
      <c r="D156" s="219" t="s">
        <v>134</v>
      </c>
      <c r="E156" s="220" t="s">
        <v>840</v>
      </c>
      <c r="F156" s="221" t="s">
        <v>841</v>
      </c>
      <c r="G156" s="222" t="s">
        <v>842</v>
      </c>
      <c r="H156" s="223">
        <v>720</v>
      </c>
      <c r="I156" s="224"/>
      <c r="J156" s="225">
        <f>ROUND(I156*H156,2)</f>
        <v>0</v>
      </c>
      <c r="K156" s="221" t="s">
        <v>138</v>
      </c>
      <c r="L156" s="45"/>
      <c r="M156" s="226" t="s">
        <v>1</v>
      </c>
      <c r="N156" s="227" t="s">
        <v>38</v>
      </c>
      <c r="O156" s="92"/>
      <c r="P156" s="228">
        <f>O156*H156</f>
        <v>0</v>
      </c>
      <c r="Q156" s="228">
        <v>0</v>
      </c>
      <c r="R156" s="228">
        <f>Q156*H156</f>
        <v>0</v>
      </c>
      <c r="S156" s="228">
        <v>0</v>
      </c>
      <c r="T156" s="229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0" t="s">
        <v>139</v>
      </c>
      <c r="AT156" s="230" t="s">
        <v>134</v>
      </c>
      <c r="AU156" s="230" t="s">
        <v>83</v>
      </c>
      <c r="AY156" s="18" t="s">
        <v>132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18" t="s">
        <v>81</v>
      </c>
      <c r="BK156" s="231">
        <f>ROUND(I156*H156,2)</f>
        <v>0</v>
      </c>
      <c r="BL156" s="18" t="s">
        <v>139</v>
      </c>
      <c r="BM156" s="230" t="s">
        <v>175</v>
      </c>
    </row>
    <row r="157" s="2" customFormat="1">
      <c r="A157" s="39"/>
      <c r="B157" s="40"/>
      <c r="C157" s="41"/>
      <c r="D157" s="232" t="s">
        <v>140</v>
      </c>
      <c r="E157" s="41"/>
      <c r="F157" s="233" t="s">
        <v>843</v>
      </c>
      <c r="G157" s="41"/>
      <c r="H157" s="41"/>
      <c r="I157" s="234"/>
      <c r="J157" s="41"/>
      <c r="K157" s="41"/>
      <c r="L157" s="45"/>
      <c r="M157" s="235"/>
      <c r="N157" s="236"/>
      <c r="O157" s="92"/>
      <c r="P157" s="92"/>
      <c r="Q157" s="92"/>
      <c r="R157" s="92"/>
      <c r="S157" s="92"/>
      <c r="T157" s="93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140</v>
      </c>
      <c r="AU157" s="18" t="s">
        <v>83</v>
      </c>
    </row>
    <row r="158" s="13" customFormat="1">
      <c r="A158" s="13"/>
      <c r="B158" s="237"/>
      <c r="C158" s="238"/>
      <c r="D158" s="239" t="s">
        <v>142</v>
      </c>
      <c r="E158" s="240" t="s">
        <v>1</v>
      </c>
      <c r="F158" s="241" t="s">
        <v>844</v>
      </c>
      <c r="G158" s="238"/>
      <c r="H158" s="242">
        <v>720</v>
      </c>
      <c r="I158" s="243"/>
      <c r="J158" s="238"/>
      <c r="K158" s="238"/>
      <c r="L158" s="244"/>
      <c r="M158" s="245"/>
      <c r="N158" s="246"/>
      <c r="O158" s="246"/>
      <c r="P158" s="246"/>
      <c r="Q158" s="246"/>
      <c r="R158" s="246"/>
      <c r="S158" s="246"/>
      <c r="T158" s="247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8" t="s">
        <v>142</v>
      </c>
      <c r="AU158" s="248" t="s">
        <v>83</v>
      </c>
      <c r="AV158" s="13" t="s">
        <v>83</v>
      </c>
      <c r="AW158" s="13" t="s">
        <v>30</v>
      </c>
      <c r="AX158" s="13" t="s">
        <v>73</v>
      </c>
      <c r="AY158" s="248" t="s">
        <v>132</v>
      </c>
    </row>
    <row r="159" s="14" customFormat="1">
      <c r="A159" s="14"/>
      <c r="B159" s="249"/>
      <c r="C159" s="250"/>
      <c r="D159" s="239" t="s">
        <v>142</v>
      </c>
      <c r="E159" s="251" t="s">
        <v>1</v>
      </c>
      <c r="F159" s="252" t="s">
        <v>144</v>
      </c>
      <c r="G159" s="250"/>
      <c r="H159" s="251" t="s">
        <v>1</v>
      </c>
      <c r="I159" s="253"/>
      <c r="J159" s="250"/>
      <c r="K159" s="250"/>
      <c r="L159" s="254"/>
      <c r="M159" s="255"/>
      <c r="N159" s="256"/>
      <c r="O159" s="256"/>
      <c r="P159" s="256"/>
      <c r="Q159" s="256"/>
      <c r="R159" s="256"/>
      <c r="S159" s="256"/>
      <c r="T159" s="257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8" t="s">
        <v>142</v>
      </c>
      <c r="AU159" s="258" t="s">
        <v>83</v>
      </c>
      <c r="AV159" s="14" t="s">
        <v>81</v>
      </c>
      <c r="AW159" s="14" t="s">
        <v>30</v>
      </c>
      <c r="AX159" s="14" t="s">
        <v>73</v>
      </c>
      <c r="AY159" s="258" t="s">
        <v>132</v>
      </c>
    </row>
    <row r="160" s="15" customFormat="1">
      <c r="A160" s="15"/>
      <c r="B160" s="259"/>
      <c r="C160" s="260"/>
      <c r="D160" s="239" t="s">
        <v>142</v>
      </c>
      <c r="E160" s="261" t="s">
        <v>1</v>
      </c>
      <c r="F160" s="262" t="s">
        <v>145</v>
      </c>
      <c r="G160" s="260"/>
      <c r="H160" s="263">
        <v>720</v>
      </c>
      <c r="I160" s="264"/>
      <c r="J160" s="260"/>
      <c r="K160" s="260"/>
      <c r="L160" s="265"/>
      <c r="M160" s="266"/>
      <c r="N160" s="267"/>
      <c r="O160" s="267"/>
      <c r="P160" s="267"/>
      <c r="Q160" s="267"/>
      <c r="R160" s="267"/>
      <c r="S160" s="267"/>
      <c r="T160" s="268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69" t="s">
        <v>142</v>
      </c>
      <c r="AU160" s="269" t="s">
        <v>83</v>
      </c>
      <c r="AV160" s="15" t="s">
        <v>139</v>
      </c>
      <c r="AW160" s="15" t="s">
        <v>30</v>
      </c>
      <c r="AX160" s="15" t="s">
        <v>81</v>
      </c>
      <c r="AY160" s="269" t="s">
        <v>132</v>
      </c>
    </row>
    <row r="161" s="2" customFormat="1" ht="24.15" customHeight="1">
      <c r="A161" s="39"/>
      <c r="B161" s="40"/>
      <c r="C161" s="219" t="s">
        <v>178</v>
      </c>
      <c r="D161" s="219" t="s">
        <v>134</v>
      </c>
      <c r="E161" s="220" t="s">
        <v>845</v>
      </c>
      <c r="F161" s="221" t="s">
        <v>846</v>
      </c>
      <c r="G161" s="222" t="s">
        <v>847</v>
      </c>
      <c r="H161" s="223">
        <v>90</v>
      </c>
      <c r="I161" s="224"/>
      <c r="J161" s="225">
        <f>ROUND(I161*H161,2)</f>
        <v>0</v>
      </c>
      <c r="K161" s="221" t="s">
        <v>138</v>
      </c>
      <c r="L161" s="45"/>
      <c r="M161" s="226" t="s">
        <v>1</v>
      </c>
      <c r="N161" s="227" t="s">
        <v>38</v>
      </c>
      <c r="O161" s="92"/>
      <c r="P161" s="228">
        <f>O161*H161</f>
        <v>0</v>
      </c>
      <c r="Q161" s="228">
        <v>0</v>
      </c>
      <c r="R161" s="228">
        <f>Q161*H161</f>
        <v>0</v>
      </c>
      <c r="S161" s="228">
        <v>0</v>
      </c>
      <c r="T161" s="229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0" t="s">
        <v>139</v>
      </c>
      <c r="AT161" s="230" t="s">
        <v>134</v>
      </c>
      <c r="AU161" s="230" t="s">
        <v>83</v>
      </c>
      <c r="AY161" s="18" t="s">
        <v>132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18" t="s">
        <v>81</v>
      </c>
      <c r="BK161" s="231">
        <f>ROUND(I161*H161,2)</f>
        <v>0</v>
      </c>
      <c r="BL161" s="18" t="s">
        <v>139</v>
      </c>
      <c r="BM161" s="230" t="s">
        <v>179</v>
      </c>
    </row>
    <row r="162" s="2" customFormat="1">
      <c r="A162" s="39"/>
      <c r="B162" s="40"/>
      <c r="C162" s="41"/>
      <c r="D162" s="232" t="s">
        <v>140</v>
      </c>
      <c r="E162" s="41"/>
      <c r="F162" s="233" t="s">
        <v>848</v>
      </c>
      <c r="G162" s="41"/>
      <c r="H162" s="41"/>
      <c r="I162" s="234"/>
      <c r="J162" s="41"/>
      <c r="K162" s="41"/>
      <c r="L162" s="45"/>
      <c r="M162" s="235"/>
      <c r="N162" s="236"/>
      <c r="O162" s="92"/>
      <c r="P162" s="92"/>
      <c r="Q162" s="92"/>
      <c r="R162" s="92"/>
      <c r="S162" s="92"/>
      <c r="T162" s="93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140</v>
      </c>
      <c r="AU162" s="18" t="s">
        <v>83</v>
      </c>
    </row>
    <row r="163" s="2" customFormat="1" ht="37.8" customHeight="1">
      <c r="A163" s="39"/>
      <c r="B163" s="40"/>
      <c r="C163" s="219" t="s">
        <v>165</v>
      </c>
      <c r="D163" s="219" t="s">
        <v>134</v>
      </c>
      <c r="E163" s="220" t="s">
        <v>849</v>
      </c>
      <c r="F163" s="221" t="s">
        <v>850</v>
      </c>
      <c r="G163" s="222" t="s">
        <v>534</v>
      </c>
      <c r="H163" s="223">
        <v>12</v>
      </c>
      <c r="I163" s="224"/>
      <c r="J163" s="225">
        <f>ROUND(I163*H163,2)</f>
        <v>0</v>
      </c>
      <c r="K163" s="221" t="s">
        <v>138</v>
      </c>
      <c r="L163" s="45"/>
      <c r="M163" s="226" t="s">
        <v>1</v>
      </c>
      <c r="N163" s="227" t="s">
        <v>38</v>
      </c>
      <c r="O163" s="92"/>
      <c r="P163" s="228">
        <f>O163*H163</f>
        <v>0</v>
      </c>
      <c r="Q163" s="228">
        <v>0</v>
      </c>
      <c r="R163" s="228">
        <f>Q163*H163</f>
        <v>0</v>
      </c>
      <c r="S163" s="228">
        <v>0</v>
      </c>
      <c r="T163" s="229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0" t="s">
        <v>139</v>
      </c>
      <c r="AT163" s="230" t="s">
        <v>134</v>
      </c>
      <c r="AU163" s="230" t="s">
        <v>83</v>
      </c>
      <c r="AY163" s="18" t="s">
        <v>132</v>
      </c>
      <c r="BE163" s="231">
        <f>IF(N163="základní",J163,0)</f>
        <v>0</v>
      </c>
      <c r="BF163" s="231">
        <f>IF(N163="snížená",J163,0)</f>
        <v>0</v>
      </c>
      <c r="BG163" s="231">
        <f>IF(N163="zákl. přenesená",J163,0)</f>
        <v>0</v>
      </c>
      <c r="BH163" s="231">
        <f>IF(N163="sníž. přenesená",J163,0)</f>
        <v>0</v>
      </c>
      <c r="BI163" s="231">
        <f>IF(N163="nulová",J163,0)</f>
        <v>0</v>
      </c>
      <c r="BJ163" s="18" t="s">
        <v>81</v>
      </c>
      <c r="BK163" s="231">
        <f>ROUND(I163*H163,2)</f>
        <v>0</v>
      </c>
      <c r="BL163" s="18" t="s">
        <v>139</v>
      </c>
      <c r="BM163" s="230" t="s">
        <v>183</v>
      </c>
    </row>
    <row r="164" s="2" customFormat="1">
      <c r="A164" s="39"/>
      <c r="B164" s="40"/>
      <c r="C164" s="41"/>
      <c r="D164" s="232" t="s">
        <v>140</v>
      </c>
      <c r="E164" s="41"/>
      <c r="F164" s="233" t="s">
        <v>851</v>
      </c>
      <c r="G164" s="41"/>
      <c r="H164" s="41"/>
      <c r="I164" s="234"/>
      <c r="J164" s="41"/>
      <c r="K164" s="41"/>
      <c r="L164" s="45"/>
      <c r="M164" s="235"/>
      <c r="N164" s="236"/>
      <c r="O164" s="92"/>
      <c r="P164" s="92"/>
      <c r="Q164" s="92"/>
      <c r="R164" s="92"/>
      <c r="S164" s="92"/>
      <c r="T164" s="93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140</v>
      </c>
      <c r="AU164" s="18" t="s">
        <v>83</v>
      </c>
    </row>
    <row r="165" s="13" customFormat="1">
      <c r="A165" s="13"/>
      <c r="B165" s="237"/>
      <c r="C165" s="238"/>
      <c r="D165" s="239" t="s">
        <v>142</v>
      </c>
      <c r="E165" s="240" t="s">
        <v>1</v>
      </c>
      <c r="F165" s="241" t="s">
        <v>852</v>
      </c>
      <c r="G165" s="238"/>
      <c r="H165" s="242">
        <v>12</v>
      </c>
      <c r="I165" s="243"/>
      <c r="J165" s="238"/>
      <c r="K165" s="238"/>
      <c r="L165" s="244"/>
      <c r="M165" s="245"/>
      <c r="N165" s="246"/>
      <c r="O165" s="246"/>
      <c r="P165" s="246"/>
      <c r="Q165" s="246"/>
      <c r="R165" s="246"/>
      <c r="S165" s="246"/>
      <c r="T165" s="247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8" t="s">
        <v>142</v>
      </c>
      <c r="AU165" s="248" t="s">
        <v>83</v>
      </c>
      <c r="AV165" s="13" t="s">
        <v>83</v>
      </c>
      <c r="AW165" s="13" t="s">
        <v>30</v>
      </c>
      <c r="AX165" s="13" t="s">
        <v>73</v>
      </c>
      <c r="AY165" s="248" t="s">
        <v>132</v>
      </c>
    </row>
    <row r="166" s="15" customFormat="1">
      <c r="A166" s="15"/>
      <c r="B166" s="259"/>
      <c r="C166" s="260"/>
      <c r="D166" s="239" t="s">
        <v>142</v>
      </c>
      <c r="E166" s="261" t="s">
        <v>1</v>
      </c>
      <c r="F166" s="262" t="s">
        <v>145</v>
      </c>
      <c r="G166" s="260"/>
      <c r="H166" s="263">
        <v>12</v>
      </c>
      <c r="I166" s="264"/>
      <c r="J166" s="260"/>
      <c r="K166" s="260"/>
      <c r="L166" s="265"/>
      <c r="M166" s="266"/>
      <c r="N166" s="267"/>
      <c r="O166" s="267"/>
      <c r="P166" s="267"/>
      <c r="Q166" s="267"/>
      <c r="R166" s="267"/>
      <c r="S166" s="267"/>
      <c r="T166" s="268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69" t="s">
        <v>142</v>
      </c>
      <c r="AU166" s="269" t="s">
        <v>83</v>
      </c>
      <c r="AV166" s="15" t="s">
        <v>139</v>
      </c>
      <c r="AW166" s="15" t="s">
        <v>30</v>
      </c>
      <c r="AX166" s="15" t="s">
        <v>81</v>
      </c>
      <c r="AY166" s="269" t="s">
        <v>132</v>
      </c>
    </row>
    <row r="167" s="2" customFormat="1" ht="24.15" customHeight="1">
      <c r="A167" s="39"/>
      <c r="B167" s="40"/>
      <c r="C167" s="219" t="s">
        <v>186</v>
      </c>
      <c r="D167" s="219" t="s">
        <v>134</v>
      </c>
      <c r="E167" s="220" t="s">
        <v>853</v>
      </c>
      <c r="F167" s="221" t="s">
        <v>854</v>
      </c>
      <c r="G167" s="222" t="s">
        <v>534</v>
      </c>
      <c r="H167" s="223">
        <v>351</v>
      </c>
      <c r="I167" s="224"/>
      <c r="J167" s="225">
        <f>ROUND(I167*H167,2)</f>
        <v>0</v>
      </c>
      <c r="K167" s="221" t="s">
        <v>138</v>
      </c>
      <c r="L167" s="45"/>
      <c r="M167" s="226" t="s">
        <v>1</v>
      </c>
      <c r="N167" s="227" t="s">
        <v>38</v>
      </c>
      <c r="O167" s="92"/>
      <c r="P167" s="228">
        <f>O167*H167</f>
        <v>0</v>
      </c>
      <c r="Q167" s="228">
        <v>0</v>
      </c>
      <c r="R167" s="228">
        <f>Q167*H167</f>
        <v>0</v>
      </c>
      <c r="S167" s="228">
        <v>0</v>
      </c>
      <c r="T167" s="229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0" t="s">
        <v>139</v>
      </c>
      <c r="AT167" s="230" t="s">
        <v>134</v>
      </c>
      <c r="AU167" s="230" t="s">
        <v>83</v>
      </c>
      <c r="AY167" s="18" t="s">
        <v>132</v>
      </c>
      <c r="BE167" s="231">
        <f>IF(N167="základní",J167,0)</f>
        <v>0</v>
      </c>
      <c r="BF167" s="231">
        <f>IF(N167="snížená",J167,0)</f>
        <v>0</v>
      </c>
      <c r="BG167" s="231">
        <f>IF(N167="zákl. přenesená",J167,0)</f>
        <v>0</v>
      </c>
      <c r="BH167" s="231">
        <f>IF(N167="sníž. přenesená",J167,0)</f>
        <v>0</v>
      </c>
      <c r="BI167" s="231">
        <f>IF(N167="nulová",J167,0)</f>
        <v>0</v>
      </c>
      <c r="BJ167" s="18" t="s">
        <v>81</v>
      </c>
      <c r="BK167" s="231">
        <f>ROUND(I167*H167,2)</f>
        <v>0</v>
      </c>
      <c r="BL167" s="18" t="s">
        <v>139</v>
      </c>
      <c r="BM167" s="230" t="s">
        <v>189</v>
      </c>
    </row>
    <row r="168" s="2" customFormat="1">
      <c r="A168" s="39"/>
      <c r="B168" s="40"/>
      <c r="C168" s="41"/>
      <c r="D168" s="232" t="s">
        <v>140</v>
      </c>
      <c r="E168" s="41"/>
      <c r="F168" s="233" t="s">
        <v>855</v>
      </c>
      <c r="G168" s="41"/>
      <c r="H168" s="41"/>
      <c r="I168" s="234"/>
      <c r="J168" s="41"/>
      <c r="K168" s="41"/>
      <c r="L168" s="45"/>
      <c r="M168" s="235"/>
      <c r="N168" s="236"/>
      <c r="O168" s="92"/>
      <c r="P168" s="92"/>
      <c r="Q168" s="92"/>
      <c r="R168" s="92"/>
      <c r="S168" s="92"/>
      <c r="T168" s="93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140</v>
      </c>
      <c r="AU168" s="18" t="s">
        <v>83</v>
      </c>
    </row>
    <row r="169" s="13" customFormat="1">
      <c r="A169" s="13"/>
      <c r="B169" s="237"/>
      <c r="C169" s="238"/>
      <c r="D169" s="239" t="s">
        <v>142</v>
      </c>
      <c r="E169" s="240" t="s">
        <v>1</v>
      </c>
      <c r="F169" s="241" t="s">
        <v>856</v>
      </c>
      <c r="G169" s="238"/>
      <c r="H169" s="242">
        <v>270</v>
      </c>
      <c r="I169" s="243"/>
      <c r="J169" s="238"/>
      <c r="K169" s="238"/>
      <c r="L169" s="244"/>
      <c r="M169" s="245"/>
      <c r="N169" s="246"/>
      <c r="O169" s="246"/>
      <c r="P169" s="246"/>
      <c r="Q169" s="246"/>
      <c r="R169" s="246"/>
      <c r="S169" s="246"/>
      <c r="T169" s="247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8" t="s">
        <v>142</v>
      </c>
      <c r="AU169" s="248" t="s">
        <v>83</v>
      </c>
      <c r="AV169" s="13" t="s">
        <v>83</v>
      </c>
      <c r="AW169" s="13" t="s">
        <v>30</v>
      </c>
      <c r="AX169" s="13" t="s">
        <v>73</v>
      </c>
      <c r="AY169" s="248" t="s">
        <v>132</v>
      </c>
    </row>
    <row r="170" s="14" customFormat="1">
      <c r="A170" s="14"/>
      <c r="B170" s="249"/>
      <c r="C170" s="250"/>
      <c r="D170" s="239" t="s">
        <v>142</v>
      </c>
      <c r="E170" s="251" t="s">
        <v>1</v>
      </c>
      <c r="F170" s="252" t="s">
        <v>857</v>
      </c>
      <c r="G170" s="250"/>
      <c r="H170" s="251" t="s">
        <v>1</v>
      </c>
      <c r="I170" s="253"/>
      <c r="J170" s="250"/>
      <c r="K170" s="250"/>
      <c r="L170" s="254"/>
      <c r="M170" s="255"/>
      <c r="N170" s="256"/>
      <c r="O170" s="256"/>
      <c r="P170" s="256"/>
      <c r="Q170" s="256"/>
      <c r="R170" s="256"/>
      <c r="S170" s="256"/>
      <c r="T170" s="257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8" t="s">
        <v>142</v>
      </c>
      <c r="AU170" s="258" t="s">
        <v>83</v>
      </c>
      <c r="AV170" s="14" t="s">
        <v>81</v>
      </c>
      <c r="AW170" s="14" t="s">
        <v>30</v>
      </c>
      <c r="AX170" s="14" t="s">
        <v>73</v>
      </c>
      <c r="AY170" s="258" t="s">
        <v>132</v>
      </c>
    </row>
    <row r="171" s="13" customFormat="1">
      <c r="A171" s="13"/>
      <c r="B171" s="237"/>
      <c r="C171" s="238"/>
      <c r="D171" s="239" t="s">
        <v>142</v>
      </c>
      <c r="E171" s="240" t="s">
        <v>1</v>
      </c>
      <c r="F171" s="241" t="s">
        <v>858</v>
      </c>
      <c r="G171" s="238"/>
      <c r="H171" s="242">
        <v>81</v>
      </c>
      <c r="I171" s="243"/>
      <c r="J171" s="238"/>
      <c r="K171" s="238"/>
      <c r="L171" s="244"/>
      <c r="M171" s="245"/>
      <c r="N171" s="246"/>
      <c r="O171" s="246"/>
      <c r="P171" s="246"/>
      <c r="Q171" s="246"/>
      <c r="R171" s="246"/>
      <c r="S171" s="246"/>
      <c r="T171" s="247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8" t="s">
        <v>142</v>
      </c>
      <c r="AU171" s="248" t="s">
        <v>83</v>
      </c>
      <c r="AV171" s="13" t="s">
        <v>83</v>
      </c>
      <c r="AW171" s="13" t="s">
        <v>30</v>
      </c>
      <c r="AX171" s="13" t="s">
        <v>73</v>
      </c>
      <c r="AY171" s="248" t="s">
        <v>132</v>
      </c>
    </row>
    <row r="172" s="14" customFormat="1">
      <c r="A172" s="14"/>
      <c r="B172" s="249"/>
      <c r="C172" s="250"/>
      <c r="D172" s="239" t="s">
        <v>142</v>
      </c>
      <c r="E172" s="251" t="s">
        <v>1</v>
      </c>
      <c r="F172" s="252" t="s">
        <v>859</v>
      </c>
      <c r="G172" s="250"/>
      <c r="H172" s="251" t="s">
        <v>1</v>
      </c>
      <c r="I172" s="253"/>
      <c r="J172" s="250"/>
      <c r="K172" s="250"/>
      <c r="L172" s="254"/>
      <c r="M172" s="255"/>
      <c r="N172" s="256"/>
      <c r="O172" s="256"/>
      <c r="P172" s="256"/>
      <c r="Q172" s="256"/>
      <c r="R172" s="256"/>
      <c r="S172" s="256"/>
      <c r="T172" s="257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8" t="s">
        <v>142</v>
      </c>
      <c r="AU172" s="258" t="s">
        <v>83</v>
      </c>
      <c r="AV172" s="14" t="s">
        <v>81</v>
      </c>
      <c r="AW172" s="14" t="s">
        <v>30</v>
      </c>
      <c r="AX172" s="14" t="s">
        <v>73</v>
      </c>
      <c r="AY172" s="258" t="s">
        <v>132</v>
      </c>
    </row>
    <row r="173" s="14" customFormat="1">
      <c r="A173" s="14"/>
      <c r="B173" s="249"/>
      <c r="C173" s="250"/>
      <c r="D173" s="239" t="s">
        <v>142</v>
      </c>
      <c r="E173" s="251" t="s">
        <v>1</v>
      </c>
      <c r="F173" s="252" t="s">
        <v>144</v>
      </c>
      <c r="G173" s="250"/>
      <c r="H173" s="251" t="s">
        <v>1</v>
      </c>
      <c r="I173" s="253"/>
      <c r="J173" s="250"/>
      <c r="K173" s="250"/>
      <c r="L173" s="254"/>
      <c r="M173" s="255"/>
      <c r="N173" s="256"/>
      <c r="O173" s="256"/>
      <c r="P173" s="256"/>
      <c r="Q173" s="256"/>
      <c r="R173" s="256"/>
      <c r="S173" s="256"/>
      <c r="T173" s="257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8" t="s">
        <v>142</v>
      </c>
      <c r="AU173" s="258" t="s">
        <v>83</v>
      </c>
      <c r="AV173" s="14" t="s">
        <v>81</v>
      </c>
      <c r="AW173" s="14" t="s">
        <v>30</v>
      </c>
      <c r="AX173" s="14" t="s">
        <v>73</v>
      </c>
      <c r="AY173" s="258" t="s">
        <v>132</v>
      </c>
    </row>
    <row r="174" s="15" customFormat="1">
      <c r="A174" s="15"/>
      <c r="B174" s="259"/>
      <c r="C174" s="260"/>
      <c r="D174" s="239" t="s">
        <v>142</v>
      </c>
      <c r="E174" s="261" t="s">
        <v>1</v>
      </c>
      <c r="F174" s="262" t="s">
        <v>145</v>
      </c>
      <c r="G174" s="260"/>
      <c r="H174" s="263">
        <v>351</v>
      </c>
      <c r="I174" s="264"/>
      <c r="J174" s="260"/>
      <c r="K174" s="260"/>
      <c r="L174" s="265"/>
      <c r="M174" s="266"/>
      <c r="N174" s="267"/>
      <c r="O174" s="267"/>
      <c r="P174" s="267"/>
      <c r="Q174" s="267"/>
      <c r="R174" s="267"/>
      <c r="S174" s="267"/>
      <c r="T174" s="268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69" t="s">
        <v>142</v>
      </c>
      <c r="AU174" s="269" t="s">
        <v>83</v>
      </c>
      <c r="AV174" s="15" t="s">
        <v>139</v>
      </c>
      <c r="AW174" s="15" t="s">
        <v>30</v>
      </c>
      <c r="AX174" s="15" t="s">
        <v>81</v>
      </c>
      <c r="AY174" s="269" t="s">
        <v>132</v>
      </c>
    </row>
    <row r="175" s="2" customFormat="1" ht="24.15" customHeight="1">
      <c r="A175" s="39"/>
      <c r="B175" s="40"/>
      <c r="C175" s="219" t="s">
        <v>860</v>
      </c>
      <c r="D175" s="219" t="s">
        <v>134</v>
      </c>
      <c r="E175" s="220" t="s">
        <v>861</v>
      </c>
      <c r="F175" s="221" t="s">
        <v>862</v>
      </c>
      <c r="G175" s="222" t="s">
        <v>137</v>
      </c>
      <c r="H175" s="223">
        <v>50</v>
      </c>
      <c r="I175" s="224"/>
      <c r="J175" s="225">
        <f>ROUND(I175*H175,2)</f>
        <v>0</v>
      </c>
      <c r="K175" s="221" t="s">
        <v>138</v>
      </c>
      <c r="L175" s="45"/>
      <c r="M175" s="226" t="s">
        <v>1</v>
      </c>
      <c r="N175" s="227" t="s">
        <v>38</v>
      </c>
      <c r="O175" s="92"/>
      <c r="P175" s="228">
        <f>O175*H175</f>
        <v>0</v>
      </c>
      <c r="Q175" s="228">
        <v>0</v>
      </c>
      <c r="R175" s="228">
        <f>Q175*H175</f>
        <v>0</v>
      </c>
      <c r="S175" s="228">
        <v>0</v>
      </c>
      <c r="T175" s="229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30" t="s">
        <v>139</v>
      </c>
      <c r="AT175" s="230" t="s">
        <v>134</v>
      </c>
      <c r="AU175" s="230" t="s">
        <v>83</v>
      </c>
      <c r="AY175" s="18" t="s">
        <v>132</v>
      </c>
      <c r="BE175" s="231">
        <f>IF(N175="základní",J175,0)</f>
        <v>0</v>
      </c>
      <c r="BF175" s="231">
        <f>IF(N175="snížená",J175,0)</f>
        <v>0</v>
      </c>
      <c r="BG175" s="231">
        <f>IF(N175="zákl. přenesená",J175,0)</f>
        <v>0</v>
      </c>
      <c r="BH175" s="231">
        <f>IF(N175="sníž. přenesená",J175,0)</f>
        <v>0</v>
      </c>
      <c r="BI175" s="231">
        <f>IF(N175="nulová",J175,0)</f>
        <v>0</v>
      </c>
      <c r="BJ175" s="18" t="s">
        <v>81</v>
      </c>
      <c r="BK175" s="231">
        <f>ROUND(I175*H175,2)</f>
        <v>0</v>
      </c>
      <c r="BL175" s="18" t="s">
        <v>139</v>
      </c>
      <c r="BM175" s="230" t="s">
        <v>863</v>
      </c>
    </row>
    <row r="176" s="2" customFormat="1">
      <c r="A176" s="39"/>
      <c r="B176" s="40"/>
      <c r="C176" s="41"/>
      <c r="D176" s="232" t="s">
        <v>140</v>
      </c>
      <c r="E176" s="41"/>
      <c r="F176" s="233" t="s">
        <v>864</v>
      </c>
      <c r="G176" s="41"/>
      <c r="H176" s="41"/>
      <c r="I176" s="234"/>
      <c r="J176" s="41"/>
      <c r="K176" s="41"/>
      <c r="L176" s="45"/>
      <c r="M176" s="235"/>
      <c r="N176" s="236"/>
      <c r="O176" s="92"/>
      <c r="P176" s="92"/>
      <c r="Q176" s="92"/>
      <c r="R176" s="92"/>
      <c r="S176" s="92"/>
      <c r="T176" s="93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140</v>
      </c>
      <c r="AU176" s="18" t="s">
        <v>83</v>
      </c>
    </row>
    <row r="177" s="13" customFormat="1">
      <c r="A177" s="13"/>
      <c r="B177" s="237"/>
      <c r="C177" s="238"/>
      <c r="D177" s="239" t="s">
        <v>142</v>
      </c>
      <c r="E177" s="240" t="s">
        <v>1</v>
      </c>
      <c r="F177" s="241" t="s">
        <v>865</v>
      </c>
      <c r="G177" s="238"/>
      <c r="H177" s="242">
        <v>50</v>
      </c>
      <c r="I177" s="243"/>
      <c r="J177" s="238"/>
      <c r="K177" s="238"/>
      <c r="L177" s="244"/>
      <c r="M177" s="245"/>
      <c r="N177" s="246"/>
      <c r="O177" s="246"/>
      <c r="P177" s="246"/>
      <c r="Q177" s="246"/>
      <c r="R177" s="246"/>
      <c r="S177" s="246"/>
      <c r="T177" s="247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8" t="s">
        <v>142</v>
      </c>
      <c r="AU177" s="248" t="s">
        <v>83</v>
      </c>
      <c r="AV177" s="13" t="s">
        <v>83</v>
      </c>
      <c r="AW177" s="13" t="s">
        <v>30</v>
      </c>
      <c r="AX177" s="13" t="s">
        <v>81</v>
      </c>
      <c r="AY177" s="248" t="s">
        <v>132</v>
      </c>
    </row>
    <row r="178" s="2" customFormat="1" ht="16.5" customHeight="1">
      <c r="A178" s="39"/>
      <c r="B178" s="40"/>
      <c r="C178" s="270" t="s">
        <v>866</v>
      </c>
      <c r="D178" s="270" t="s">
        <v>199</v>
      </c>
      <c r="E178" s="271" t="s">
        <v>867</v>
      </c>
      <c r="F178" s="272" t="s">
        <v>868</v>
      </c>
      <c r="G178" s="273" t="s">
        <v>170</v>
      </c>
      <c r="H178" s="274">
        <v>6.0999999999999996</v>
      </c>
      <c r="I178" s="275"/>
      <c r="J178" s="276">
        <f>ROUND(I178*H178,2)</f>
        <v>0</v>
      </c>
      <c r="K178" s="272" t="s">
        <v>138</v>
      </c>
      <c r="L178" s="277"/>
      <c r="M178" s="278" t="s">
        <v>1</v>
      </c>
      <c r="N178" s="279" t="s">
        <v>38</v>
      </c>
      <c r="O178" s="92"/>
      <c r="P178" s="228">
        <f>O178*H178</f>
        <v>0</v>
      </c>
      <c r="Q178" s="228">
        <v>1</v>
      </c>
      <c r="R178" s="228">
        <f>Q178*H178</f>
        <v>6.0999999999999996</v>
      </c>
      <c r="S178" s="228">
        <v>0</v>
      </c>
      <c r="T178" s="229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0" t="s">
        <v>165</v>
      </c>
      <c r="AT178" s="230" t="s">
        <v>199</v>
      </c>
      <c r="AU178" s="230" t="s">
        <v>83</v>
      </c>
      <c r="AY178" s="18" t="s">
        <v>132</v>
      </c>
      <c r="BE178" s="231">
        <f>IF(N178="základní",J178,0)</f>
        <v>0</v>
      </c>
      <c r="BF178" s="231">
        <f>IF(N178="snížená",J178,0)</f>
        <v>0</v>
      </c>
      <c r="BG178" s="231">
        <f>IF(N178="zákl. přenesená",J178,0)</f>
        <v>0</v>
      </c>
      <c r="BH178" s="231">
        <f>IF(N178="sníž. přenesená",J178,0)</f>
        <v>0</v>
      </c>
      <c r="BI178" s="231">
        <f>IF(N178="nulová",J178,0)</f>
        <v>0</v>
      </c>
      <c r="BJ178" s="18" t="s">
        <v>81</v>
      </c>
      <c r="BK178" s="231">
        <f>ROUND(I178*H178,2)</f>
        <v>0</v>
      </c>
      <c r="BL178" s="18" t="s">
        <v>139</v>
      </c>
      <c r="BM178" s="230" t="s">
        <v>869</v>
      </c>
    </row>
    <row r="179" s="2" customFormat="1" ht="24.15" customHeight="1">
      <c r="A179" s="39"/>
      <c r="B179" s="40"/>
      <c r="C179" s="219" t="s">
        <v>710</v>
      </c>
      <c r="D179" s="219" t="s">
        <v>134</v>
      </c>
      <c r="E179" s="220" t="s">
        <v>870</v>
      </c>
      <c r="F179" s="221" t="s">
        <v>871</v>
      </c>
      <c r="G179" s="222" t="s">
        <v>137</v>
      </c>
      <c r="H179" s="223">
        <v>50</v>
      </c>
      <c r="I179" s="224"/>
      <c r="J179" s="225">
        <f>ROUND(I179*H179,2)</f>
        <v>0</v>
      </c>
      <c r="K179" s="221" t="s">
        <v>138</v>
      </c>
      <c r="L179" s="45"/>
      <c r="M179" s="226" t="s">
        <v>1</v>
      </c>
      <c r="N179" s="227" t="s">
        <v>38</v>
      </c>
      <c r="O179" s="92"/>
      <c r="P179" s="228">
        <f>O179*H179</f>
        <v>0</v>
      </c>
      <c r="Q179" s="228">
        <v>0</v>
      </c>
      <c r="R179" s="228">
        <f>Q179*H179</f>
        <v>0</v>
      </c>
      <c r="S179" s="228">
        <v>0</v>
      </c>
      <c r="T179" s="229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30" t="s">
        <v>139</v>
      </c>
      <c r="AT179" s="230" t="s">
        <v>134</v>
      </c>
      <c r="AU179" s="230" t="s">
        <v>83</v>
      </c>
      <c r="AY179" s="18" t="s">
        <v>132</v>
      </c>
      <c r="BE179" s="231">
        <f>IF(N179="základní",J179,0)</f>
        <v>0</v>
      </c>
      <c r="BF179" s="231">
        <f>IF(N179="snížená",J179,0)</f>
        <v>0</v>
      </c>
      <c r="BG179" s="231">
        <f>IF(N179="zákl. přenesená",J179,0)</f>
        <v>0</v>
      </c>
      <c r="BH179" s="231">
        <f>IF(N179="sníž. přenesená",J179,0)</f>
        <v>0</v>
      </c>
      <c r="BI179" s="231">
        <f>IF(N179="nulová",J179,0)</f>
        <v>0</v>
      </c>
      <c r="BJ179" s="18" t="s">
        <v>81</v>
      </c>
      <c r="BK179" s="231">
        <f>ROUND(I179*H179,2)</f>
        <v>0</v>
      </c>
      <c r="BL179" s="18" t="s">
        <v>139</v>
      </c>
      <c r="BM179" s="230" t="s">
        <v>872</v>
      </c>
    </row>
    <row r="180" s="2" customFormat="1">
      <c r="A180" s="39"/>
      <c r="B180" s="40"/>
      <c r="C180" s="41"/>
      <c r="D180" s="232" t="s">
        <v>140</v>
      </c>
      <c r="E180" s="41"/>
      <c r="F180" s="233" t="s">
        <v>873</v>
      </c>
      <c r="G180" s="41"/>
      <c r="H180" s="41"/>
      <c r="I180" s="234"/>
      <c r="J180" s="41"/>
      <c r="K180" s="41"/>
      <c r="L180" s="45"/>
      <c r="M180" s="235"/>
      <c r="N180" s="236"/>
      <c r="O180" s="92"/>
      <c r="P180" s="92"/>
      <c r="Q180" s="92"/>
      <c r="R180" s="92"/>
      <c r="S180" s="92"/>
      <c r="T180" s="93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140</v>
      </c>
      <c r="AU180" s="18" t="s">
        <v>83</v>
      </c>
    </row>
    <row r="181" s="2" customFormat="1" ht="21.75" customHeight="1">
      <c r="A181" s="39"/>
      <c r="B181" s="40"/>
      <c r="C181" s="219" t="s">
        <v>171</v>
      </c>
      <c r="D181" s="219" t="s">
        <v>134</v>
      </c>
      <c r="E181" s="220" t="s">
        <v>874</v>
      </c>
      <c r="F181" s="221" t="s">
        <v>875</v>
      </c>
      <c r="G181" s="222" t="s">
        <v>137</v>
      </c>
      <c r="H181" s="223">
        <v>40</v>
      </c>
      <c r="I181" s="224"/>
      <c r="J181" s="225">
        <f>ROUND(I181*H181,2)</f>
        <v>0</v>
      </c>
      <c r="K181" s="221" t="s">
        <v>138</v>
      </c>
      <c r="L181" s="45"/>
      <c r="M181" s="226" t="s">
        <v>1</v>
      </c>
      <c r="N181" s="227" t="s">
        <v>38</v>
      </c>
      <c r="O181" s="92"/>
      <c r="P181" s="228">
        <f>O181*H181</f>
        <v>0</v>
      </c>
      <c r="Q181" s="228">
        <v>0</v>
      </c>
      <c r="R181" s="228">
        <f>Q181*H181</f>
        <v>0</v>
      </c>
      <c r="S181" s="228">
        <v>0</v>
      </c>
      <c r="T181" s="229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30" t="s">
        <v>139</v>
      </c>
      <c r="AT181" s="230" t="s">
        <v>134</v>
      </c>
      <c r="AU181" s="230" t="s">
        <v>83</v>
      </c>
      <c r="AY181" s="18" t="s">
        <v>132</v>
      </c>
      <c r="BE181" s="231">
        <f>IF(N181="základní",J181,0)</f>
        <v>0</v>
      </c>
      <c r="BF181" s="231">
        <f>IF(N181="snížená",J181,0)</f>
        <v>0</v>
      </c>
      <c r="BG181" s="231">
        <f>IF(N181="zákl. přenesená",J181,0)</f>
        <v>0</v>
      </c>
      <c r="BH181" s="231">
        <f>IF(N181="sníž. přenesená",J181,0)</f>
        <v>0</v>
      </c>
      <c r="BI181" s="231">
        <f>IF(N181="nulová",J181,0)</f>
        <v>0</v>
      </c>
      <c r="BJ181" s="18" t="s">
        <v>81</v>
      </c>
      <c r="BK181" s="231">
        <f>ROUND(I181*H181,2)</f>
        <v>0</v>
      </c>
      <c r="BL181" s="18" t="s">
        <v>139</v>
      </c>
      <c r="BM181" s="230" t="s">
        <v>194</v>
      </c>
    </row>
    <row r="182" s="2" customFormat="1">
      <c r="A182" s="39"/>
      <c r="B182" s="40"/>
      <c r="C182" s="41"/>
      <c r="D182" s="232" t="s">
        <v>140</v>
      </c>
      <c r="E182" s="41"/>
      <c r="F182" s="233" t="s">
        <v>876</v>
      </c>
      <c r="G182" s="41"/>
      <c r="H182" s="41"/>
      <c r="I182" s="234"/>
      <c r="J182" s="41"/>
      <c r="K182" s="41"/>
      <c r="L182" s="45"/>
      <c r="M182" s="235"/>
      <c r="N182" s="236"/>
      <c r="O182" s="92"/>
      <c r="P182" s="92"/>
      <c r="Q182" s="92"/>
      <c r="R182" s="92"/>
      <c r="S182" s="92"/>
      <c r="T182" s="93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140</v>
      </c>
      <c r="AU182" s="18" t="s">
        <v>83</v>
      </c>
    </row>
    <row r="183" s="2" customFormat="1" ht="21.75" customHeight="1">
      <c r="A183" s="39"/>
      <c r="B183" s="40"/>
      <c r="C183" s="219" t="s">
        <v>198</v>
      </c>
      <c r="D183" s="219" t="s">
        <v>134</v>
      </c>
      <c r="E183" s="220" t="s">
        <v>877</v>
      </c>
      <c r="F183" s="221" t="s">
        <v>878</v>
      </c>
      <c r="G183" s="222" t="s">
        <v>137</v>
      </c>
      <c r="H183" s="223">
        <v>400</v>
      </c>
      <c r="I183" s="224"/>
      <c r="J183" s="225">
        <f>ROUND(I183*H183,2)</f>
        <v>0</v>
      </c>
      <c r="K183" s="221" t="s">
        <v>138</v>
      </c>
      <c r="L183" s="45"/>
      <c r="M183" s="226" t="s">
        <v>1</v>
      </c>
      <c r="N183" s="227" t="s">
        <v>38</v>
      </c>
      <c r="O183" s="92"/>
      <c r="P183" s="228">
        <f>O183*H183</f>
        <v>0</v>
      </c>
      <c r="Q183" s="228">
        <v>0</v>
      </c>
      <c r="R183" s="228">
        <f>Q183*H183</f>
        <v>0</v>
      </c>
      <c r="S183" s="228">
        <v>0</v>
      </c>
      <c r="T183" s="229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30" t="s">
        <v>139</v>
      </c>
      <c r="AT183" s="230" t="s">
        <v>134</v>
      </c>
      <c r="AU183" s="230" t="s">
        <v>83</v>
      </c>
      <c r="AY183" s="18" t="s">
        <v>132</v>
      </c>
      <c r="BE183" s="231">
        <f>IF(N183="základní",J183,0)</f>
        <v>0</v>
      </c>
      <c r="BF183" s="231">
        <f>IF(N183="snížená",J183,0)</f>
        <v>0</v>
      </c>
      <c r="BG183" s="231">
        <f>IF(N183="zákl. přenesená",J183,0)</f>
        <v>0</v>
      </c>
      <c r="BH183" s="231">
        <f>IF(N183="sníž. přenesená",J183,0)</f>
        <v>0</v>
      </c>
      <c r="BI183" s="231">
        <f>IF(N183="nulová",J183,0)</f>
        <v>0</v>
      </c>
      <c r="BJ183" s="18" t="s">
        <v>81</v>
      </c>
      <c r="BK183" s="231">
        <f>ROUND(I183*H183,2)</f>
        <v>0</v>
      </c>
      <c r="BL183" s="18" t="s">
        <v>139</v>
      </c>
      <c r="BM183" s="230" t="s">
        <v>202</v>
      </c>
    </row>
    <row r="184" s="2" customFormat="1">
      <c r="A184" s="39"/>
      <c r="B184" s="40"/>
      <c r="C184" s="41"/>
      <c r="D184" s="232" t="s">
        <v>140</v>
      </c>
      <c r="E184" s="41"/>
      <c r="F184" s="233" t="s">
        <v>879</v>
      </c>
      <c r="G184" s="41"/>
      <c r="H184" s="41"/>
      <c r="I184" s="234"/>
      <c r="J184" s="41"/>
      <c r="K184" s="41"/>
      <c r="L184" s="45"/>
      <c r="M184" s="235"/>
      <c r="N184" s="236"/>
      <c r="O184" s="92"/>
      <c r="P184" s="92"/>
      <c r="Q184" s="92"/>
      <c r="R184" s="92"/>
      <c r="S184" s="92"/>
      <c r="T184" s="93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18" t="s">
        <v>140</v>
      </c>
      <c r="AU184" s="18" t="s">
        <v>83</v>
      </c>
    </row>
    <row r="185" s="13" customFormat="1">
      <c r="A185" s="13"/>
      <c r="B185" s="237"/>
      <c r="C185" s="238"/>
      <c r="D185" s="239" t="s">
        <v>142</v>
      </c>
      <c r="E185" s="240" t="s">
        <v>1</v>
      </c>
      <c r="F185" s="241" t="s">
        <v>880</v>
      </c>
      <c r="G185" s="238"/>
      <c r="H185" s="242">
        <v>400</v>
      </c>
      <c r="I185" s="243"/>
      <c r="J185" s="238"/>
      <c r="K185" s="238"/>
      <c r="L185" s="244"/>
      <c r="M185" s="245"/>
      <c r="N185" s="246"/>
      <c r="O185" s="246"/>
      <c r="P185" s="246"/>
      <c r="Q185" s="246"/>
      <c r="R185" s="246"/>
      <c r="S185" s="246"/>
      <c r="T185" s="247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8" t="s">
        <v>142</v>
      </c>
      <c r="AU185" s="248" t="s">
        <v>83</v>
      </c>
      <c r="AV185" s="13" t="s">
        <v>83</v>
      </c>
      <c r="AW185" s="13" t="s">
        <v>30</v>
      </c>
      <c r="AX185" s="13" t="s">
        <v>73</v>
      </c>
      <c r="AY185" s="248" t="s">
        <v>132</v>
      </c>
    </row>
    <row r="186" s="15" customFormat="1">
      <c r="A186" s="15"/>
      <c r="B186" s="259"/>
      <c r="C186" s="260"/>
      <c r="D186" s="239" t="s">
        <v>142</v>
      </c>
      <c r="E186" s="261" t="s">
        <v>1</v>
      </c>
      <c r="F186" s="262" t="s">
        <v>145</v>
      </c>
      <c r="G186" s="260"/>
      <c r="H186" s="263">
        <v>400</v>
      </c>
      <c r="I186" s="264"/>
      <c r="J186" s="260"/>
      <c r="K186" s="260"/>
      <c r="L186" s="265"/>
      <c r="M186" s="266"/>
      <c r="N186" s="267"/>
      <c r="O186" s="267"/>
      <c r="P186" s="267"/>
      <c r="Q186" s="267"/>
      <c r="R186" s="267"/>
      <c r="S186" s="267"/>
      <c r="T186" s="268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69" t="s">
        <v>142</v>
      </c>
      <c r="AU186" s="269" t="s">
        <v>83</v>
      </c>
      <c r="AV186" s="15" t="s">
        <v>139</v>
      </c>
      <c r="AW186" s="15" t="s">
        <v>30</v>
      </c>
      <c r="AX186" s="15" t="s">
        <v>81</v>
      </c>
      <c r="AY186" s="269" t="s">
        <v>132</v>
      </c>
    </row>
    <row r="187" s="2" customFormat="1" ht="37.8" customHeight="1">
      <c r="A187" s="39"/>
      <c r="B187" s="40"/>
      <c r="C187" s="219" t="s">
        <v>175</v>
      </c>
      <c r="D187" s="219" t="s">
        <v>134</v>
      </c>
      <c r="E187" s="220" t="s">
        <v>537</v>
      </c>
      <c r="F187" s="221" t="s">
        <v>538</v>
      </c>
      <c r="G187" s="222" t="s">
        <v>534</v>
      </c>
      <c r="H187" s="223">
        <v>363</v>
      </c>
      <c r="I187" s="224"/>
      <c r="J187" s="225">
        <f>ROUND(I187*H187,2)</f>
        <v>0</v>
      </c>
      <c r="K187" s="221" t="s">
        <v>138</v>
      </c>
      <c r="L187" s="45"/>
      <c r="M187" s="226" t="s">
        <v>1</v>
      </c>
      <c r="N187" s="227" t="s">
        <v>38</v>
      </c>
      <c r="O187" s="92"/>
      <c r="P187" s="228">
        <f>O187*H187</f>
        <v>0</v>
      </c>
      <c r="Q187" s="228">
        <v>0</v>
      </c>
      <c r="R187" s="228">
        <f>Q187*H187</f>
        <v>0</v>
      </c>
      <c r="S187" s="228">
        <v>0</v>
      </c>
      <c r="T187" s="229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30" t="s">
        <v>139</v>
      </c>
      <c r="AT187" s="230" t="s">
        <v>134</v>
      </c>
      <c r="AU187" s="230" t="s">
        <v>83</v>
      </c>
      <c r="AY187" s="18" t="s">
        <v>132</v>
      </c>
      <c r="BE187" s="231">
        <f>IF(N187="základní",J187,0)</f>
        <v>0</v>
      </c>
      <c r="BF187" s="231">
        <f>IF(N187="snížená",J187,0)</f>
        <v>0</v>
      </c>
      <c r="BG187" s="231">
        <f>IF(N187="zákl. přenesená",J187,0)</f>
        <v>0</v>
      </c>
      <c r="BH187" s="231">
        <f>IF(N187="sníž. přenesená",J187,0)</f>
        <v>0</v>
      </c>
      <c r="BI187" s="231">
        <f>IF(N187="nulová",J187,0)</f>
        <v>0</v>
      </c>
      <c r="BJ187" s="18" t="s">
        <v>81</v>
      </c>
      <c r="BK187" s="231">
        <f>ROUND(I187*H187,2)</f>
        <v>0</v>
      </c>
      <c r="BL187" s="18" t="s">
        <v>139</v>
      </c>
      <c r="BM187" s="230" t="s">
        <v>208</v>
      </c>
    </row>
    <row r="188" s="2" customFormat="1">
      <c r="A188" s="39"/>
      <c r="B188" s="40"/>
      <c r="C188" s="41"/>
      <c r="D188" s="232" t="s">
        <v>140</v>
      </c>
      <c r="E188" s="41"/>
      <c r="F188" s="233" t="s">
        <v>539</v>
      </c>
      <c r="G188" s="41"/>
      <c r="H188" s="41"/>
      <c r="I188" s="234"/>
      <c r="J188" s="41"/>
      <c r="K188" s="41"/>
      <c r="L188" s="45"/>
      <c r="M188" s="235"/>
      <c r="N188" s="236"/>
      <c r="O188" s="92"/>
      <c r="P188" s="92"/>
      <c r="Q188" s="92"/>
      <c r="R188" s="92"/>
      <c r="S188" s="92"/>
      <c r="T188" s="93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140</v>
      </c>
      <c r="AU188" s="18" t="s">
        <v>83</v>
      </c>
    </row>
    <row r="189" s="13" customFormat="1">
      <c r="A189" s="13"/>
      <c r="B189" s="237"/>
      <c r="C189" s="238"/>
      <c r="D189" s="239" t="s">
        <v>142</v>
      </c>
      <c r="E189" s="240" t="s">
        <v>1</v>
      </c>
      <c r="F189" s="241" t="s">
        <v>881</v>
      </c>
      <c r="G189" s="238"/>
      <c r="H189" s="242">
        <v>363</v>
      </c>
      <c r="I189" s="243"/>
      <c r="J189" s="238"/>
      <c r="K189" s="238"/>
      <c r="L189" s="244"/>
      <c r="M189" s="245"/>
      <c r="N189" s="246"/>
      <c r="O189" s="246"/>
      <c r="P189" s="246"/>
      <c r="Q189" s="246"/>
      <c r="R189" s="246"/>
      <c r="S189" s="246"/>
      <c r="T189" s="247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8" t="s">
        <v>142</v>
      </c>
      <c r="AU189" s="248" t="s">
        <v>83</v>
      </c>
      <c r="AV189" s="13" t="s">
        <v>83</v>
      </c>
      <c r="AW189" s="13" t="s">
        <v>30</v>
      </c>
      <c r="AX189" s="13" t="s">
        <v>73</v>
      </c>
      <c r="AY189" s="248" t="s">
        <v>132</v>
      </c>
    </row>
    <row r="190" s="15" customFormat="1">
      <c r="A190" s="15"/>
      <c r="B190" s="259"/>
      <c r="C190" s="260"/>
      <c r="D190" s="239" t="s">
        <v>142</v>
      </c>
      <c r="E190" s="261" t="s">
        <v>1</v>
      </c>
      <c r="F190" s="262" t="s">
        <v>145</v>
      </c>
      <c r="G190" s="260"/>
      <c r="H190" s="263">
        <v>363</v>
      </c>
      <c r="I190" s="264"/>
      <c r="J190" s="260"/>
      <c r="K190" s="260"/>
      <c r="L190" s="265"/>
      <c r="M190" s="266"/>
      <c r="N190" s="267"/>
      <c r="O190" s="267"/>
      <c r="P190" s="267"/>
      <c r="Q190" s="267"/>
      <c r="R190" s="267"/>
      <c r="S190" s="267"/>
      <c r="T190" s="268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69" t="s">
        <v>142</v>
      </c>
      <c r="AU190" s="269" t="s">
        <v>83</v>
      </c>
      <c r="AV190" s="15" t="s">
        <v>139</v>
      </c>
      <c r="AW190" s="15" t="s">
        <v>30</v>
      </c>
      <c r="AX190" s="15" t="s">
        <v>81</v>
      </c>
      <c r="AY190" s="269" t="s">
        <v>132</v>
      </c>
    </row>
    <row r="191" s="2" customFormat="1" ht="37.8" customHeight="1">
      <c r="A191" s="39"/>
      <c r="B191" s="40"/>
      <c r="C191" s="219" t="s">
        <v>210</v>
      </c>
      <c r="D191" s="219" t="s">
        <v>134</v>
      </c>
      <c r="E191" s="220" t="s">
        <v>540</v>
      </c>
      <c r="F191" s="221" t="s">
        <v>541</v>
      </c>
      <c r="G191" s="222" t="s">
        <v>534</v>
      </c>
      <c r="H191" s="223">
        <v>1815</v>
      </c>
      <c r="I191" s="224"/>
      <c r="J191" s="225">
        <f>ROUND(I191*H191,2)</f>
        <v>0</v>
      </c>
      <c r="K191" s="221" t="s">
        <v>138</v>
      </c>
      <c r="L191" s="45"/>
      <c r="M191" s="226" t="s">
        <v>1</v>
      </c>
      <c r="N191" s="227" t="s">
        <v>38</v>
      </c>
      <c r="O191" s="92"/>
      <c r="P191" s="228">
        <f>O191*H191</f>
        <v>0</v>
      </c>
      <c r="Q191" s="228">
        <v>0</v>
      </c>
      <c r="R191" s="228">
        <f>Q191*H191</f>
        <v>0</v>
      </c>
      <c r="S191" s="228">
        <v>0</v>
      </c>
      <c r="T191" s="229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0" t="s">
        <v>139</v>
      </c>
      <c r="AT191" s="230" t="s">
        <v>134</v>
      </c>
      <c r="AU191" s="230" t="s">
        <v>83</v>
      </c>
      <c r="AY191" s="18" t="s">
        <v>132</v>
      </c>
      <c r="BE191" s="231">
        <f>IF(N191="základní",J191,0)</f>
        <v>0</v>
      </c>
      <c r="BF191" s="231">
        <f>IF(N191="snížená",J191,0)</f>
        <v>0</v>
      </c>
      <c r="BG191" s="231">
        <f>IF(N191="zákl. přenesená",J191,0)</f>
        <v>0</v>
      </c>
      <c r="BH191" s="231">
        <f>IF(N191="sníž. přenesená",J191,0)</f>
        <v>0</v>
      </c>
      <c r="BI191" s="231">
        <f>IF(N191="nulová",J191,0)</f>
        <v>0</v>
      </c>
      <c r="BJ191" s="18" t="s">
        <v>81</v>
      </c>
      <c r="BK191" s="231">
        <f>ROUND(I191*H191,2)</f>
        <v>0</v>
      </c>
      <c r="BL191" s="18" t="s">
        <v>139</v>
      </c>
      <c r="BM191" s="230" t="s">
        <v>213</v>
      </c>
    </row>
    <row r="192" s="2" customFormat="1">
      <c r="A192" s="39"/>
      <c r="B192" s="40"/>
      <c r="C192" s="41"/>
      <c r="D192" s="232" t="s">
        <v>140</v>
      </c>
      <c r="E192" s="41"/>
      <c r="F192" s="233" t="s">
        <v>542</v>
      </c>
      <c r="G192" s="41"/>
      <c r="H192" s="41"/>
      <c r="I192" s="234"/>
      <c r="J192" s="41"/>
      <c r="K192" s="41"/>
      <c r="L192" s="45"/>
      <c r="M192" s="235"/>
      <c r="N192" s="236"/>
      <c r="O192" s="92"/>
      <c r="P192" s="92"/>
      <c r="Q192" s="92"/>
      <c r="R192" s="92"/>
      <c r="S192" s="92"/>
      <c r="T192" s="93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140</v>
      </c>
      <c r="AU192" s="18" t="s">
        <v>83</v>
      </c>
    </row>
    <row r="193" s="13" customFormat="1">
      <c r="A193" s="13"/>
      <c r="B193" s="237"/>
      <c r="C193" s="238"/>
      <c r="D193" s="239" t="s">
        <v>142</v>
      </c>
      <c r="E193" s="240" t="s">
        <v>1</v>
      </c>
      <c r="F193" s="241" t="s">
        <v>882</v>
      </c>
      <c r="G193" s="238"/>
      <c r="H193" s="242">
        <v>1815</v>
      </c>
      <c r="I193" s="243"/>
      <c r="J193" s="238"/>
      <c r="K193" s="238"/>
      <c r="L193" s="244"/>
      <c r="M193" s="245"/>
      <c r="N193" s="246"/>
      <c r="O193" s="246"/>
      <c r="P193" s="246"/>
      <c r="Q193" s="246"/>
      <c r="R193" s="246"/>
      <c r="S193" s="246"/>
      <c r="T193" s="247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8" t="s">
        <v>142</v>
      </c>
      <c r="AU193" s="248" t="s">
        <v>83</v>
      </c>
      <c r="AV193" s="13" t="s">
        <v>83</v>
      </c>
      <c r="AW193" s="13" t="s">
        <v>30</v>
      </c>
      <c r="AX193" s="13" t="s">
        <v>73</v>
      </c>
      <c r="AY193" s="248" t="s">
        <v>132</v>
      </c>
    </row>
    <row r="194" s="15" customFormat="1">
      <c r="A194" s="15"/>
      <c r="B194" s="259"/>
      <c r="C194" s="260"/>
      <c r="D194" s="239" t="s">
        <v>142</v>
      </c>
      <c r="E194" s="261" t="s">
        <v>1</v>
      </c>
      <c r="F194" s="262" t="s">
        <v>145</v>
      </c>
      <c r="G194" s="260"/>
      <c r="H194" s="263">
        <v>1815</v>
      </c>
      <c r="I194" s="264"/>
      <c r="J194" s="260"/>
      <c r="K194" s="260"/>
      <c r="L194" s="265"/>
      <c r="M194" s="266"/>
      <c r="N194" s="267"/>
      <c r="O194" s="267"/>
      <c r="P194" s="267"/>
      <c r="Q194" s="267"/>
      <c r="R194" s="267"/>
      <c r="S194" s="267"/>
      <c r="T194" s="268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69" t="s">
        <v>142</v>
      </c>
      <c r="AU194" s="269" t="s">
        <v>83</v>
      </c>
      <c r="AV194" s="15" t="s">
        <v>139</v>
      </c>
      <c r="AW194" s="15" t="s">
        <v>30</v>
      </c>
      <c r="AX194" s="15" t="s">
        <v>81</v>
      </c>
      <c r="AY194" s="269" t="s">
        <v>132</v>
      </c>
    </row>
    <row r="195" s="2" customFormat="1" ht="37.8" customHeight="1">
      <c r="A195" s="39"/>
      <c r="B195" s="40"/>
      <c r="C195" s="219" t="s">
        <v>179</v>
      </c>
      <c r="D195" s="219" t="s">
        <v>134</v>
      </c>
      <c r="E195" s="220" t="s">
        <v>883</v>
      </c>
      <c r="F195" s="221" t="s">
        <v>884</v>
      </c>
      <c r="G195" s="222" t="s">
        <v>534</v>
      </c>
      <c r="H195" s="223">
        <v>9.5999999999999996</v>
      </c>
      <c r="I195" s="224"/>
      <c r="J195" s="225">
        <f>ROUND(I195*H195,2)</f>
        <v>0</v>
      </c>
      <c r="K195" s="221" t="s">
        <v>138</v>
      </c>
      <c r="L195" s="45"/>
      <c r="M195" s="226" t="s">
        <v>1</v>
      </c>
      <c r="N195" s="227" t="s">
        <v>38</v>
      </c>
      <c r="O195" s="92"/>
      <c r="P195" s="228">
        <f>O195*H195</f>
        <v>0</v>
      </c>
      <c r="Q195" s="228">
        <v>0</v>
      </c>
      <c r="R195" s="228">
        <f>Q195*H195</f>
        <v>0</v>
      </c>
      <c r="S195" s="228">
        <v>0</v>
      </c>
      <c r="T195" s="229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30" t="s">
        <v>139</v>
      </c>
      <c r="AT195" s="230" t="s">
        <v>134</v>
      </c>
      <c r="AU195" s="230" t="s">
        <v>83</v>
      </c>
      <c r="AY195" s="18" t="s">
        <v>132</v>
      </c>
      <c r="BE195" s="231">
        <f>IF(N195="základní",J195,0)</f>
        <v>0</v>
      </c>
      <c r="BF195" s="231">
        <f>IF(N195="snížená",J195,0)</f>
        <v>0</v>
      </c>
      <c r="BG195" s="231">
        <f>IF(N195="zákl. přenesená",J195,0)</f>
        <v>0</v>
      </c>
      <c r="BH195" s="231">
        <f>IF(N195="sníž. přenesená",J195,0)</f>
        <v>0</v>
      </c>
      <c r="BI195" s="231">
        <f>IF(N195="nulová",J195,0)</f>
        <v>0</v>
      </c>
      <c r="BJ195" s="18" t="s">
        <v>81</v>
      </c>
      <c r="BK195" s="231">
        <f>ROUND(I195*H195,2)</f>
        <v>0</v>
      </c>
      <c r="BL195" s="18" t="s">
        <v>139</v>
      </c>
      <c r="BM195" s="230" t="s">
        <v>219</v>
      </c>
    </row>
    <row r="196" s="2" customFormat="1">
      <c r="A196" s="39"/>
      <c r="B196" s="40"/>
      <c r="C196" s="41"/>
      <c r="D196" s="232" t="s">
        <v>140</v>
      </c>
      <c r="E196" s="41"/>
      <c r="F196" s="233" t="s">
        <v>885</v>
      </c>
      <c r="G196" s="41"/>
      <c r="H196" s="41"/>
      <c r="I196" s="234"/>
      <c r="J196" s="41"/>
      <c r="K196" s="41"/>
      <c r="L196" s="45"/>
      <c r="M196" s="235"/>
      <c r="N196" s="236"/>
      <c r="O196" s="92"/>
      <c r="P196" s="92"/>
      <c r="Q196" s="92"/>
      <c r="R196" s="92"/>
      <c r="S196" s="92"/>
      <c r="T196" s="93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140</v>
      </c>
      <c r="AU196" s="18" t="s">
        <v>83</v>
      </c>
    </row>
    <row r="197" s="13" customFormat="1">
      <c r="A197" s="13"/>
      <c r="B197" s="237"/>
      <c r="C197" s="238"/>
      <c r="D197" s="239" t="s">
        <v>142</v>
      </c>
      <c r="E197" s="240" t="s">
        <v>1</v>
      </c>
      <c r="F197" s="241" t="s">
        <v>886</v>
      </c>
      <c r="G197" s="238"/>
      <c r="H197" s="242">
        <v>9.5999999999999996</v>
      </c>
      <c r="I197" s="243"/>
      <c r="J197" s="238"/>
      <c r="K197" s="238"/>
      <c r="L197" s="244"/>
      <c r="M197" s="245"/>
      <c r="N197" s="246"/>
      <c r="O197" s="246"/>
      <c r="P197" s="246"/>
      <c r="Q197" s="246"/>
      <c r="R197" s="246"/>
      <c r="S197" s="246"/>
      <c r="T197" s="247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8" t="s">
        <v>142</v>
      </c>
      <c r="AU197" s="248" t="s">
        <v>83</v>
      </c>
      <c r="AV197" s="13" t="s">
        <v>83</v>
      </c>
      <c r="AW197" s="13" t="s">
        <v>30</v>
      </c>
      <c r="AX197" s="13" t="s">
        <v>73</v>
      </c>
      <c r="AY197" s="248" t="s">
        <v>132</v>
      </c>
    </row>
    <row r="198" s="15" customFormat="1">
      <c r="A198" s="15"/>
      <c r="B198" s="259"/>
      <c r="C198" s="260"/>
      <c r="D198" s="239" t="s">
        <v>142</v>
      </c>
      <c r="E198" s="261" t="s">
        <v>1</v>
      </c>
      <c r="F198" s="262" t="s">
        <v>145</v>
      </c>
      <c r="G198" s="260"/>
      <c r="H198" s="263">
        <v>9.5999999999999996</v>
      </c>
      <c r="I198" s="264"/>
      <c r="J198" s="260"/>
      <c r="K198" s="260"/>
      <c r="L198" s="265"/>
      <c r="M198" s="266"/>
      <c r="N198" s="267"/>
      <c r="O198" s="267"/>
      <c r="P198" s="267"/>
      <c r="Q198" s="267"/>
      <c r="R198" s="267"/>
      <c r="S198" s="267"/>
      <c r="T198" s="268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69" t="s">
        <v>142</v>
      </c>
      <c r="AU198" s="269" t="s">
        <v>83</v>
      </c>
      <c r="AV198" s="15" t="s">
        <v>139</v>
      </c>
      <c r="AW198" s="15" t="s">
        <v>30</v>
      </c>
      <c r="AX198" s="15" t="s">
        <v>81</v>
      </c>
      <c r="AY198" s="269" t="s">
        <v>132</v>
      </c>
    </row>
    <row r="199" s="2" customFormat="1" ht="24.15" customHeight="1">
      <c r="A199" s="39"/>
      <c r="B199" s="40"/>
      <c r="C199" s="219" t="s">
        <v>8</v>
      </c>
      <c r="D199" s="219" t="s">
        <v>134</v>
      </c>
      <c r="E199" s="220" t="s">
        <v>544</v>
      </c>
      <c r="F199" s="221" t="s">
        <v>424</v>
      </c>
      <c r="G199" s="222" t="s">
        <v>170</v>
      </c>
      <c r="H199" s="223">
        <v>653.39999999999998</v>
      </c>
      <c r="I199" s="224"/>
      <c r="J199" s="225">
        <f>ROUND(I199*H199,2)</f>
        <v>0</v>
      </c>
      <c r="K199" s="221" t="s">
        <v>138</v>
      </c>
      <c r="L199" s="45"/>
      <c r="M199" s="226" t="s">
        <v>1</v>
      </c>
      <c r="N199" s="227" t="s">
        <v>38</v>
      </c>
      <c r="O199" s="92"/>
      <c r="P199" s="228">
        <f>O199*H199</f>
        <v>0</v>
      </c>
      <c r="Q199" s="228">
        <v>0</v>
      </c>
      <c r="R199" s="228">
        <f>Q199*H199</f>
        <v>0</v>
      </c>
      <c r="S199" s="228">
        <v>0</v>
      </c>
      <c r="T199" s="229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0" t="s">
        <v>139</v>
      </c>
      <c r="AT199" s="230" t="s">
        <v>134</v>
      </c>
      <c r="AU199" s="230" t="s">
        <v>83</v>
      </c>
      <c r="AY199" s="18" t="s">
        <v>132</v>
      </c>
      <c r="BE199" s="231">
        <f>IF(N199="základní",J199,0)</f>
        <v>0</v>
      </c>
      <c r="BF199" s="231">
        <f>IF(N199="snížená",J199,0)</f>
        <v>0</v>
      </c>
      <c r="BG199" s="231">
        <f>IF(N199="zákl. přenesená",J199,0)</f>
        <v>0</v>
      </c>
      <c r="BH199" s="231">
        <f>IF(N199="sníž. přenesená",J199,0)</f>
        <v>0</v>
      </c>
      <c r="BI199" s="231">
        <f>IF(N199="nulová",J199,0)</f>
        <v>0</v>
      </c>
      <c r="BJ199" s="18" t="s">
        <v>81</v>
      </c>
      <c r="BK199" s="231">
        <f>ROUND(I199*H199,2)</f>
        <v>0</v>
      </c>
      <c r="BL199" s="18" t="s">
        <v>139</v>
      </c>
      <c r="BM199" s="230" t="s">
        <v>223</v>
      </c>
    </row>
    <row r="200" s="2" customFormat="1">
      <c r="A200" s="39"/>
      <c r="B200" s="40"/>
      <c r="C200" s="41"/>
      <c r="D200" s="232" t="s">
        <v>140</v>
      </c>
      <c r="E200" s="41"/>
      <c r="F200" s="233" t="s">
        <v>545</v>
      </c>
      <c r="G200" s="41"/>
      <c r="H200" s="41"/>
      <c r="I200" s="234"/>
      <c r="J200" s="41"/>
      <c r="K200" s="41"/>
      <c r="L200" s="45"/>
      <c r="M200" s="235"/>
      <c r="N200" s="236"/>
      <c r="O200" s="92"/>
      <c r="P200" s="92"/>
      <c r="Q200" s="92"/>
      <c r="R200" s="92"/>
      <c r="S200" s="92"/>
      <c r="T200" s="93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T200" s="18" t="s">
        <v>140</v>
      </c>
      <c r="AU200" s="18" t="s">
        <v>83</v>
      </c>
    </row>
    <row r="201" s="13" customFormat="1">
      <c r="A201" s="13"/>
      <c r="B201" s="237"/>
      <c r="C201" s="238"/>
      <c r="D201" s="239" t="s">
        <v>142</v>
      </c>
      <c r="E201" s="240" t="s">
        <v>1</v>
      </c>
      <c r="F201" s="241" t="s">
        <v>887</v>
      </c>
      <c r="G201" s="238"/>
      <c r="H201" s="242">
        <v>653.39999999999998</v>
      </c>
      <c r="I201" s="243"/>
      <c r="J201" s="238"/>
      <c r="K201" s="238"/>
      <c r="L201" s="244"/>
      <c r="M201" s="245"/>
      <c r="N201" s="246"/>
      <c r="O201" s="246"/>
      <c r="P201" s="246"/>
      <c r="Q201" s="246"/>
      <c r="R201" s="246"/>
      <c r="S201" s="246"/>
      <c r="T201" s="247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8" t="s">
        <v>142</v>
      </c>
      <c r="AU201" s="248" t="s">
        <v>83</v>
      </c>
      <c r="AV201" s="13" t="s">
        <v>83</v>
      </c>
      <c r="AW201" s="13" t="s">
        <v>30</v>
      </c>
      <c r="AX201" s="13" t="s">
        <v>73</v>
      </c>
      <c r="AY201" s="248" t="s">
        <v>132</v>
      </c>
    </row>
    <row r="202" s="15" customFormat="1">
      <c r="A202" s="15"/>
      <c r="B202" s="259"/>
      <c r="C202" s="260"/>
      <c r="D202" s="239" t="s">
        <v>142</v>
      </c>
      <c r="E202" s="261" t="s">
        <v>1</v>
      </c>
      <c r="F202" s="262" t="s">
        <v>145</v>
      </c>
      <c r="G202" s="260"/>
      <c r="H202" s="263">
        <v>653.39999999999998</v>
      </c>
      <c r="I202" s="264"/>
      <c r="J202" s="260"/>
      <c r="K202" s="260"/>
      <c r="L202" s="265"/>
      <c r="M202" s="266"/>
      <c r="N202" s="267"/>
      <c r="O202" s="267"/>
      <c r="P202" s="267"/>
      <c r="Q202" s="267"/>
      <c r="R202" s="267"/>
      <c r="S202" s="267"/>
      <c r="T202" s="268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69" t="s">
        <v>142</v>
      </c>
      <c r="AU202" s="269" t="s">
        <v>83</v>
      </c>
      <c r="AV202" s="15" t="s">
        <v>139</v>
      </c>
      <c r="AW202" s="15" t="s">
        <v>30</v>
      </c>
      <c r="AX202" s="15" t="s">
        <v>81</v>
      </c>
      <c r="AY202" s="269" t="s">
        <v>132</v>
      </c>
    </row>
    <row r="203" s="2" customFormat="1" ht="24.15" customHeight="1">
      <c r="A203" s="39"/>
      <c r="B203" s="40"/>
      <c r="C203" s="219" t="s">
        <v>183</v>
      </c>
      <c r="D203" s="219" t="s">
        <v>134</v>
      </c>
      <c r="E203" s="220" t="s">
        <v>547</v>
      </c>
      <c r="F203" s="221" t="s">
        <v>548</v>
      </c>
      <c r="G203" s="222" t="s">
        <v>534</v>
      </c>
      <c r="H203" s="223">
        <v>363</v>
      </c>
      <c r="I203" s="224"/>
      <c r="J203" s="225">
        <f>ROUND(I203*H203,2)</f>
        <v>0</v>
      </c>
      <c r="K203" s="221" t="s">
        <v>138</v>
      </c>
      <c r="L203" s="45"/>
      <c r="M203" s="226" t="s">
        <v>1</v>
      </c>
      <c r="N203" s="227" t="s">
        <v>38</v>
      </c>
      <c r="O203" s="92"/>
      <c r="P203" s="228">
        <f>O203*H203</f>
        <v>0</v>
      </c>
      <c r="Q203" s="228">
        <v>0</v>
      </c>
      <c r="R203" s="228">
        <f>Q203*H203</f>
        <v>0</v>
      </c>
      <c r="S203" s="228">
        <v>0</v>
      </c>
      <c r="T203" s="229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30" t="s">
        <v>139</v>
      </c>
      <c r="AT203" s="230" t="s">
        <v>134</v>
      </c>
      <c r="AU203" s="230" t="s">
        <v>83</v>
      </c>
      <c r="AY203" s="18" t="s">
        <v>132</v>
      </c>
      <c r="BE203" s="231">
        <f>IF(N203="základní",J203,0)</f>
        <v>0</v>
      </c>
      <c r="BF203" s="231">
        <f>IF(N203="snížená",J203,0)</f>
        <v>0</v>
      </c>
      <c r="BG203" s="231">
        <f>IF(N203="zákl. přenesená",J203,0)</f>
        <v>0</v>
      </c>
      <c r="BH203" s="231">
        <f>IF(N203="sníž. přenesená",J203,0)</f>
        <v>0</v>
      </c>
      <c r="BI203" s="231">
        <f>IF(N203="nulová",J203,0)</f>
        <v>0</v>
      </c>
      <c r="BJ203" s="18" t="s">
        <v>81</v>
      </c>
      <c r="BK203" s="231">
        <f>ROUND(I203*H203,2)</f>
        <v>0</v>
      </c>
      <c r="BL203" s="18" t="s">
        <v>139</v>
      </c>
      <c r="BM203" s="230" t="s">
        <v>227</v>
      </c>
    </row>
    <row r="204" s="2" customFormat="1">
      <c r="A204" s="39"/>
      <c r="B204" s="40"/>
      <c r="C204" s="41"/>
      <c r="D204" s="232" t="s">
        <v>140</v>
      </c>
      <c r="E204" s="41"/>
      <c r="F204" s="233" t="s">
        <v>549</v>
      </c>
      <c r="G204" s="41"/>
      <c r="H204" s="41"/>
      <c r="I204" s="234"/>
      <c r="J204" s="41"/>
      <c r="K204" s="41"/>
      <c r="L204" s="45"/>
      <c r="M204" s="235"/>
      <c r="N204" s="236"/>
      <c r="O204" s="92"/>
      <c r="P204" s="92"/>
      <c r="Q204" s="92"/>
      <c r="R204" s="92"/>
      <c r="S204" s="92"/>
      <c r="T204" s="93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140</v>
      </c>
      <c r="AU204" s="18" t="s">
        <v>83</v>
      </c>
    </row>
    <row r="205" s="13" customFormat="1">
      <c r="A205" s="13"/>
      <c r="B205" s="237"/>
      <c r="C205" s="238"/>
      <c r="D205" s="239" t="s">
        <v>142</v>
      </c>
      <c r="E205" s="240" t="s">
        <v>1</v>
      </c>
      <c r="F205" s="241" t="s">
        <v>888</v>
      </c>
      <c r="G205" s="238"/>
      <c r="H205" s="242">
        <v>363</v>
      </c>
      <c r="I205" s="243"/>
      <c r="J205" s="238"/>
      <c r="K205" s="238"/>
      <c r="L205" s="244"/>
      <c r="M205" s="245"/>
      <c r="N205" s="246"/>
      <c r="O205" s="246"/>
      <c r="P205" s="246"/>
      <c r="Q205" s="246"/>
      <c r="R205" s="246"/>
      <c r="S205" s="246"/>
      <c r="T205" s="247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8" t="s">
        <v>142</v>
      </c>
      <c r="AU205" s="248" t="s">
        <v>83</v>
      </c>
      <c r="AV205" s="13" t="s">
        <v>83</v>
      </c>
      <c r="AW205" s="13" t="s">
        <v>30</v>
      </c>
      <c r="AX205" s="13" t="s">
        <v>73</v>
      </c>
      <c r="AY205" s="248" t="s">
        <v>132</v>
      </c>
    </row>
    <row r="206" s="15" customFormat="1">
      <c r="A206" s="15"/>
      <c r="B206" s="259"/>
      <c r="C206" s="260"/>
      <c r="D206" s="239" t="s">
        <v>142</v>
      </c>
      <c r="E206" s="261" t="s">
        <v>1</v>
      </c>
      <c r="F206" s="262" t="s">
        <v>145</v>
      </c>
      <c r="G206" s="260"/>
      <c r="H206" s="263">
        <v>363</v>
      </c>
      <c r="I206" s="264"/>
      <c r="J206" s="260"/>
      <c r="K206" s="260"/>
      <c r="L206" s="265"/>
      <c r="M206" s="266"/>
      <c r="N206" s="267"/>
      <c r="O206" s="267"/>
      <c r="P206" s="267"/>
      <c r="Q206" s="267"/>
      <c r="R206" s="267"/>
      <c r="S206" s="267"/>
      <c r="T206" s="268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69" t="s">
        <v>142</v>
      </c>
      <c r="AU206" s="269" t="s">
        <v>83</v>
      </c>
      <c r="AV206" s="15" t="s">
        <v>139</v>
      </c>
      <c r="AW206" s="15" t="s">
        <v>30</v>
      </c>
      <c r="AX206" s="15" t="s">
        <v>81</v>
      </c>
      <c r="AY206" s="269" t="s">
        <v>132</v>
      </c>
    </row>
    <row r="207" s="2" customFormat="1" ht="24.15" customHeight="1">
      <c r="A207" s="39"/>
      <c r="B207" s="40"/>
      <c r="C207" s="219" t="s">
        <v>228</v>
      </c>
      <c r="D207" s="219" t="s">
        <v>134</v>
      </c>
      <c r="E207" s="220" t="s">
        <v>551</v>
      </c>
      <c r="F207" s="221" t="s">
        <v>552</v>
      </c>
      <c r="G207" s="222" t="s">
        <v>534</v>
      </c>
      <c r="H207" s="223">
        <v>126</v>
      </c>
      <c r="I207" s="224"/>
      <c r="J207" s="225">
        <f>ROUND(I207*H207,2)</f>
        <v>0</v>
      </c>
      <c r="K207" s="221" t="s">
        <v>138</v>
      </c>
      <c r="L207" s="45"/>
      <c r="M207" s="226" t="s">
        <v>1</v>
      </c>
      <c r="N207" s="227" t="s">
        <v>38</v>
      </c>
      <c r="O207" s="92"/>
      <c r="P207" s="228">
        <f>O207*H207</f>
        <v>0</v>
      </c>
      <c r="Q207" s="228">
        <v>0</v>
      </c>
      <c r="R207" s="228">
        <f>Q207*H207</f>
        <v>0</v>
      </c>
      <c r="S207" s="228">
        <v>0</v>
      </c>
      <c r="T207" s="229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30" t="s">
        <v>139</v>
      </c>
      <c r="AT207" s="230" t="s">
        <v>134</v>
      </c>
      <c r="AU207" s="230" t="s">
        <v>83</v>
      </c>
      <c r="AY207" s="18" t="s">
        <v>132</v>
      </c>
      <c r="BE207" s="231">
        <f>IF(N207="základní",J207,0)</f>
        <v>0</v>
      </c>
      <c r="BF207" s="231">
        <f>IF(N207="snížená",J207,0)</f>
        <v>0</v>
      </c>
      <c r="BG207" s="231">
        <f>IF(N207="zákl. přenesená",J207,0)</f>
        <v>0</v>
      </c>
      <c r="BH207" s="231">
        <f>IF(N207="sníž. přenesená",J207,0)</f>
        <v>0</v>
      </c>
      <c r="BI207" s="231">
        <f>IF(N207="nulová",J207,0)</f>
        <v>0</v>
      </c>
      <c r="BJ207" s="18" t="s">
        <v>81</v>
      </c>
      <c r="BK207" s="231">
        <f>ROUND(I207*H207,2)</f>
        <v>0</v>
      </c>
      <c r="BL207" s="18" t="s">
        <v>139</v>
      </c>
      <c r="BM207" s="230" t="s">
        <v>231</v>
      </c>
    </row>
    <row r="208" s="2" customFormat="1">
      <c r="A208" s="39"/>
      <c r="B208" s="40"/>
      <c r="C208" s="41"/>
      <c r="D208" s="232" t="s">
        <v>140</v>
      </c>
      <c r="E208" s="41"/>
      <c r="F208" s="233" t="s">
        <v>553</v>
      </c>
      <c r="G208" s="41"/>
      <c r="H208" s="41"/>
      <c r="I208" s="234"/>
      <c r="J208" s="41"/>
      <c r="K208" s="41"/>
      <c r="L208" s="45"/>
      <c r="M208" s="235"/>
      <c r="N208" s="236"/>
      <c r="O208" s="92"/>
      <c r="P208" s="92"/>
      <c r="Q208" s="92"/>
      <c r="R208" s="92"/>
      <c r="S208" s="92"/>
      <c r="T208" s="93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T208" s="18" t="s">
        <v>140</v>
      </c>
      <c r="AU208" s="18" t="s">
        <v>83</v>
      </c>
    </row>
    <row r="209" s="14" customFormat="1">
      <c r="A209" s="14"/>
      <c r="B209" s="249"/>
      <c r="C209" s="250"/>
      <c r="D209" s="239" t="s">
        <v>142</v>
      </c>
      <c r="E209" s="251" t="s">
        <v>1</v>
      </c>
      <c r="F209" s="252" t="s">
        <v>889</v>
      </c>
      <c r="G209" s="250"/>
      <c r="H209" s="251" t="s">
        <v>1</v>
      </c>
      <c r="I209" s="253"/>
      <c r="J209" s="250"/>
      <c r="K209" s="250"/>
      <c r="L209" s="254"/>
      <c r="M209" s="255"/>
      <c r="N209" s="256"/>
      <c r="O209" s="256"/>
      <c r="P209" s="256"/>
      <c r="Q209" s="256"/>
      <c r="R209" s="256"/>
      <c r="S209" s="256"/>
      <c r="T209" s="257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8" t="s">
        <v>142</v>
      </c>
      <c r="AU209" s="258" t="s">
        <v>83</v>
      </c>
      <c r="AV209" s="14" t="s">
        <v>81</v>
      </c>
      <c r="AW209" s="14" t="s">
        <v>30</v>
      </c>
      <c r="AX209" s="14" t="s">
        <v>73</v>
      </c>
      <c r="AY209" s="258" t="s">
        <v>132</v>
      </c>
    </row>
    <row r="210" s="13" customFormat="1">
      <c r="A210" s="13"/>
      <c r="B210" s="237"/>
      <c r="C210" s="238"/>
      <c r="D210" s="239" t="s">
        <v>142</v>
      </c>
      <c r="E210" s="240" t="s">
        <v>1</v>
      </c>
      <c r="F210" s="241" t="s">
        <v>890</v>
      </c>
      <c r="G210" s="238"/>
      <c r="H210" s="242">
        <v>126</v>
      </c>
      <c r="I210" s="243"/>
      <c r="J210" s="238"/>
      <c r="K210" s="238"/>
      <c r="L210" s="244"/>
      <c r="M210" s="245"/>
      <c r="N210" s="246"/>
      <c r="O210" s="246"/>
      <c r="P210" s="246"/>
      <c r="Q210" s="246"/>
      <c r="R210" s="246"/>
      <c r="S210" s="246"/>
      <c r="T210" s="247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8" t="s">
        <v>142</v>
      </c>
      <c r="AU210" s="248" t="s">
        <v>83</v>
      </c>
      <c r="AV210" s="13" t="s">
        <v>83</v>
      </c>
      <c r="AW210" s="13" t="s">
        <v>30</v>
      </c>
      <c r="AX210" s="13" t="s">
        <v>73</v>
      </c>
      <c r="AY210" s="248" t="s">
        <v>132</v>
      </c>
    </row>
    <row r="211" s="15" customFormat="1">
      <c r="A211" s="15"/>
      <c r="B211" s="259"/>
      <c r="C211" s="260"/>
      <c r="D211" s="239" t="s">
        <v>142</v>
      </c>
      <c r="E211" s="261" t="s">
        <v>1</v>
      </c>
      <c r="F211" s="262" t="s">
        <v>145</v>
      </c>
      <c r="G211" s="260"/>
      <c r="H211" s="263">
        <v>126</v>
      </c>
      <c r="I211" s="264"/>
      <c r="J211" s="260"/>
      <c r="K211" s="260"/>
      <c r="L211" s="265"/>
      <c r="M211" s="266"/>
      <c r="N211" s="267"/>
      <c r="O211" s="267"/>
      <c r="P211" s="267"/>
      <c r="Q211" s="267"/>
      <c r="R211" s="267"/>
      <c r="S211" s="267"/>
      <c r="T211" s="268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269" t="s">
        <v>142</v>
      </c>
      <c r="AU211" s="269" t="s">
        <v>83</v>
      </c>
      <c r="AV211" s="15" t="s">
        <v>139</v>
      </c>
      <c r="AW211" s="15" t="s">
        <v>30</v>
      </c>
      <c r="AX211" s="15" t="s">
        <v>81</v>
      </c>
      <c r="AY211" s="269" t="s">
        <v>132</v>
      </c>
    </row>
    <row r="212" s="2" customFormat="1" ht="16.5" customHeight="1">
      <c r="A212" s="39"/>
      <c r="B212" s="40"/>
      <c r="C212" s="270" t="s">
        <v>189</v>
      </c>
      <c r="D212" s="270" t="s">
        <v>199</v>
      </c>
      <c r="E212" s="271" t="s">
        <v>555</v>
      </c>
      <c r="F212" s="272" t="s">
        <v>556</v>
      </c>
      <c r="G212" s="273" t="s">
        <v>170</v>
      </c>
      <c r="H212" s="274">
        <v>252</v>
      </c>
      <c r="I212" s="275"/>
      <c r="J212" s="276">
        <f>ROUND(I212*H212,2)</f>
        <v>0</v>
      </c>
      <c r="K212" s="272" t="s">
        <v>138</v>
      </c>
      <c r="L212" s="277"/>
      <c r="M212" s="278" t="s">
        <v>1</v>
      </c>
      <c r="N212" s="279" t="s">
        <v>38</v>
      </c>
      <c r="O212" s="92"/>
      <c r="P212" s="228">
        <f>O212*H212</f>
        <v>0</v>
      </c>
      <c r="Q212" s="228">
        <v>0</v>
      </c>
      <c r="R212" s="228">
        <f>Q212*H212</f>
        <v>0</v>
      </c>
      <c r="S212" s="228">
        <v>0</v>
      </c>
      <c r="T212" s="229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30" t="s">
        <v>165</v>
      </c>
      <c r="AT212" s="230" t="s">
        <v>199</v>
      </c>
      <c r="AU212" s="230" t="s">
        <v>83</v>
      </c>
      <c r="AY212" s="18" t="s">
        <v>132</v>
      </c>
      <c r="BE212" s="231">
        <f>IF(N212="základní",J212,0)</f>
        <v>0</v>
      </c>
      <c r="BF212" s="231">
        <f>IF(N212="snížená",J212,0)</f>
        <v>0</v>
      </c>
      <c r="BG212" s="231">
        <f>IF(N212="zákl. přenesená",J212,0)</f>
        <v>0</v>
      </c>
      <c r="BH212" s="231">
        <f>IF(N212="sníž. přenesená",J212,0)</f>
        <v>0</v>
      </c>
      <c r="BI212" s="231">
        <f>IF(N212="nulová",J212,0)</f>
        <v>0</v>
      </c>
      <c r="BJ212" s="18" t="s">
        <v>81</v>
      </c>
      <c r="BK212" s="231">
        <f>ROUND(I212*H212,2)</f>
        <v>0</v>
      </c>
      <c r="BL212" s="18" t="s">
        <v>139</v>
      </c>
      <c r="BM212" s="230" t="s">
        <v>235</v>
      </c>
    </row>
    <row r="213" s="13" customFormat="1">
      <c r="A213" s="13"/>
      <c r="B213" s="237"/>
      <c r="C213" s="238"/>
      <c r="D213" s="239" t="s">
        <v>142</v>
      </c>
      <c r="E213" s="240" t="s">
        <v>1</v>
      </c>
      <c r="F213" s="241" t="s">
        <v>891</v>
      </c>
      <c r="G213" s="238"/>
      <c r="H213" s="242">
        <v>252</v>
      </c>
      <c r="I213" s="243"/>
      <c r="J213" s="238"/>
      <c r="K213" s="238"/>
      <c r="L213" s="244"/>
      <c r="M213" s="245"/>
      <c r="N213" s="246"/>
      <c r="O213" s="246"/>
      <c r="P213" s="246"/>
      <c r="Q213" s="246"/>
      <c r="R213" s="246"/>
      <c r="S213" s="246"/>
      <c r="T213" s="247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8" t="s">
        <v>142</v>
      </c>
      <c r="AU213" s="248" t="s">
        <v>83</v>
      </c>
      <c r="AV213" s="13" t="s">
        <v>83</v>
      </c>
      <c r="AW213" s="13" t="s">
        <v>30</v>
      </c>
      <c r="AX213" s="13" t="s">
        <v>73</v>
      </c>
      <c r="AY213" s="248" t="s">
        <v>132</v>
      </c>
    </row>
    <row r="214" s="15" customFormat="1">
      <c r="A214" s="15"/>
      <c r="B214" s="259"/>
      <c r="C214" s="260"/>
      <c r="D214" s="239" t="s">
        <v>142</v>
      </c>
      <c r="E214" s="261" t="s">
        <v>1</v>
      </c>
      <c r="F214" s="262" t="s">
        <v>145</v>
      </c>
      <c r="G214" s="260"/>
      <c r="H214" s="263">
        <v>252</v>
      </c>
      <c r="I214" s="264"/>
      <c r="J214" s="260"/>
      <c r="K214" s="260"/>
      <c r="L214" s="265"/>
      <c r="M214" s="266"/>
      <c r="N214" s="267"/>
      <c r="O214" s="267"/>
      <c r="P214" s="267"/>
      <c r="Q214" s="267"/>
      <c r="R214" s="267"/>
      <c r="S214" s="267"/>
      <c r="T214" s="268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69" t="s">
        <v>142</v>
      </c>
      <c r="AU214" s="269" t="s">
        <v>83</v>
      </c>
      <c r="AV214" s="15" t="s">
        <v>139</v>
      </c>
      <c r="AW214" s="15" t="s">
        <v>30</v>
      </c>
      <c r="AX214" s="15" t="s">
        <v>81</v>
      </c>
      <c r="AY214" s="269" t="s">
        <v>132</v>
      </c>
    </row>
    <row r="215" s="2" customFormat="1" ht="37.8" customHeight="1">
      <c r="A215" s="39"/>
      <c r="B215" s="40"/>
      <c r="C215" s="219" t="s">
        <v>236</v>
      </c>
      <c r="D215" s="219" t="s">
        <v>134</v>
      </c>
      <c r="E215" s="220" t="s">
        <v>892</v>
      </c>
      <c r="F215" s="221" t="s">
        <v>893</v>
      </c>
      <c r="G215" s="222" t="s">
        <v>534</v>
      </c>
      <c r="H215" s="223">
        <v>8.75</v>
      </c>
      <c r="I215" s="224"/>
      <c r="J215" s="225">
        <f>ROUND(I215*H215,2)</f>
        <v>0</v>
      </c>
      <c r="K215" s="221" t="s">
        <v>138</v>
      </c>
      <c r="L215" s="45"/>
      <c r="M215" s="226" t="s">
        <v>1</v>
      </c>
      <c r="N215" s="227" t="s">
        <v>38</v>
      </c>
      <c r="O215" s="92"/>
      <c r="P215" s="228">
        <f>O215*H215</f>
        <v>0</v>
      </c>
      <c r="Q215" s="228">
        <v>0</v>
      </c>
      <c r="R215" s="228">
        <f>Q215*H215</f>
        <v>0</v>
      </c>
      <c r="S215" s="228">
        <v>0</v>
      </c>
      <c r="T215" s="229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30" t="s">
        <v>139</v>
      </c>
      <c r="AT215" s="230" t="s">
        <v>134</v>
      </c>
      <c r="AU215" s="230" t="s">
        <v>83</v>
      </c>
      <c r="AY215" s="18" t="s">
        <v>132</v>
      </c>
      <c r="BE215" s="231">
        <f>IF(N215="základní",J215,0)</f>
        <v>0</v>
      </c>
      <c r="BF215" s="231">
        <f>IF(N215="snížená",J215,0)</f>
        <v>0</v>
      </c>
      <c r="BG215" s="231">
        <f>IF(N215="zákl. přenesená",J215,0)</f>
        <v>0</v>
      </c>
      <c r="BH215" s="231">
        <f>IF(N215="sníž. přenesená",J215,0)</f>
        <v>0</v>
      </c>
      <c r="BI215" s="231">
        <f>IF(N215="nulová",J215,0)</f>
        <v>0</v>
      </c>
      <c r="BJ215" s="18" t="s">
        <v>81</v>
      </c>
      <c r="BK215" s="231">
        <f>ROUND(I215*H215,2)</f>
        <v>0</v>
      </c>
      <c r="BL215" s="18" t="s">
        <v>139</v>
      </c>
      <c r="BM215" s="230" t="s">
        <v>239</v>
      </c>
    </row>
    <row r="216" s="2" customFormat="1">
      <c r="A216" s="39"/>
      <c r="B216" s="40"/>
      <c r="C216" s="41"/>
      <c r="D216" s="232" t="s">
        <v>140</v>
      </c>
      <c r="E216" s="41"/>
      <c r="F216" s="233" t="s">
        <v>894</v>
      </c>
      <c r="G216" s="41"/>
      <c r="H216" s="41"/>
      <c r="I216" s="234"/>
      <c r="J216" s="41"/>
      <c r="K216" s="41"/>
      <c r="L216" s="45"/>
      <c r="M216" s="235"/>
      <c r="N216" s="236"/>
      <c r="O216" s="92"/>
      <c r="P216" s="92"/>
      <c r="Q216" s="92"/>
      <c r="R216" s="92"/>
      <c r="S216" s="92"/>
      <c r="T216" s="93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18" t="s">
        <v>140</v>
      </c>
      <c r="AU216" s="18" t="s">
        <v>83</v>
      </c>
    </row>
    <row r="217" s="14" customFormat="1">
      <c r="A217" s="14"/>
      <c r="B217" s="249"/>
      <c r="C217" s="250"/>
      <c r="D217" s="239" t="s">
        <v>142</v>
      </c>
      <c r="E217" s="251" t="s">
        <v>1</v>
      </c>
      <c r="F217" s="252" t="s">
        <v>895</v>
      </c>
      <c r="G217" s="250"/>
      <c r="H217" s="251" t="s">
        <v>1</v>
      </c>
      <c r="I217" s="253"/>
      <c r="J217" s="250"/>
      <c r="K217" s="250"/>
      <c r="L217" s="254"/>
      <c r="M217" s="255"/>
      <c r="N217" s="256"/>
      <c r="O217" s="256"/>
      <c r="P217" s="256"/>
      <c r="Q217" s="256"/>
      <c r="R217" s="256"/>
      <c r="S217" s="256"/>
      <c r="T217" s="257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8" t="s">
        <v>142</v>
      </c>
      <c r="AU217" s="258" t="s">
        <v>83</v>
      </c>
      <c r="AV217" s="14" t="s">
        <v>81</v>
      </c>
      <c r="AW217" s="14" t="s">
        <v>30</v>
      </c>
      <c r="AX217" s="14" t="s">
        <v>73</v>
      </c>
      <c r="AY217" s="258" t="s">
        <v>132</v>
      </c>
    </row>
    <row r="218" s="13" customFormat="1">
      <c r="A218" s="13"/>
      <c r="B218" s="237"/>
      <c r="C218" s="238"/>
      <c r="D218" s="239" t="s">
        <v>142</v>
      </c>
      <c r="E218" s="240" t="s">
        <v>1</v>
      </c>
      <c r="F218" s="241" t="s">
        <v>896</v>
      </c>
      <c r="G218" s="238"/>
      <c r="H218" s="242">
        <v>8.75</v>
      </c>
      <c r="I218" s="243"/>
      <c r="J218" s="238"/>
      <c r="K218" s="238"/>
      <c r="L218" s="244"/>
      <c r="M218" s="245"/>
      <c r="N218" s="246"/>
      <c r="O218" s="246"/>
      <c r="P218" s="246"/>
      <c r="Q218" s="246"/>
      <c r="R218" s="246"/>
      <c r="S218" s="246"/>
      <c r="T218" s="247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8" t="s">
        <v>142</v>
      </c>
      <c r="AU218" s="248" t="s">
        <v>83</v>
      </c>
      <c r="AV218" s="13" t="s">
        <v>83</v>
      </c>
      <c r="AW218" s="13" t="s">
        <v>30</v>
      </c>
      <c r="AX218" s="13" t="s">
        <v>73</v>
      </c>
      <c r="AY218" s="248" t="s">
        <v>132</v>
      </c>
    </row>
    <row r="219" s="14" customFormat="1">
      <c r="A219" s="14"/>
      <c r="B219" s="249"/>
      <c r="C219" s="250"/>
      <c r="D219" s="239" t="s">
        <v>142</v>
      </c>
      <c r="E219" s="251" t="s">
        <v>1</v>
      </c>
      <c r="F219" s="252" t="s">
        <v>144</v>
      </c>
      <c r="G219" s="250"/>
      <c r="H219" s="251" t="s">
        <v>1</v>
      </c>
      <c r="I219" s="253"/>
      <c r="J219" s="250"/>
      <c r="K219" s="250"/>
      <c r="L219" s="254"/>
      <c r="M219" s="255"/>
      <c r="N219" s="256"/>
      <c r="O219" s="256"/>
      <c r="P219" s="256"/>
      <c r="Q219" s="256"/>
      <c r="R219" s="256"/>
      <c r="S219" s="256"/>
      <c r="T219" s="257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8" t="s">
        <v>142</v>
      </c>
      <c r="AU219" s="258" t="s">
        <v>83</v>
      </c>
      <c r="AV219" s="14" t="s">
        <v>81</v>
      </c>
      <c r="AW219" s="14" t="s">
        <v>30</v>
      </c>
      <c r="AX219" s="14" t="s">
        <v>73</v>
      </c>
      <c r="AY219" s="258" t="s">
        <v>132</v>
      </c>
    </row>
    <row r="220" s="15" customFormat="1">
      <c r="A220" s="15"/>
      <c r="B220" s="259"/>
      <c r="C220" s="260"/>
      <c r="D220" s="239" t="s">
        <v>142</v>
      </c>
      <c r="E220" s="261" t="s">
        <v>1</v>
      </c>
      <c r="F220" s="262" t="s">
        <v>145</v>
      </c>
      <c r="G220" s="260"/>
      <c r="H220" s="263">
        <v>8.75</v>
      </c>
      <c r="I220" s="264"/>
      <c r="J220" s="260"/>
      <c r="K220" s="260"/>
      <c r="L220" s="265"/>
      <c r="M220" s="266"/>
      <c r="N220" s="267"/>
      <c r="O220" s="267"/>
      <c r="P220" s="267"/>
      <c r="Q220" s="267"/>
      <c r="R220" s="267"/>
      <c r="S220" s="267"/>
      <c r="T220" s="268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69" t="s">
        <v>142</v>
      </c>
      <c r="AU220" s="269" t="s">
        <v>83</v>
      </c>
      <c r="AV220" s="15" t="s">
        <v>139</v>
      </c>
      <c r="AW220" s="15" t="s">
        <v>30</v>
      </c>
      <c r="AX220" s="15" t="s">
        <v>81</v>
      </c>
      <c r="AY220" s="269" t="s">
        <v>132</v>
      </c>
    </row>
    <row r="221" s="2" customFormat="1" ht="16.5" customHeight="1">
      <c r="A221" s="39"/>
      <c r="B221" s="40"/>
      <c r="C221" s="270" t="s">
        <v>194</v>
      </c>
      <c r="D221" s="270" t="s">
        <v>199</v>
      </c>
      <c r="E221" s="271" t="s">
        <v>897</v>
      </c>
      <c r="F221" s="272" t="s">
        <v>898</v>
      </c>
      <c r="G221" s="273" t="s">
        <v>170</v>
      </c>
      <c r="H221" s="274">
        <v>17.5</v>
      </c>
      <c r="I221" s="275"/>
      <c r="J221" s="276">
        <f>ROUND(I221*H221,2)</f>
        <v>0</v>
      </c>
      <c r="K221" s="272" t="s">
        <v>138</v>
      </c>
      <c r="L221" s="277"/>
      <c r="M221" s="278" t="s">
        <v>1</v>
      </c>
      <c r="N221" s="279" t="s">
        <v>38</v>
      </c>
      <c r="O221" s="92"/>
      <c r="P221" s="228">
        <f>O221*H221</f>
        <v>0</v>
      </c>
      <c r="Q221" s="228">
        <v>0</v>
      </c>
      <c r="R221" s="228">
        <f>Q221*H221</f>
        <v>0</v>
      </c>
      <c r="S221" s="228">
        <v>0</v>
      </c>
      <c r="T221" s="229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30" t="s">
        <v>165</v>
      </c>
      <c r="AT221" s="230" t="s">
        <v>199</v>
      </c>
      <c r="AU221" s="230" t="s">
        <v>83</v>
      </c>
      <c r="AY221" s="18" t="s">
        <v>132</v>
      </c>
      <c r="BE221" s="231">
        <f>IF(N221="základní",J221,0)</f>
        <v>0</v>
      </c>
      <c r="BF221" s="231">
        <f>IF(N221="snížená",J221,0)</f>
        <v>0</v>
      </c>
      <c r="BG221" s="231">
        <f>IF(N221="zákl. přenesená",J221,0)</f>
        <v>0</v>
      </c>
      <c r="BH221" s="231">
        <f>IF(N221="sníž. přenesená",J221,0)</f>
        <v>0</v>
      </c>
      <c r="BI221" s="231">
        <f>IF(N221="nulová",J221,0)</f>
        <v>0</v>
      </c>
      <c r="BJ221" s="18" t="s">
        <v>81</v>
      </c>
      <c r="BK221" s="231">
        <f>ROUND(I221*H221,2)</f>
        <v>0</v>
      </c>
      <c r="BL221" s="18" t="s">
        <v>139</v>
      </c>
      <c r="BM221" s="230" t="s">
        <v>242</v>
      </c>
    </row>
    <row r="222" s="13" customFormat="1">
      <c r="A222" s="13"/>
      <c r="B222" s="237"/>
      <c r="C222" s="238"/>
      <c r="D222" s="239" t="s">
        <v>142</v>
      </c>
      <c r="E222" s="240" t="s">
        <v>1</v>
      </c>
      <c r="F222" s="241" t="s">
        <v>899</v>
      </c>
      <c r="G222" s="238"/>
      <c r="H222" s="242">
        <v>17.5</v>
      </c>
      <c r="I222" s="243"/>
      <c r="J222" s="238"/>
      <c r="K222" s="238"/>
      <c r="L222" s="244"/>
      <c r="M222" s="245"/>
      <c r="N222" s="246"/>
      <c r="O222" s="246"/>
      <c r="P222" s="246"/>
      <c r="Q222" s="246"/>
      <c r="R222" s="246"/>
      <c r="S222" s="246"/>
      <c r="T222" s="247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8" t="s">
        <v>142</v>
      </c>
      <c r="AU222" s="248" t="s">
        <v>83</v>
      </c>
      <c r="AV222" s="13" t="s">
        <v>83</v>
      </c>
      <c r="AW222" s="13" t="s">
        <v>30</v>
      </c>
      <c r="AX222" s="13" t="s">
        <v>73</v>
      </c>
      <c r="AY222" s="248" t="s">
        <v>132</v>
      </c>
    </row>
    <row r="223" s="15" customFormat="1">
      <c r="A223" s="15"/>
      <c r="B223" s="259"/>
      <c r="C223" s="260"/>
      <c r="D223" s="239" t="s">
        <v>142</v>
      </c>
      <c r="E223" s="261" t="s">
        <v>1</v>
      </c>
      <c r="F223" s="262" t="s">
        <v>145</v>
      </c>
      <c r="G223" s="260"/>
      <c r="H223" s="263">
        <v>17.5</v>
      </c>
      <c r="I223" s="264"/>
      <c r="J223" s="260"/>
      <c r="K223" s="260"/>
      <c r="L223" s="265"/>
      <c r="M223" s="266"/>
      <c r="N223" s="267"/>
      <c r="O223" s="267"/>
      <c r="P223" s="267"/>
      <c r="Q223" s="267"/>
      <c r="R223" s="267"/>
      <c r="S223" s="267"/>
      <c r="T223" s="268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T223" s="269" t="s">
        <v>142</v>
      </c>
      <c r="AU223" s="269" t="s">
        <v>83</v>
      </c>
      <c r="AV223" s="15" t="s">
        <v>139</v>
      </c>
      <c r="AW223" s="15" t="s">
        <v>30</v>
      </c>
      <c r="AX223" s="15" t="s">
        <v>81</v>
      </c>
      <c r="AY223" s="269" t="s">
        <v>132</v>
      </c>
    </row>
    <row r="224" s="2" customFormat="1" ht="16.5" customHeight="1">
      <c r="A224" s="39"/>
      <c r="B224" s="40"/>
      <c r="C224" s="219" t="s">
        <v>7</v>
      </c>
      <c r="D224" s="219" t="s">
        <v>134</v>
      </c>
      <c r="E224" s="220" t="s">
        <v>900</v>
      </c>
      <c r="F224" s="221" t="s">
        <v>901</v>
      </c>
      <c r="G224" s="222" t="s">
        <v>137</v>
      </c>
      <c r="H224" s="223">
        <v>100</v>
      </c>
      <c r="I224" s="224"/>
      <c r="J224" s="225">
        <f>ROUND(I224*H224,2)</f>
        <v>0</v>
      </c>
      <c r="K224" s="221" t="s">
        <v>138</v>
      </c>
      <c r="L224" s="45"/>
      <c r="M224" s="226" t="s">
        <v>1</v>
      </c>
      <c r="N224" s="227" t="s">
        <v>38</v>
      </c>
      <c r="O224" s="92"/>
      <c r="P224" s="228">
        <f>O224*H224</f>
        <v>0</v>
      </c>
      <c r="Q224" s="228">
        <v>0</v>
      </c>
      <c r="R224" s="228">
        <f>Q224*H224</f>
        <v>0</v>
      </c>
      <c r="S224" s="228">
        <v>0</v>
      </c>
      <c r="T224" s="229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30" t="s">
        <v>139</v>
      </c>
      <c r="AT224" s="230" t="s">
        <v>134</v>
      </c>
      <c r="AU224" s="230" t="s">
        <v>83</v>
      </c>
      <c r="AY224" s="18" t="s">
        <v>132</v>
      </c>
      <c r="BE224" s="231">
        <f>IF(N224="základní",J224,0)</f>
        <v>0</v>
      </c>
      <c r="BF224" s="231">
        <f>IF(N224="snížená",J224,0)</f>
        <v>0</v>
      </c>
      <c r="BG224" s="231">
        <f>IF(N224="zákl. přenesená",J224,0)</f>
        <v>0</v>
      </c>
      <c r="BH224" s="231">
        <f>IF(N224="sníž. přenesená",J224,0)</f>
        <v>0</v>
      </c>
      <c r="BI224" s="231">
        <f>IF(N224="nulová",J224,0)</f>
        <v>0</v>
      </c>
      <c r="BJ224" s="18" t="s">
        <v>81</v>
      </c>
      <c r="BK224" s="231">
        <f>ROUND(I224*H224,2)</f>
        <v>0</v>
      </c>
      <c r="BL224" s="18" t="s">
        <v>139</v>
      </c>
      <c r="BM224" s="230" t="s">
        <v>246</v>
      </c>
    </row>
    <row r="225" s="2" customFormat="1">
      <c r="A225" s="39"/>
      <c r="B225" s="40"/>
      <c r="C225" s="41"/>
      <c r="D225" s="232" t="s">
        <v>140</v>
      </c>
      <c r="E225" s="41"/>
      <c r="F225" s="233" t="s">
        <v>902</v>
      </c>
      <c r="G225" s="41"/>
      <c r="H225" s="41"/>
      <c r="I225" s="234"/>
      <c r="J225" s="41"/>
      <c r="K225" s="41"/>
      <c r="L225" s="45"/>
      <c r="M225" s="235"/>
      <c r="N225" s="236"/>
      <c r="O225" s="92"/>
      <c r="P225" s="92"/>
      <c r="Q225" s="92"/>
      <c r="R225" s="92"/>
      <c r="S225" s="92"/>
      <c r="T225" s="93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140</v>
      </c>
      <c r="AU225" s="18" t="s">
        <v>83</v>
      </c>
    </row>
    <row r="226" s="13" customFormat="1">
      <c r="A226" s="13"/>
      <c r="B226" s="237"/>
      <c r="C226" s="238"/>
      <c r="D226" s="239" t="s">
        <v>142</v>
      </c>
      <c r="E226" s="240" t="s">
        <v>1</v>
      </c>
      <c r="F226" s="241" t="s">
        <v>425</v>
      </c>
      <c r="G226" s="238"/>
      <c r="H226" s="242">
        <v>100</v>
      </c>
      <c r="I226" s="243"/>
      <c r="J226" s="238"/>
      <c r="K226" s="238"/>
      <c r="L226" s="244"/>
      <c r="M226" s="245"/>
      <c r="N226" s="246"/>
      <c r="O226" s="246"/>
      <c r="P226" s="246"/>
      <c r="Q226" s="246"/>
      <c r="R226" s="246"/>
      <c r="S226" s="246"/>
      <c r="T226" s="247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8" t="s">
        <v>142</v>
      </c>
      <c r="AU226" s="248" t="s">
        <v>83</v>
      </c>
      <c r="AV226" s="13" t="s">
        <v>83</v>
      </c>
      <c r="AW226" s="13" t="s">
        <v>30</v>
      </c>
      <c r="AX226" s="13" t="s">
        <v>73</v>
      </c>
      <c r="AY226" s="248" t="s">
        <v>132</v>
      </c>
    </row>
    <row r="227" s="14" customFormat="1">
      <c r="A227" s="14"/>
      <c r="B227" s="249"/>
      <c r="C227" s="250"/>
      <c r="D227" s="239" t="s">
        <v>142</v>
      </c>
      <c r="E227" s="251" t="s">
        <v>1</v>
      </c>
      <c r="F227" s="252" t="s">
        <v>144</v>
      </c>
      <c r="G227" s="250"/>
      <c r="H227" s="251" t="s">
        <v>1</v>
      </c>
      <c r="I227" s="253"/>
      <c r="J227" s="250"/>
      <c r="K227" s="250"/>
      <c r="L227" s="254"/>
      <c r="M227" s="255"/>
      <c r="N227" s="256"/>
      <c r="O227" s="256"/>
      <c r="P227" s="256"/>
      <c r="Q227" s="256"/>
      <c r="R227" s="256"/>
      <c r="S227" s="256"/>
      <c r="T227" s="257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8" t="s">
        <v>142</v>
      </c>
      <c r="AU227" s="258" t="s">
        <v>83</v>
      </c>
      <c r="AV227" s="14" t="s">
        <v>81</v>
      </c>
      <c r="AW227" s="14" t="s">
        <v>30</v>
      </c>
      <c r="AX227" s="14" t="s">
        <v>73</v>
      </c>
      <c r="AY227" s="258" t="s">
        <v>132</v>
      </c>
    </row>
    <row r="228" s="15" customFormat="1">
      <c r="A228" s="15"/>
      <c r="B228" s="259"/>
      <c r="C228" s="260"/>
      <c r="D228" s="239" t="s">
        <v>142</v>
      </c>
      <c r="E228" s="261" t="s">
        <v>1</v>
      </c>
      <c r="F228" s="262" t="s">
        <v>145</v>
      </c>
      <c r="G228" s="260"/>
      <c r="H228" s="263">
        <v>100</v>
      </c>
      <c r="I228" s="264"/>
      <c r="J228" s="260"/>
      <c r="K228" s="260"/>
      <c r="L228" s="265"/>
      <c r="M228" s="266"/>
      <c r="N228" s="267"/>
      <c r="O228" s="267"/>
      <c r="P228" s="267"/>
      <c r="Q228" s="267"/>
      <c r="R228" s="267"/>
      <c r="S228" s="267"/>
      <c r="T228" s="268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69" t="s">
        <v>142</v>
      </c>
      <c r="AU228" s="269" t="s">
        <v>83</v>
      </c>
      <c r="AV228" s="15" t="s">
        <v>139</v>
      </c>
      <c r="AW228" s="15" t="s">
        <v>30</v>
      </c>
      <c r="AX228" s="15" t="s">
        <v>81</v>
      </c>
      <c r="AY228" s="269" t="s">
        <v>132</v>
      </c>
    </row>
    <row r="229" s="2" customFormat="1" ht="16.5" customHeight="1">
      <c r="A229" s="39"/>
      <c r="B229" s="40"/>
      <c r="C229" s="219" t="s">
        <v>202</v>
      </c>
      <c r="D229" s="219" t="s">
        <v>134</v>
      </c>
      <c r="E229" s="220" t="s">
        <v>558</v>
      </c>
      <c r="F229" s="221" t="s">
        <v>559</v>
      </c>
      <c r="G229" s="222" t="s">
        <v>137</v>
      </c>
      <c r="H229" s="223">
        <v>112.5</v>
      </c>
      <c r="I229" s="224"/>
      <c r="J229" s="225">
        <f>ROUND(I229*H229,2)</f>
        <v>0</v>
      </c>
      <c r="K229" s="221" t="s">
        <v>138</v>
      </c>
      <c r="L229" s="45"/>
      <c r="M229" s="226" t="s">
        <v>1</v>
      </c>
      <c r="N229" s="227" t="s">
        <v>38</v>
      </c>
      <c r="O229" s="92"/>
      <c r="P229" s="228">
        <f>O229*H229</f>
        <v>0</v>
      </c>
      <c r="Q229" s="228">
        <v>0</v>
      </c>
      <c r="R229" s="228">
        <f>Q229*H229</f>
        <v>0</v>
      </c>
      <c r="S229" s="228">
        <v>0</v>
      </c>
      <c r="T229" s="229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30" t="s">
        <v>139</v>
      </c>
      <c r="AT229" s="230" t="s">
        <v>134</v>
      </c>
      <c r="AU229" s="230" t="s">
        <v>83</v>
      </c>
      <c r="AY229" s="18" t="s">
        <v>132</v>
      </c>
      <c r="BE229" s="231">
        <f>IF(N229="základní",J229,0)</f>
        <v>0</v>
      </c>
      <c r="BF229" s="231">
        <f>IF(N229="snížená",J229,0)</f>
        <v>0</v>
      </c>
      <c r="BG229" s="231">
        <f>IF(N229="zákl. přenesená",J229,0)</f>
        <v>0</v>
      </c>
      <c r="BH229" s="231">
        <f>IF(N229="sníž. přenesená",J229,0)</f>
        <v>0</v>
      </c>
      <c r="BI229" s="231">
        <f>IF(N229="nulová",J229,0)</f>
        <v>0</v>
      </c>
      <c r="BJ229" s="18" t="s">
        <v>81</v>
      </c>
      <c r="BK229" s="231">
        <f>ROUND(I229*H229,2)</f>
        <v>0</v>
      </c>
      <c r="BL229" s="18" t="s">
        <v>139</v>
      </c>
      <c r="BM229" s="230" t="s">
        <v>249</v>
      </c>
    </row>
    <row r="230" s="2" customFormat="1">
      <c r="A230" s="39"/>
      <c r="B230" s="40"/>
      <c r="C230" s="41"/>
      <c r="D230" s="232" t="s">
        <v>140</v>
      </c>
      <c r="E230" s="41"/>
      <c r="F230" s="233" t="s">
        <v>560</v>
      </c>
      <c r="G230" s="41"/>
      <c r="H230" s="41"/>
      <c r="I230" s="234"/>
      <c r="J230" s="41"/>
      <c r="K230" s="41"/>
      <c r="L230" s="45"/>
      <c r="M230" s="235"/>
      <c r="N230" s="236"/>
      <c r="O230" s="92"/>
      <c r="P230" s="92"/>
      <c r="Q230" s="92"/>
      <c r="R230" s="92"/>
      <c r="S230" s="92"/>
      <c r="T230" s="93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T230" s="18" t="s">
        <v>140</v>
      </c>
      <c r="AU230" s="18" t="s">
        <v>83</v>
      </c>
    </row>
    <row r="231" s="13" customFormat="1">
      <c r="A231" s="13"/>
      <c r="B231" s="237"/>
      <c r="C231" s="238"/>
      <c r="D231" s="239" t="s">
        <v>142</v>
      </c>
      <c r="E231" s="240" t="s">
        <v>1</v>
      </c>
      <c r="F231" s="241" t="s">
        <v>903</v>
      </c>
      <c r="G231" s="238"/>
      <c r="H231" s="242">
        <v>112.5</v>
      </c>
      <c r="I231" s="243"/>
      <c r="J231" s="238"/>
      <c r="K231" s="238"/>
      <c r="L231" s="244"/>
      <c r="M231" s="245"/>
      <c r="N231" s="246"/>
      <c r="O231" s="246"/>
      <c r="P231" s="246"/>
      <c r="Q231" s="246"/>
      <c r="R231" s="246"/>
      <c r="S231" s="246"/>
      <c r="T231" s="247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8" t="s">
        <v>142</v>
      </c>
      <c r="AU231" s="248" t="s">
        <v>83</v>
      </c>
      <c r="AV231" s="13" t="s">
        <v>83</v>
      </c>
      <c r="AW231" s="13" t="s">
        <v>30</v>
      </c>
      <c r="AX231" s="13" t="s">
        <v>73</v>
      </c>
      <c r="AY231" s="248" t="s">
        <v>132</v>
      </c>
    </row>
    <row r="232" s="14" customFormat="1">
      <c r="A232" s="14"/>
      <c r="B232" s="249"/>
      <c r="C232" s="250"/>
      <c r="D232" s="239" t="s">
        <v>142</v>
      </c>
      <c r="E232" s="251" t="s">
        <v>1</v>
      </c>
      <c r="F232" s="252" t="s">
        <v>144</v>
      </c>
      <c r="G232" s="250"/>
      <c r="H232" s="251" t="s">
        <v>1</v>
      </c>
      <c r="I232" s="253"/>
      <c r="J232" s="250"/>
      <c r="K232" s="250"/>
      <c r="L232" s="254"/>
      <c r="M232" s="255"/>
      <c r="N232" s="256"/>
      <c r="O232" s="256"/>
      <c r="P232" s="256"/>
      <c r="Q232" s="256"/>
      <c r="R232" s="256"/>
      <c r="S232" s="256"/>
      <c r="T232" s="257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58" t="s">
        <v>142</v>
      </c>
      <c r="AU232" s="258" t="s">
        <v>83</v>
      </c>
      <c r="AV232" s="14" t="s">
        <v>81</v>
      </c>
      <c r="AW232" s="14" t="s">
        <v>30</v>
      </c>
      <c r="AX232" s="14" t="s">
        <v>73</v>
      </c>
      <c r="AY232" s="258" t="s">
        <v>132</v>
      </c>
    </row>
    <row r="233" s="15" customFormat="1">
      <c r="A233" s="15"/>
      <c r="B233" s="259"/>
      <c r="C233" s="260"/>
      <c r="D233" s="239" t="s">
        <v>142</v>
      </c>
      <c r="E233" s="261" t="s">
        <v>1</v>
      </c>
      <c r="F233" s="262" t="s">
        <v>145</v>
      </c>
      <c r="G233" s="260"/>
      <c r="H233" s="263">
        <v>112.5</v>
      </c>
      <c r="I233" s="264"/>
      <c r="J233" s="260"/>
      <c r="K233" s="260"/>
      <c r="L233" s="265"/>
      <c r="M233" s="266"/>
      <c r="N233" s="267"/>
      <c r="O233" s="267"/>
      <c r="P233" s="267"/>
      <c r="Q233" s="267"/>
      <c r="R233" s="267"/>
      <c r="S233" s="267"/>
      <c r="T233" s="268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T233" s="269" t="s">
        <v>142</v>
      </c>
      <c r="AU233" s="269" t="s">
        <v>83</v>
      </c>
      <c r="AV233" s="15" t="s">
        <v>139</v>
      </c>
      <c r="AW233" s="15" t="s">
        <v>30</v>
      </c>
      <c r="AX233" s="15" t="s">
        <v>81</v>
      </c>
      <c r="AY233" s="269" t="s">
        <v>132</v>
      </c>
    </row>
    <row r="234" s="2" customFormat="1" ht="24.15" customHeight="1">
      <c r="A234" s="39"/>
      <c r="B234" s="40"/>
      <c r="C234" s="219" t="s">
        <v>250</v>
      </c>
      <c r="D234" s="219" t="s">
        <v>134</v>
      </c>
      <c r="E234" s="220" t="s">
        <v>904</v>
      </c>
      <c r="F234" s="221" t="s">
        <v>905</v>
      </c>
      <c r="G234" s="222" t="s">
        <v>137</v>
      </c>
      <c r="H234" s="223">
        <v>100</v>
      </c>
      <c r="I234" s="224"/>
      <c r="J234" s="225">
        <f>ROUND(I234*H234,2)</f>
        <v>0</v>
      </c>
      <c r="K234" s="221" t="s">
        <v>138</v>
      </c>
      <c r="L234" s="45"/>
      <c r="M234" s="226" t="s">
        <v>1</v>
      </c>
      <c r="N234" s="227" t="s">
        <v>38</v>
      </c>
      <c r="O234" s="92"/>
      <c r="P234" s="228">
        <f>O234*H234</f>
        <v>0</v>
      </c>
      <c r="Q234" s="228">
        <v>0</v>
      </c>
      <c r="R234" s="228">
        <f>Q234*H234</f>
        <v>0</v>
      </c>
      <c r="S234" s="228">
        <v>0</v>
      </c>
      <c r="T234" s="229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30" t="s">
        <v>139</v>
      </c>
      <c r="AT234" s="230" t="s">
        <v>134</v>
      </c>
      <c r="AU234" s="230" t="s">
        <v>83</v>
      </c>
      <c r="AY234" s="18" t="s">
        <v>132</v>
      </c>
      <c r="BE234" s="231">
        <f>IF(N234="základní",J234,0)</f>
        <v>0</v>
      </c>
      <c r="BF234" s="231">
        <f>IF(N234="snížená",J234,0)</f>
        <v>0</v>
      </c>
      <c r="BG234" s="231">
        <f>IF(N234="zákl. přenesená",J234,0)</f>
        <v>0</v>
      </c>
      <c r="BH234" s="231">
        <f>IF(N234="sníž. přenesená",J234,0)</f>
        <v>0</v>
      </c>
      <c r="BI234" s="231">
        <f>IF(N234="nulová",J234,0)</f>
        <v>0</v>
      </c>
      <c r="BJ234" s="18" t="s">
        <v>81</v>
      </c>
      <c r="BK234" s="231">
        <f>ROUND(I234*H234,2)</f>
        <v>0</v>
      </c>
      <c r="BL234" s="18" t="s">
        <v>139</v>
      </c>
      <c r="BM234" s="230" t="s">
        <v>253</v>
      </c>
    </row>
    <row r="235" s="2" customFormat="1">
      <c r="A235" s="39"/>
      <c r="B235" s="40"/>
      <c r="C235" s="41"/>
      <c r="D235" s="232" t="s">
        <v>140</v>
      </c>
      <c r="E235" s="41"/>
      <c r="F235" s="233" t="s">
        <v>906</v>
      </c>
      <c r="G235" s="41"/>
      <c r="H235" s="41"/>
      <c r="I235" s="234"/>
      <c r="J235" s="41"/>
      <c r="K235" s="41"/>
      <c r="L235" s="45"/>
      <c r="M235" s="235"/>
      <c r="N235" s="236"/>
      <c r="O235" s="92"/>
      <c r="P235" s="92"/>
      <c r="Q235" s="92"/>
      <c r="R235" s="92"/>
      <c r="S235" s="92"/>
      <c r="T235" s="93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T235" s="18" t="s">
        <v>140</v>
      </c>
      <c r="AU235" s="18" t="s">
        <v>83</v>
      </c>
    </row>
    <row r="236" s="13" customFormat="1">
      <c r="A236" s="13"/>
      <c r="B236" s="237"/>
      <c r="C236" s="238"/>
      <c r="D236" s="239" t="s">
        <v>142</v>
      </c>
      <c r="E236" s="240" t="s">
        <v>1</v>
      </c>
      <c r="F236" s="241" t="s">
        <v>425</v>
      </c>
      <c r="G236" s="238"/>
      <c r="H236" s="242">
        <v>100</v>
      </c>
      <c r="I236" s="243"/>
      <c r="J236" s="238"/>
      <c r="K236" s="238"/>
      <c r="L236" s="244"/>
      <c r="M236" s="245"/>
      <c r="N236" s="246"/>
      <c r="O236" s="246"/>
      <c r="P236" s="246"/>
      <c r="Q236" s="246"/>
      <c r="R236" s="246"/>
      <c r="S236" s="246"/>
      <c r="T236" s="247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8" t="s">
        <v>142</v>
      </c>
      <c r="AU236" s="248" t="s">
        <v>83</v>
      </c>
      <c r="AV236" s="13" t="s">
        <v>83</v>
      </c>
      <c r="AW236" s="13" t="s">
        <v>30</v>
      </c>
      <c r="AX236" s="13" t="s">
        <v>73</v>
      </c>
      <c r="AY236" s="248" t="s">
        <v>132</v>
      </c>
    </row>
    <row r="237" s="14" customFormat="1">
      <c r="A237" s="14"/>
      <c r="B237" s="249"/>
      <c r="C237" s="250"/>
      <c r="D237" s="239" t="s">
        <v>142</v>
      </c>
      <c r="E237" s="251" t="s">
        <v>1</v>
      </c>
      <c r="F237" s="252" t="s">
        <v>144</v>
      </c>
      <c r="G237" s="250"/>
      <c r="H237" s="251" t="s">
        <v>1</v>
      </c>
      <c r="I237" s="253"/>
      <c r="J237" s="250"/>
      <c r="K237" s="250"/>
      <c r="L237" s="254"/>
      <c r="M237" s="255"/>
      <c r="N237" s="256"/>
      <c r="O237" s="256"/>
      <c r="P237" s="256"/>
      <c r="Q237" s="256"/>
      <c r="R237" s="256"/>
      <c r="S237" s="256"/>
      <c r="T237" s="257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58" t="s">
        <v>142</v>
      </c>
      <c r="AU237" s="258" t="s">
        <v>83</v>
      </c>
      <c r="AV237" s="14" t="s">
        <v>81</v>
      </c>
      <c r="AW237" s="14" t="s">
        <v>30</v>
      </c>
      <c r="AX237" s="14" t="s">
        <v>73</v>
      </c>
      <c r="AY237" s="258" t="s">
        <v>132</v>
      </c>
    </row>
    <row r="238" s="15" customFormat="1">
      <c r="A238" s="15"/>
      <c r="B238" s="259"/>
      <c r="C238" s="260"/>
      <c r="D238" s="239" t="s">
        <v>142</v>
      </c>
      <c r="E238" s="261" t="s">
        <v>1</v>
      </c>
      <c r="F238" s="262" t="s">
        <v>145</v>
      </c>
      <c r="G238" s="260"/>
      <c r="H238" s="263">
        <v>100</v>
      </c>
      <c r="I238" s="264"/>
      <c r="J238" s="260"/>
      <c r="K238" s="260"/>
      <c r="L238" s="265"/>
      <c r="M238" s="266"/>
      <c r="N238" s="267"/>
      <c r="O238" s="267"/>
      <c r="P238" s="267"/>
      <c r="Q238" s="267"/>
      <c r="R238" s="267"/>
      <c r="S238" s="267"/>
      <c r="T238" s="268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T238" s="269" t="s">
        <v>142</v>
      </c>
      <c r="AU238" s="269" t="s">
        <v>83</v>
      </c>
      <c r="AV238" s="15" t="s">
        <v>139</v>
      </c>
      <c r="AW238" s="15" t="s">
        <v>30</v>
      </c>
      <c r="AX238" s="15" t="s">
        <v>81</v>
      </c>
      <c r="AY238" s="269" t="s">
        <v>132</v>
      </c>
    </row>
    <row r="239" s="2" customFormat="1" ht="24.15" customHeight="1">
      <c r="A239" s="39"/>
      <c r="B239" s="40"/>
      <c r="C239" s="219" t="s">
        <v>208</v>
      </c>
      <c r="D239" s="219" t="s">
        <v>134</v>
      </c>
      <c r="E239" s="220" t="s">
        <v>907</v>
      </c>
      <c r="F239" s="221" t="s">
        <v>908</v>
      </c>
      <c r="G239" s="222" t="s">
        <v>137</v>
      </c>
      <c r="H239" s="223">
        <v>100</v>
      </c>
      <c r="I239" s="224"/>
      <c r="J239" s="225">
        <f>ROUND(I239*H239,2)</f>
        <v>0</v>
      </c>
      <c r="K239" s="221" t="s">
        <v>138</v>
      </c>
      <c r="L239" s="45"/>
      <c r="M239" s="226" t="s">
        <v>1</v>
      </c>
      <c r="N239" s="227" t="s">
        <v>38</v>
      </c>
      <c r="O239" s="92"/>
      <c r="P239" s="228">
        <f>O239*H239</f>
        <v>0</v>
      </c>
      <c r="Q239" s="228">
        <v>0</v>
      </c>
      <c r="R239" s="228">
        <f>Q239*H239</f>
        <v>0</v>
      </c>
      <c r="S239" s="228">
        <v>0</v>
      </c>
      <c r="T239" s="229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30" t="s">
        <v>139</v>
      </c>
      <c r="AT239" s="230" t="s">
        <v>134</v>
      </c>
      <c r="AU239" s="230" t="s">
        <v>83</v>
      </c>
      <c r="AY239" s="18" t="s">
        <v>132</v>
      </c>
      <c r="BE239" s="231">
        <f>IF(N239="základní",J239,0)</f>
        <v>0</v>
      </c>
      <c r="BF239" s="231">
        <f>IF(N239="snížená",J239,0)</f>
        <v>0</v>
      </c>
      <c r="BG239" s="231">
        <f>IF(N239="zákl. přenesená",J239,0)</f>
        <v>0</v>
      </c>
      <c r="BH239" s="231">
        <f>IF(N239="sníž. přenesená",J239,0)</f>
        <v>0</v>
      </c>
      <c r="BI239" s="231">
        <f>IF(N239="nulová",J239,0)</f>
        <v>0</v>
      </c>
      <c r="BJ239" s="18" t="s">
        <v>81</v>
      </c>
      <c r="BK239" s="231">
        <f>ROUND(I239*H239,2)</f>
        <v>0</v>
      </c>
      <c r="BL239" s="18" t="s">
        <v>139</v>
      </c>
      <c r="BM239" s="230" t="s">
        <v>256</v>
      </c>
    </row>
    <row r="240" s="2" customFormat="1">
      <c r="A240" s="39"/>
      <c r="B240" s="40"/>
      <c r="C240" s="41"/>
      <c r="D240" s="232" t="s">
        <v>140</v>
      </c>
      <c r="E240" s="41"/>
      <c r="F240" s="233" t="s">
        <v>909</v>
      </c>
      <c r="G240" s="41"/>
      <c r="H240" s="41"/>
      <c r="I240" s="234"/>
      <c r="J240" s="41"/>
      <c r="K240" s="41"/>
      <c r="L240" s="45"/>
      <c r="M240" s="235"/>
      <c r="N240" s="236"/>
      <c r="O240" s="92"/>
      <c r="P240" s="92"/>
      <c r="Q240" s="92"/>
      <c r="R240" s="92"/>
      <c r="S240" s="92"/>
      <c r="T240" s="93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T240" s="18" t="s">
        <v>140</v>
      </c>
      <c r="AU240" s="18" t="s">
        <v>83</v>
      </c>
    </row>
    <row r="241" s="13" customFormat="1">
      <c r="A241" s="13"/>
      <c r="B241" s="237"/>
      <c r="C241" s="238"/>
      <c r="D241" s="239" t="s">
        <v>142</v>
      </c>
      <c r="E241" s="240" t="s">
        <v>1</v>
      </c>
      <c r="F241" s="241" t="s">
        <v>425</v>
      </c>
      <c r="G241" s="238"/>
      <c r="H241" s="242">
        <v>100</v>
      </c>
      <c r="I241" s="243"/>
      <c r="J241" s="238"/>
      <c r="K241" s="238"/>
      <c r="L241" s="244"/>
      <c r="M241" s="245"/>
      <c r="N241" s="246"/>
      <c r="O241" s="246"/>
      <c r="P241" s="246"/>
      <c r="Q241" s="246"/>
      <c r="R241" s="246"/>
      <c r="S241" s="246"/>
      <c r="T241" s="247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8" t="s">
        <v>142</v>
      </c>
      <c r="AU241" s="248" t="s">
        <v>83</v>
      </c>
      <c r="AV241" s="13" t="s">
        <v>83</v>
      </c>
      <c r="AW241" s="13" t="s">
        <v>30</v>
      </c>
      <c r="AX241" s="13" t="s">
        <v>73</v>
      </c>
      <c r="AY241" s="248" t="s">
        <v>132</v>
      </c>
    </row>
    <row r="242" s="14" customFormat="1">
      <c r="A242" s="14"/>
      <c r="B242" s="249"/>
      <c r="C242" s="250"/>
      <c r="D242" s="239" t="s">
        <v>142</v>
      </c>
      <c r="E242" s="251" t="s">
        <v>1</v>
      </c>
      <c r="F242" s="252" t="s">
        <v>144</v>
      </c>
      <c r="G242" s="250"/>
      <c r="H242" s="251" t="s">
        <v>1</v>
      </c>
      <c r="I242" s="253"/>
      <c r="J242" s="250"/>
      <c r="K242" s="250"/>
      <c r="L242" s="254"/>
      <c r="M242" s="255"/>
      <c r="N242" s="256"/>
      <c r="O242" s="256"/>
      <c r="P242" s="256"/>
      <c r="Q242" s="256"/>
      <c r="R242" s="256"/>
      <c r="S242" s="256"/>
      <c r="T242" s="257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8" t="s">
        <v>142</v>
      </c>
      <c r="AU242" s="258" t="s">
        <v>83</v>
      </c>
      <c r="AV242" s="14" t="s">
        <v>81</v>
      </c>
      <c r="AW242" s="14" t="s">
        <v>30</v>
      </c>
      <c r="AX242" s="14" t="s">
        <v>73</v>
      </c>
      <c r="AY242" s="258" t="s">
        <v>132</v>
      </c>
    </row>
    <row r="243" s="15" customFormat="1">
      <c r="A243" s="15"/>
      <c r="B243" s="259"/>
      <c r="C243" s="260"/>
      <c r="D243" s="239" t="s">
        <v>142</v>
      </c>
      <c r="E243" s="261" t="s">
        <v>1</v>
      </c>
      <c r="F243" s="262" t="s">
        <v>145</v>
      </c>
      <c r="G243" s="260"/>
      <c r="H243" s="263">
        <v>100</v>
      </c>
      <c r="I243" s="264"/>
      <c r="J243" s="260"/>
      <c r="K243" s="260"/>
      <c r="L243" s="265"/>
      <c r="M243" s="266"/>
      <c r="N243" s="267"/>
      <c r="O243" s="267"/>
      <c r="P243" s="267"/>
      <c r="Q243" s="267"/>
      <c r="R243" s="267"/>
      <c r="S243" s="267"/>
      <c r="T243" s="268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T243" s="269" t="s">
        <v>142</v>
      </c>
      <c r="AU243" s="269" t="s">
        <v>83</v>
      </c>
      <c r="AV243" s="15" t="s">
        <v>139</v>
      </c>
      <c r="AW243" s="15" t="s">
        <v>30</v>
      </c>
      <c r="AX243" s="15" t="s">
        <v>81</v>
      </c>
      <c r="AY243" s="269" t="s">
        <v>132</v>
      </c>
    </row>
    <row r="244" s="2" customFormat="1" ht="16.5" customHeight="1">
      <c r="A244" s="39"/>
      <c r="B244" s="40"/>
      <c r="C244" s="270" t="s">
        <v>257</v>
      </c>
      <c r="D244" s="270" t="s">
        <v>199</v>
      </c>
      <c r="E244" s="271" t="s">
        <v>910</v>
      </c>
      <c r="F244" s="272" t="s">
        <v>911</v>
      </c>
      <c r="G244" s="273" t="s">
        <v>912</v>
      </c>
      <c r="H244" s="274">
        <v>2</v>
      </c>
      <c r="I244" s="275"/>
      <c r="J244" s="276">
        <f>ROUND(I244*H244,2)</f>
        <v>0</v>
      </c>
      <c r="K244" s="272" t="s">
        <v>138</v>
      </c>
      <c r="L244" s="277"/>
      <c r="M244" s="278" t="s">
        <v>1</v>
      </c>
      <c r="N244" s="279" t="s">
        <v>38</v>
      </c>
      <c r="O244" s="92"/>
      <c r="P244" s="228">
        <f>O244*H244</f>
        <v>0</v>
      </c>
      <c r="Q244" s="228">
        <v>0</v>
      </c>
      <c r="R244" s="228">
        <f>Q244*H244</f>
        <v>0</v>
      </c>
      <c r="S244" s="228">
        <v>0</v>
      </c>
      <c r="T244" s="229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30" t="s">
        <v>165</v>
      </c>
      <c r="AT244" s="230" t="s">
        <v>199</v>
      </c>
      <c r="AU244" s="230" t="s">
        <v>83</v>
      </c>
      <c r="AY244" s="18" t="s">
        <v>132</v>
      </c>
      <c r="BE244" s="231">
        <f>IF(N244="základní",J244,0)</f>
        <v>0</v>
      </c>
      <c r="BF244" s="231">
        <f>IF(N244="snížená",J244,0)</f>
        <v>0</v>
      </c>
      <c r="BG244" s="231">
        <f>IF(N244="zákl. přenesená",J244,0)</f>
        <v>0</v>
      </c>
      <c r="BH244" s="231">
        <f>IF(N244="sníž. přenesená",J244,0)</f>
        <v>0</v>
      </c>
      <c r="BI244" s="231">
        <f>IF(N244="nulová",J244,0)</f>
        <v>0</v>
      </c>
      <c r="BJ244" s="18" t="s">
        <v>81</v>
      </c>
      <c r="BK244" s="231">
        <f>ROUND(I244*H244,2)</f>
        <v>0</v>
      </c>
      <c r="BL244" s="18" t="s">
        <v>139</v>
      </c>
      <c r="BM244" s="230" t="s">
        <v>260</v>
      </c>
    </row>
    <row r="245" s="13" customFormat="1">
      <c r="A245" s="13"/>
      <c r="B245" s="237"/>
      <c r="C245" s="238"/>
      <c r="D245" s="239" t="s">
        <v>142</v>
      </c>
      <c r="E245" s="240" t="s">
        <v>1</v>
      </c>
      <c r="F245" s="241" t="s">
        <v>913</v>
      </c>
      <c r="G245" s="238"/>
      <c r="H245" s="242">
        <v>2</v>
      </c>
      <c r="I245" s="243"/>
      <c r="J245" s="238"/>
      <c r="K245" s="238"/>
      <c r="L245" s="244"/>
      <c r="M245" s="245"/>
      <c r="N245" s="246"/>
      <c r="O245" s="246"/>
      <c r="P245" s="246"/>
      <c r="Q245" s="246"/>
      <c r="R245" s="246"/>
      <c r="S245" s="246"/>
      <c r="T245" s="247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8" t="s">
        <v>142</v>
      </c>
      <c r="AU245" s="248" t="s">
        <v>83</v>
      </c>
      <c r="AV245" s="13" t="s">
        <v>83</v>
      </c>
      <c r="AW245" s="13" t="s">
        <v>30</v>
      </c>
      <c r="AX245" s="13" t="s">
        <v>73</v>
      </c>
      <c r="AY245" s="248" t="s">
        <v>132</v>
      </c>
    </row>
    <row r="246" s="15" customFormat="1">
      <c r="A246" s="15"/>
      <c r="B246" s="259"/>
      <c r="C246" s="260"/>
      <c r="D246" s="239" t="s">
        <v>142</v>
      </c>
      <c r="E246" s="261" t="s">
        <v>1</v>
      </c>
      <c r="F246" s="262" t="s">
        <v>145</v>
      </c>
      <c r="G246" s="260"/>
      <c r="H246" s="263">
        <v>2</v>
      </c>
      <c r="I246" s="264"/>
      <c r="J246" s="260"/>
      <c r="K246" s="260"/>
      <c r="L246" s="265"/>
      <c r="M246" s="266"/>
      <c r="N246" s="267"/>
      <c r="O246" s="267"/>
      <c r="P246" s="267"/>
      <c r="Q246" s="267"/>
      <c r="R246" s="267"/>
      <c r="S246" s="267"/>
      <c r="T246" s="268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T246" s="269" t="s">
        <v>142</v>
      </c>
      <c r="AU246" s="269" t="s">
        <v>83</v>
      </c>
      <c r="AV246" s="15" t="s">
        <v>139</v>
      </c>
      <c r="AW246" s="15" t="s">
        <v>30</v>
      </c>
      <c r="AX246" s="15" t="s">
        <v>81</v>
      </c>
      <c r="AY246" s="269" t="s">
        <v>132</v>
      </c>
    </row>
    <row r="247" s="12" customFormat="1" ht="22.8" customHeight="1">
      <c r="A247" s="12"/>
      <c r="B247" s="203"/>
      <c r="C247" s="204"/>
      <c r="D247" s="205" t="s">
        <v>72</v>
      </c>
      <c r="E247" s="217" t="s">
        <v>83</v>
      </c>
      <c r="F247" s="217" t="s">
        <v>561</v>
      </c>
      <c r="G247" s="204"/>
      <c r="H247" s="204"/>
      <c r="I247" s="207"/>
      <c r="J247" s="218">
        <f>BK247</f>
        <v>0</v>
      </c>
      <c r="K247" s="204"/>
      <c r="L247" s="209"/>
      <c r="M247" s="210"/>
      <c r="N247" s="211"/>
      <c r="O247" s="211"/>
      <c r="P247" s="212">
        <f>SUM(P248:P297)</f>
        <v>0</v>
      </c>
      <c r="Q247" s="211"/>
      <c r="R247" s="212">
        <f>SUM(R248:R297)</f>
        <v>0</v>
      </c>
      <c r="S247" s="211"/>
      <c r="T247" s="213">
        <f>SUM(T248:T297)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14" t="s">
        <v>81</v>
      </c>
      <c r="AT247" s="215" t="s">
        <v>72</v>
      </c>
      <c r="AU247" s="215" t="s">
        <v>81</v>
      </c>
      <c r="AY247" s="214" t="s">
        <v>132</v>
      </c>
      <c r="BK247" s="216">
        <f>SUM(BK248:BK297)</f>
        <v>0</v>
      </c>
    </row>
    <row r="248" s="2" customFormat="1" ht="33" customHeight="1">
      <c r="A248" s="39"/>
      <c r="B248" s="40"/>
      <c r="C248" s="219" t="s">
        <v>213</v>
      </c>
      <c r="D248" s="219" t="s">
        <v>134</v>
      </c>
      <c r="E248" s="220" t="s">
        <v>914</v>
      </c>
      <c r="F248" s="221" t="s">
        <v>915</v>
      </c>
      <c r="G248" s="222" t="s">
        <v>218</v>
      </c>
      <c r="H248" s="223">
        <v>8</v>
      </c>
      <c r="I248" s="224"/>
      <c r="J248" s="225">
        <f>ROUND(I248*H248,2)</f>
        <v>0</v>
      </c>
      <c r="K248" s="221" t="s">
        <v>138</v>
      </c>
      <c r="L248" s="45"/>
      <c r="M248" s="226" t="s">
        <v>1</v>
      </c>
      <c r="N248" s="227" t="s">
        <v>38</v>
      </c>
      <c r="O248" s="92"/>
      <c r="P248" s="228">
        <f>O248*H248</f>
        <v>0</v>
      </c>
      <c r="Q248" s="228">
        <v>0</v>
      </c>
      <c r="R248" s="228">
        <f>Q248*H248</f>
        <v>0</v>
      </c>
      <c r="S248" s="228">
        <v>0</v>
      </c>
      <c r="T248" s="229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30" t="s">
        <v>139</v>
      </c>
      <c r="AT248" s="230" t="s">
        <v>134</v>
      </c>
      <c r="AU248" s="230" t="s">
        <v>83</v>
      </c>
      <c r="AY248" s="18" t="s">
        <v>132</v>
      </c>
      <c r="BE248" s="231">
        <f>IF(N248="základní",J248,0)</f>
        <v>0</v>
      </c>
      <c r="BF248" s="231">
        <f>IF(N248="snížená",J248,0)</f>
        <v>0</v>
      </c>
      <c r="BG248" s="231">
        <f>IF(N248="zákl. přenesená",J248,0)</f>
        <v>0</v>
      </c>
      <c r="BH248" s="231">
        <f>IF(N248="sníž. přenesená",J248,0)</f>
        <v>0</v>
      </c>
      <c r="BI248" s="231">
        <f>IF(N248="nulová",J248,0)</f>
        <v>0</v>
      </c>
      <c r="BJ248" s="18" t="s">
        <v>81</v>
      </c>
      <c r="BK248" s="231">
        <f>ROUND(I248*H248,2)</f>
        <v>0</v>
      </c>
      <c r="BL248" s="18" t="s">
        <v>139</v>
      </c>
      <c r="BM248" s="230" t="s">
        <v>268</v>
      </c>
    </row>
    <row r="249" s="2" customFormat="1">
      <c r="A249" s="39"/>
      <c r="B249" s="40"/>
      <c r="C249" s="41"/>
      <c r="D249" s="232" t="s">
        <v>140</v>
      </c>
      <c r="E249" s="41"/>
      <c r="F249" s="233" t="s">
        <v>916</v>
      </c>
      <c r="G249" s="41"/>
      <c r="H249" s="41"/>
      <c r="I249" s="234"/>
      <c r="J249" s="41"/>
      <c r="K249" s="41"/>
      <c r="L249" s="45"/>
      <c r="M249" s="235"/>
      <c r="N249" s="236"/>
      <c r="O249" s="92"/>
      <c r="P249" s="92"/>
      <c r="Q249" s="92"/>
      <c r="R249" s="92"/>
      <c r="S249" s="92"/>
      <c r="T249" s="93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T249" s="18" t="s">
        <v>140</v>
      </c>
      <c r="AU249" s="18" t="s">
        <v>83</v>
      </c>
    </row>
    <row r="250" s="13" customFormat="1">
      <c r="A250" s="13"/>
      <c r="B250" s="237"/>
      <c r="C250" s="238"/>
      <c r="D250" s="239" t="s">
        <v>142</v>
      </c>
      <c r="E250" s="240" t="s">
        <v>1</v>
      </c>
      <c r="F250" s="241" t="s">
        <v>165</v>
      </c>
      <c r="G250" s="238"/>
      <c r="H250" s="242">
        <v>8</v>
      </c>
      <c r="I250" s="243"/>
      <c r="J250" s="238"/>
      <c r="K250" s="238"/>
      <c r="L250" s="244"/>
      <c r="M250" s="245"/>
      <c r="N250" s="246"/>
      <c r="O250" s="246"/>
      <c r="P250" s="246"/>
      <c r="Q250" s="246"/>
      <c r="R250" s="246"/>
      <c r="S250" s="246"/>
      <c r="T250" s="247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8" t="s">
        <v>142</v>
      </c>
      <c r="AU250" s="248" t="s">
        <v>83</v>
      </c>
      <c r="AV250" s="13" t="s">
        <v>83</v>
      </c>
      <c r="AW250" s="13" t="s">
        <v>30</v>
      </c>
      <c r="AX250" s="13" t="s">
        <v>73</v>
      </c>
      <c r="AY250" s="248" t="s">
        <v>132</v>
      </c>
    </row>
    <row r="251" s="14" customFormat="1">
      <c r="A251" s="14"/>
      <c r="B251" s="249"/>
      <c r="C251" s="250"/>
      <c r="D251" s="239" t="s">
        <v>142</v>
      </c>
      <c r="E251" s="251" t="s">
        <v>1</v>
      </c>
      <c r="F251" s="252" t="s">
        <v>144</v>
      </c>
      <c r="G251" s="250"/>
      <c r="H251" s="251" t="s">
        <v>1</v>
      </c>
      <c r="I251" s="253"/>
      <c r="J251" s="250"/>
      <c r="K251" s="250"/>
      <c r="L251" s="254"/>
      <c r="M251" s="255"/>
      <c r="N251" s="256"/>
      <c r="O251" s="256"/>
      <c r="P251" s="256"/>
      <c r="Q251" s="256"/>
      <c r="R251" s="256"/>
      <c r="S251" s="256"/>
      <c r="T251" s="257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58" t="s">
        <v>142</v>
      </c>
      <c r="AU251" s="258" t="s">
        <v>83</v>
      </c>
      <c r="AV251" s="14" t="s">
        <v>81</v>
      </c>
      <c r="AW251" s="14" t="s">
        <v>30</v>
      </c>
      <c r="AX251" s="14" t="s">
        <v>73</v>
      </c>
      <c r="AY251" s="258" t="s">
        <v>132</v>
      </c>
    </row>
    <row r="252" s="15" customFormat="1">
      <c r="A252" s="15"/>
      <c r="B252" s="259"/>
      <c r="C252" s="260"/>
      <c r="D252" s="239" t="s">
        <v>142</v>
      </c>
      <c r="E252" s="261" t="s">
        <v>1</v>
      </c>
      <c r="F252" s="262" t="s">
        <v>145</v>
      </c>
      <c r="G252" s="260"/>
      <c r="H252" s="263">
        <v>8</v>
      </c>
      <c r="I252" s="264"/>
      <c r="J252" s="260"/>
      <c r="K252" s="260"/>
      <c r="L252" s="265"/>
      <c r="M252" s="266"/>
      <c r="N252" s="267"/>
      <c r="O252" s="267"/>
      <c r="P252" s="267"/>
      <c r="Q252" s="267"/>
      <c r="R252" s="267"/>
      <c r="S252" s="267"/>
      <c r="T252" s="268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T252" s="269" t="s">
        <v>142</v>
      </c>
      <c r="AU252" s="269" t="s">
        <v>83</v>
      </c>
      <c r="AV252" s="15" t="s">
        <v>139</v>
      </c>
      <c r="AW252" s="15" t="s">
        <v>30</v>
      </c>
      <c r="AX252" s="15" t="s">
        <v>81</v>
      </c>
      <c r="AY252" s="269" t="s">
        <v>132</v>
      </c>
    </row>
    <row r="253" s="2" customFormat="1" ht="33" customHeight="1">
      <c r="A253" s="39"/>
      <c r="B253" s="40"/>
      <c r="C253" s="219" t="s">
        <v>275</v>
      </c>
      <c r="D253" s="219" t="s">
        <v>134</v>
      </c>
      <c r="E253" s="220" t="s">
        <v>917</v>
      </c>
      <c r="F253" s="221" t="s">
        <v>918</v>
      </c>
      <c r="G253" s="222" t="s">
        <v>218</v>
      </c>
      <c r="H253" s="223">
        <v>35</v>
      </c>
      <c r="I253" s="224"/>
      <c r="J253" s="225">
        <f>ROUND(I253*H253,2)</f>
        <v>0</v>
      </c>
      <c r="K253" s="221" t="s">
        <v>138</v>
      </c>
      <c r="L253" s="45"/>
      <c r="M253" s="226" t="s">
        <v>1</v>
      </c>
      <c r="N253" s="227" t="s">
        <v>38</v>
      </c>
      <c r="O253" s="92"/>
      <c r="P253" s="228">
        <f>O253*H253</f>
        <v>0</v>
      </c>
      <c r="Q253" s="228">
        <v>0</v>
      </c>
      <c r="R253" s="228">
        <f>Q253*H253</f>
        <v>0</v>
      </c>
      <c r="S253" s="228">
        <v>0</v>
      </c>
      <c r="T253" s="229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30" t="s">
        <v>139</v>
      </c>
      <c r="AT253" s="230" t="s">
        <v>134</v>
      </c>
      <c r="AU253" s="230" t="s">
        <v>83</v>
      </c>
      <c r="AY253" s="18" t="s">
        <v>132</v>
      </c>
      <c r="BE253" s="231">
        <f>IF(N253="základní",J253,0)</f>
        <v>0</v>
      </c>
      <c r="BF253" s="231">
        <f>IF(N253="snížená",J253,0)</f>
        <v>0</v>
      </c>
      <c r="BG253" s="231">
        <f>IF(N253="zákl. přenesená",J253,0)</f>
        <v>0</v>
      </c>
      <c r="BH253" s="231">
        <f>IF(N253="sníž. přenesená",J253,0)</f>
        <v>0</v>
      </c>
      <c r="BI253" s="231">
        <f>IF(N253="nulová",J253,0)</f>
        <v>0</v>
      </c>
      <c r="BJ253" s="18" t="s">
        <v>81</v>
      </c>
      <c r="BK253" s="231">
        <f>ROUND(I253*H253,2)</f>
        <v>0</v>
      </c>
      <c r="BL253" s="18" t="s">
        <v>139</v>
      </c>
      <c r="BM253" s="230" t="s">
        <v>278</v>
      </c>
    </row>
    <row r="254" s="2" customFormat="1">
      <c r="A254" s="39"/>
      <c r="B254" s="40"/>
      <c r="C254" s="41"/>
      <c r="D254" s="232" t="s">
        <v>140</v>
      </c>
      <c r="E254" s="41"/>
      <c r="F254" s="233" t="s">
        <v>919</v>
      </c>
      <c r="G254" s="41"/>
      <c r="H254" s="41"/>
      <c r="I254" s="234"/>
      <c r="J254" s="41"/>
      <c r="K254" s="41"/>
      <c r="L254" s="45"/>
      <c r="M254" s="235"/>
      <c r="N254" s="236"/>
      <c r="O254" s="92"/>
      <c r="P254" s="92"/>
      <c r="Q254" s="92"/>
      <c r="R254" s="92"/>
      <c r="S254" s="92"/>
      <c r="T254" s="93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T254" s="18" t="s">
        <v>140</v>
      </c>
      <c r="AU254" s="18" t="s">
        <v>83</v>
      </c>
    </row>
    <row r="255" s="13" customFormat="1">
      <c r="A255" s="13"/>
      <c r="B255" s="237"/>
      <c r="C255" s="238"/>
      <c r="D255" s="239" t="s">
        <v>142</v>
      </c>
      <c r="E255" s="240" t="s">
        <v>1</v>
      </c>
      <c r="F255" s="241" t="s">
        <v>920</v>
      </c>
      <c r="G255" s="238"/>
      <c r="H255" s="242">
        <v>35</v>
      </c>
      <c r="I255" s="243"/>
      <c r="J255" s="238"/>
      <c r="K255" s="238"/>
      <c r="L255" s="244"/>
      <c r="M255" s="245"/>
      <c r="N255" s="246"/>
      <c r="O255" s="246"/>
      <c r="P255" s="246"/>
      <c r="Q255" s="246"/>
      <c r="R255" s="246"/>
      <c r="S255" s="246"/>
      <c r="T255" s="247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8" t="s">
        <v>142</v>
      </c>
      <c r="AU255" s="248" t="s">
        <v>83</v>
      </c>
      <c r="AV255" s="13" t="s">
        <v>83</v>
      </c>
      <c r="AW255" s="13" t="s">
        <v>30</v>
      </c>
      <c r="AX255" s="13" t="s">
        <v>73</v>
      </c>
      <c r="AY255" s="248" t="s">
        <v>132</v>
      </c>
    </row>
    <row r="256" s="14" customFormat="1">
      <c r="A256" s="14"/>
      <c r="B256" s="249"/>
      <c r="C256" s="250"/>
      <c r="D256" s="239" t="s">
        <v>142</v>
      </c>
      <c r="E256" s="251" t="s">
        <v>1</v>
      </c>
      <c r="F256" s="252" t="s">
        <v>144</v>
      </c>
      <c r="G256" s="250"/>
      <c r="H256" s="251" t="s">
        <v>1</v>
      </c>
      <c r="I256" s="253"/>
      <c r="J256" s="250"/>
      <c r="K256" s="250"/>
      <c r="L256" s="254"/>
      <c r="M256" s="255"/>
      <c r="N256" s="256"/>
      <c r="O256" s="256"/>
      <c r="P256" s="256"/>
      <c r="Q256" s="256"/>
      <c r="R256" s="256"/>
      <c r="S256" s="256"/>
      <c r="T256" s="257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8" t="s">
        <v>142</v>
      </c>
      <c r="AU256" s="258" t="s">
        <v>83</v>
      </c>
      <c r="AV256" s="14" t="s">
        <v>81</v>
      </c>
      <c r="AW256" s="14" t="s">
        <v>30</v>
      </c>
      <c r="AX256" s="14" t="s">
        <v>73</v>
      </c>
      <c r="AY256" s="258" t="s">
        <v>132</v>
      </c>
    </row>
    <row r="257" s="15" customFormat="1">
      <c r="A257" s="15"/>
      <c r="B257" s="259"/>
      <c r="C257" s="260"/>
      <c r="D257" s="239" t="s">
        <v>142</v>
      </c>
      <c r="E257" s="261" t="s">
        <v>1</v>
      </c>
      <c r="F257" s="262" t="s">
        <v>145</v>
      </c>
      <c r="G257" s="260"/>
      <c r="H257" s="263">
        <v>35</v>
      </c>
      <c r="I257" s="264"/>
      <c r="J257" s="260"/>
      <c r="K257" s="260"/>
      <c r="L257" s="265"/>
      <c r="M257" s="266"/>
      <c r="N257" s="267"/>
      <c r="O257" s="267"/>
      <c r="P257" s="267"/>
      <c r="Q257" s="267"/>
      <c r="R257" s="267"/>
      <c r="S257" s="267"/>
      <c r="T257" s="268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T257" s="269" t="s">
        <v>142</v>
      </c>
      <c r="AU257" s="269" t="s">
        <v>83</v>
      </c>
      <c r="AV257" s="15" t="s">
        <v>139</v>
      </c>
      <c r="AW257" s="15" t="s">
        <v>30</v>
      </c>
      <c r="AX257" s="15" t="s">
        <v>81</v>
      </c>
      <c r="AY257" s="269" t="s">
        <v>132</v>
      </c>
    </row>
    <row r="258" s="2" customFormat="1" ht="16.5" customHeight="1">
      <c r="A258" s="39"/>
      <c r="B258" s="40"/>
      <c r="C258" s="219" t="s">
        <v>219</v>
      </c>
      <c r="D258" s="219" t="s">
        <v>134</v>
      </c>
      <c r="E258" s="220" t="s">
        <v>921</v>
      </c>
      <c r="F258" s="221" t="s">
        <v>922</v>
      </c>
      <c r="G258" s="222" t="s">
        <v>218</v>
      </c>
      <c r="H258" s="223">
        <v>35</v>
      </c>
      <c r="I258" s="224"/>
      <c r="J258" s="225">
        <f>ROUND(I258*H258,2)</f>
        <v>0</v>
      </c>
      <c r="K258" s="221" t="s">
        <v>138</v>
      </c>
      <c r="L258" s="45"/>
      <c r="M258" s="226" t="s">
        <v>1</v>
      </c>
      <c r="N258" s="227" t="s">
        <v>38</v>
      </c>
      <c r="O258" s="92"/>
      <c r="P258" s="228">
        <f>O258*H258</f>
        <v>0</v>
      </c>
      <c r="Q258" s="228">
        <v>0</v>
      </c>
      <c r="R258" s="228">
        <f>Q258*H258</f>
        <v>0</v>
      </c>
      <c r="S258" s="228">
        <v>0</v>
      </c>
      <c r="T258" s="229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30" t="s">
        <v>139</v>
      </c>
      <c r="AT258" s="230" t="s">
        <v>134</v>
      </c>
      <c r="AU258" s="230" t="s">
        <v>83</v>
      </c>
      <c r="AY258" s="18" t="s">
        <v>132</v>
      </c>
      <c r="BE258" s="231">
        <f>IF(N258="základní",J258,0)</f>
        <v>0</v>
      </c>
      <c r="BF258" s="231">
        <f>IF(N258="snížená",J258,0)</f>
        <v>0</v>
      </c>
      <c r="BG258" s="231">
        <f>IF(N258="zákl. přenesená",J258,0)</f>
        <v>0</v>
      </c>
      <c r="BH258" s="231">
        <f>IF(N258="sníž. přenesená",J258,0)</f>
        <v>0</v>
      </c>
      <c r="BI258" s="231">
        <f>IF(N258="nulová",J258,0)</f>
        <v>0</v>
      </c>
      <c r="BJ258" s="18" t="s">
        <v>81</v>
      </c>
      <c r="BK258" s="231">
        <f>ROUND(I258*H258,2)</f>
        <v>0</v>
      </c>
      <c r="BL258" s="18" t="s">
        <v>139</v>
      </c>
      <c r="BM258" s="230" t="s">
        <v>284</v>
      </c>
    </row>
    <row r="259" s="2" customFormat="1">
      <c r="A259" s="39"/>
      <c r="B259" s="40"/>
      <c r="C259" s="41"/>
      <c r="D259" s="232" t="s">
        <v>140</v>
      </c>
      <c r="E259" s="41"/>
      <c r="F259" s="233" t="s">
        <v>923</v>
      </c>
      <c r="G259" s="41"/>
      <c r="H259" s="41"/>
      <c r="I259" s="234"/>
      <c r="J259" s="41"/>
      <c r="K259" s="41"/>
      <c r="L259" s="45"/>
      <c r="M259" s="235"/>
      <c r="N259" s="236"/>
      <c r="O259" s="92"/>
      <c r="P259" s="92"/>
      <c r="Q259" s="92"/>
      <c r="R259" s="92"/>
      <c r="S259" s="92"/>
      <c r="T259" s="93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T259" s="18" t="s">
        <v>140</v>
      </c>
      <c r="AU259" s="18" t="s">
        <v>83</v>
      </c>
    </row>
    <row r="260" s="13" customFormat="1">
      <c r="A260" s="13"/>
      <c r="B260" s="237"/>
      <c r="C260" s="238"/>
      <c r="D260" s="239" t="s">
        <v>142</v>
      </c>
      <c r="E260" s="240" t="s">
        <v>1</v>
      </c>
      <c r="F260" s="241" t="s">
        <v>334</v>
      </c>
      <c r="G260" s="238"/>
      <c r="H260" s="242">
        <v>35</v>
      </c>
      <c r="I260" s="243"/>
      <c r="J260" s="238"/>
      <c r="K260" s="238"/>
      <c r="L260" s="244"/>
      <c r="M260" s="245"/>
      <c r="N260" s="246"/>
      <c r="O260" s="246"/>
      <c r="P260" s="246"/>
      <c r="Q260" s="246"/>
      <c r="R260" s="246"/>
      <c r="S260" s="246"/>
      <c r="T260" s="247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8" t="s">
        <v>142</v>
      </c>
      <c r="AU260" s="248" t="s">
        <v>83</v>
      </c>
      <c r="AV260" s="13" t="s">
        <v>83</v>
      </c>
      <c r="AW260" s="13" t="s">
        <v>30</v>
      </c>
      <c r="AX260" s="13" t="s">
        <v>73</v>
      </c>
      <c r="AY260" s="248" t="s">
        <v>132</v>
      </c>
    </row>
    <row r="261" s="14" customFormat="1">
      <c r="A261" s="14"/>
      <c r="B261" s="249"/>
      <c r="C261" s="250"/>
      <c r="D261" s="239" t="s">
        <v>142</v>
      </c>
      <c r="E261" s="251" t="s">
        <v>1</v>
      </c>
      <c r="F261" s="252" t="s">
        <v>924</v>
      </c>
      <c r="G261" s="250"/>
      <c r="H261" s="251" t="s">
        <v>1</v>
      </c>
      <c r="I261" s="253"/>
      <c r="J261" s="250"/>
      <c r="K261" s="250"/>
      <c r="L261" s="254"/>
      <c r="M261" s="255"/>
      <c r="N261" s="256"/>
      <c r="O261" s="256"/>
      <c r="P261" s="256"/>
      <c r="Q261" s="256"/>
      <c r="R261" s="256"/>
      <c r="S261" s="256"/>
      <c r="T261" s="257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58" t="s">
        <v>142</v>
      </c>
      <c r="AU261" s="258" t="s">
        <v>83</v>
      </c>
      <c r="AV261" s="14" t="s">
        <v>81</v>
      </c>
      <c r="AW261" s="14" t="s">
        <v>30</v>
      </c>
      <c r="AX261" s="14" t="s">
        <v>73</v>
      </c>
      <c r="AY261" s="258" t="s">
        <v>132</v>
      </c>
    </row>
    <row r="262" s="15" customFormat="1">
      <c r="A262" s="15"/>
      <c r="B262" s="259"/>
      <c r="C262" s="260"/>
      <c r="D262" s="239" t="s">
        <v>142</v>
      </c>
      <c r="E262" s="261" t="s">
        <v>1</v>
      </c>
      <c r="F262" s="262" t="s">
        <v>145</v>
      </c>
      <c r="G262" s="260"/>
      <c r="H262" s="263">
        <v>35</v>
      </c>
      <c r="I262" s="264"/>
      <c r="J262" s="260"/>
      <c r="K262" s="260"/>
      <c r="L262" s="265"/>
      <c r="M262" s="266"/>
      <c r="N262" s="267"/>
      <c r="O262" s="267"/>
      <c r="P262" s="267"/>
      <c r="Q262" s="267"/>
      <c r="R262" s="267"/>
      <c r="S262" s="267"/>
      <c r="T262" s="268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T262" s="269" t="s">
        <v>142</v>
      </c>
      <c r="AU262" s="269" t="s">
        <v>83</v>
      </c>
      <c r="AV262" s="15" t="s">
        <v>139</v>
      </c>
      <c r="AW262" s="15" t="s">
        <v>30</v>
      </c>
      <c r="AX262" s="15" t="s">
        <v>81</v>
      </c>
      <c r="AY262" s="269" t="s">
        <v>132</v>
      </c>
    </row>
    <row r="263" s="2" customFormat="1" ht="16.5" customHeight="1">
      <c r="A263" s="39"/>
      <c r="B263" s="40"/>
      <c r="C263" s="219" t="s">
        <v>290</v>
      </c>
      <c r="D263" s="219" t="s">
        <v>134</v>
      </c>
      <c r="E263" s="220" t="s">
        <v>925</v>
      </c>
      <c r="F263" s="221" t="s">
        <v>926</v>
      </c>
      <c r="G263" s="222" t="s">
        <v>534</v>
      </c>
      <c r="H263" s="223">
        <v>10.544000000000001</v>
      </c>
      <c r="I263" s="224"/>
      <c r="J263" s="225">
        <f>ROUND(I263*H263,2)</f>
        <v>0</v>
      </c>
      <c r="K263" s="221" t="s">
        <v>138</v>
      </c>
      <c r="L263" s="45"/>
      <c r="M263" s="226" t="s">
        <v>1</v>
      </c>
      <c r="N263" s="227" t="s">
        <v>38</v>
      </c>
      <c r="O263" s="92"/>
      <c r="P263" s="228">
        <f>O263*H263</f>
        <v>0</v>
      </c>
      <c r="Q263" s="228">
        <v>0</v>
      </c>
      <c r="R263" s="228">
        <f>Q263*H263</f>
        <v>0</v>
      </c>
      <c r="S263" s="228">
        <v>0</v>
      </c>
      <c r="T263" s="229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30" t="s">
        <v>139</v>
      </c>
      <c r="AT263" s="230" t="s">
        <v>134</v>
      </c>
      <c r="AU263" s="230" t="s">
        <v>83</v>
      </c>
      <c r="AY263" s="18" t="s">
        <v>132</v>
      </c>
      <c r="BE263" s="231">
        <f>IF(N263="základní",J263,0)</f>
        <v>0</v>
      </c>
      <c r="BF263" s="231">
        <f>IF(N263="snížená",J263,0)</f>
        <v>0</v>
      </c>
      <c r="BG263" s="231">
        <f>IF(N263="zákl. přenesená",J263,0)</f>
        <v>0</v>
      </c>
      <c r="BH263" s="231">
        <f>IF(N263="sníž. přenesená",J263,0)</f>
        <v>0</v>
      </c>
      <c r="BI263" s="231">
        <f>IF(N263="nulová",J263,0)</f>
        <v>0</v>
      </c>
      <c r="BJ263" s="18" t="s">
        <v>81</v>
      </c>
      <c r="BK263" s="231">
        <f>ROUND(I263*H263,2)</f>
        <v>0</v>
      </c>
      <c r="BL263" s="18" t="s">
        <v>139</v>
      </c>
      <c r="BM263" s="230" t="s">
        <v>293</v>
      </c>
    </row>
    <row r="264" s="2" customFormat="1">
      <c r="A264" s="39"/>
      <c r="B264" s="40"/>
      <c r="C264" s="41"/>
      <c r="D264" s="232" t="s">
        <v>140</v>
      </c>
      <c r="E264" s="41"/>
      <c r="F264" s="233" t="s">
        <v>927</v>
      </c>
      <c r="G264" s="41"/>
      <c r="H264" s="41"/>
      <c r="I264" s="234"/>
      <c r="J264" s="41"/>
      <c r="K264" s="41"/>
      <c r="L264" s="45"/>
      <c r="M264" s="235"/>
      <c r="N264" s="236"/>
      <c r="O264" s="92"/>
      <c r="P264" s="92"/>
      <c r="Q264" s="92"/>
      <c r="R264" s="92"/>
      <c r="S264" s="92"/>
      <c r="T264" s="93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T264" s="18" t="s">
        <v>140</v>
      </c>
      <c r="AU264" s="18" t="s">
        <v>83</v>
      </c>
    </row>
    <row r="265" s="13" customFormat="1">
      <c r="A265" s="13"/>
      <c r="B265" s="237"/>
      <c r="C265" s="238"/>
      <c r="D265" s="239" t="s">
        <v>142</v>
      </c>
      <c r="E265" s="240" t="s">
        <v>1</v>
      </c>
      <c r="F265" s="241" t="s">
        <v>928</v>
      </c>
      <c r="G265" s="238"/>
      <c r="H265" s="242">
        <v>6.6440000000000001</v>
      </c>
      <c r="I265" s="243"/>
      <c r="J265" s="238"/>
      <c r="K265" s="238"/>
      <c r="L265" s="244"/>
      <c r="M265" s="245"/>
      <c r="N265" s="246"/>
      <c r="O265" s="246"/>
      <c r="P265" s="246"/>
      <c r="Q265" s="246"/>
      <c r="R265" s="246"/>
      <c r="S265" s="246"/>
      <c r="T265" s="247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8" t="s">
        <v>142</v>
      </c>
      <c r="AU265" s="248" t="s">
        <v>83</v>
      </c>
      <c r="AV265" s="13" t="s">
        <v>83</v>
      </c>
      <c r="AW265" s="13" t="s">
        <v>30</v>
      </c>
      <c r="AX265" s="13" t="s">
        <v>73</v>
      </c>
      <c r="AY265" s="248" t="s">
        <v>132</v>
      </c>
    </row>
    <row r="266" s="14" customFormat="1">
      <c r="A266" s="14"/>
      <c r="B266" s="249"/>
      <c r="C266" s="250"/>
      <c r="D266" s="239" t="s">
        <v>142</v>
      </c>
      <c r="E266" s="251" t="s">
        <v>1</v>
      </c>
      <c r="F266" s="252" t="s">
        <v>929</v>
      </c>
      <c r="G266" s="250"/>
      <c r="H266" s="251" t="s">
        <v>1</v>
      </c>
      <c r="I266" s="253"/>
      <c r="J266" s="250"/>
      <c r="K266" s="250"/>
      <c r="L266" s="254"/>
      <c r="M266" s="255"/>
      <c r="N266" s="256"/>
      <c r="O266" s="256"/>
      <c r="P266" s="256"/>
      <c r="Q266" s="256"/>
      <c r="R266" s="256"/>
      <c r="S266" s="256"/>
      <c r="T266" s="257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58" t="s">
        <v>142</v>
      </c>
      <c r="AU266" s="258" t="s">
        <v>83</v>
      </c>
      <c r="AV266" s="14" t="s">
        <v>81</v>
      </c>
      <c r="AW266" s="14" t="s">
        <v>30</v>
      </c>
      <c r="AX266" s="14" t="s">
        <v>73</v>
      </c>
      <c r="AY266" s="258" t="s">
        <v>132</v>
      </c>
    </row>
    <row r="267" s="13" customFormat="1">
      <c r="A267" s="13"/>
      <c r="B267" s="237"/>
      <c r="C267" s="238"/>
      <c r="D267" s="239" t="s">
        <v>142</v>
      </c>
      <c r="E267" s="240" t="s">
        <v>1</v>
      </c>
      <c r="F267" s="241" t="s">
        <v>930</v>
      </c>
      <c r="G267" s="238"/>
      <c r="H267" s="242">
        <v>3.8999999999999999</v>
      </c>
      <c r="I267" s="243"/>
      <c r="J267" s="238"/>
      <c r="K267" s="238"/>
      <c r="L267" s="244"/>
      <c r="M267" s="245"/>
      <c r="N267" s="246"/>
      <c r="O267" s="246"/>
      <c r="P267" s="246"/>
      <c r="Q267" s="246"/>
      <c r="R267" s="246"/>
      <c r="S267" s="246"/>
      <c r="T267" s="247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8" t="s">
        <v>142</v>
      </c>
      <c r="AU267" s="248" t="s">
        <v>83</v>
      </c>
      <c r="AV267" s="13" t="s">
        <v>83</v>
      </c>
      <c r="AW267" s="13" t="s">
        <v>30</v>
      </c>
      <c r="AX267" s="13" t="s">
        <v>73</v>
      </c>
      <c r="AY267" s="248" t="s">
        <v>132</v>
      </c>
    </row>
    <row r="268" s="14" customFormat="1">
      <c r="A268" s="14"/>
      <c r="B268" s="249"/>
      <c r="C268" s="250"/>
      <c r="D268" s="239" t="s">
        <v>142</v>
      </c>
      <c r="E268" s="251" t="s">
        <v>1</v>
      </c>
      <c r="F268" s="252" t="s">
        <v>859</v>
      </c>
      <c r="G268" s="250"/>
      <c r="H268" s="251" t="s">
        <v>1</v>
      </c>
      <c r="I268" s="253"/>
      <c r="J268" s="250"/>
      <c r="K268" s="250"/>
      <c r="L268" s="254"/>
      <c r="M268" s="255"/>
      <c r="N268" s="256"/>
      <c r="O268" s="256"/>
      <c r="P268" s="256"/>
      <c r="Q268" s="256"/>
      <c r="R268" s="256"/>
      <c r="S268" s="256"/>
      <c r="T268" s="257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58" t="s">
        <v>142</v>
      </c>
      <c r="AU268" s="258" t="s">
        <v>83</v>
      </c>
      <c r="AV268" s="14" t="s">
        <v>81</v>
      </c>
      <c r="AW268" s="14" t="s">
        <v>30</v>
      </c>
      <c r="AX268" s="14" t="s">
        <v>73</v>
      </c>
      <c r="AY268" s="258" t="s">
        <v>132</v>
      </c>
    </row>
    <row r="269" s="14" customFormat="1">
      <c r="A269" s="14"/>
      <c r="B269" s="249"/>
      <c r="C269" s="250"/>
      <c r="D269" s="239" t="s">
        <v>142</v>
      </c>
      <c r="E269" s="251" t="s">
        <v>1</v>
      </c>
      <c r="F269" s="252" t="s">
        <v>931</v>
      </c>
      <c r="G269" s="250"/>
      <c r="H269" s="251" t="s">
        <v>1</v>
      </c>
      <c r="I269" s="253"/>
      <c r="J269" s="250"/>
      <c r="K269" s="250"/>
      <c r="L269" s="254"/>
      <c r="M269" s="255"/>
      <c r="N269" s="256"/>
      <c r="O269" s="256"/>
      <c r="P269" s="256"/>
      <c r="Q269" s="256"/>
      <c r="R269" s="256"/>
      <c r="S269" s="256"/>
      <c r="T269" s="257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8" t="s">
        <v>142</v>
      </c>
      <c r="AU269" s="258" t="s">
        <v>83</v>
      </c>
      <c r="AV269" s="14" t="s">
        <v>81</v>
      </c>
      <c r="AW269" s="14" t="s">
        <v>30</v>
      </c>
      <c r="AX269" s="14" t="s">
        <v>73</v>
      </c>
      <c r="AY269" s="258" t="s">
        <v>132</v>
      </c>
    </row>
    <row r="270" s="15" customFormat="1">
      <c r="A270" s="15"/>
      <c r="B270" s="259"/>
      <c r="C270" s="260"/>
      <c r="D270" s="239" t="s">
        <v>142</v>
      </c>
      <c r="E270" s="261" t="s">
        <v>1</v>
      </c>
      <c r="F270" s="262" t="s">
        <v>145</v>
      </c>
      <c r="G270" s="260"/>
      <c r="H270" s="263">
        <v>10.544000000000001</v>
      </c>
      <c r="I270" s="264"/>
      <c r="J270" s="260"/>
      <c r="K270" s="260"/>
      <c r="L270" s="265"/>
      <c r="M270" s="266"/>
      <c r="N270" s="267"/>
      <c r="O270" s="267"/>
      <c r="P270" s="267"/>
      <c r="Q270" s="267"/>
      <c r="R270" s="267"/>
      <c r="S270" s="267"/>
      <c r="T270" s="268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T270" s="269" t="s">
        <v>142</v>
      </c>
      <c r="AU270" s="269" t="s">
        <v>83</v>
      </c>
      <c r="AV270" s="15" t="s">
        <v>139</v>
      </c>
      <c r="AW270" s="15" t="s">
        <v>30</v>
      </c>
      <c r="AX270" s="15" t="s">
        <v>81</v>
      </c>
      <c r="AY270" s="269" t="s">
        <v>132</v>
      </c>
    </row>
    <row r="271" s="2" customFormat="1" ht="16.5" customHeight="1">
      <c r="A271" s="39"/>
      <c r="B271" s="40"/>
      <c r="C271" s="219" t="s">
        <v>223</v>
      </c>
      <c r="D271" s="219" t="s">
        <v>134</v>
      </c>
      <c r="E271" s="220" t="s">
        <v>932</v>
      </c>
      <c r="F271" s="221" t="s">
        <v>933</v>
      </c>
      <c r="G271" s="222" t="s">
        <v>534</v>
      </c>
      <c r="H271" s="223">
        <v>18</v>
      </c>
      <c r="I271" s="224"/>
      <c r="J271" s="225">
        <f>ROUND(I271*H271,2)</f>
        <v>0</v>
      </c>
      <c r="K271" s="221" t="s">
        <v>138</v>
      </c>
      <c r="L271" s="45"/>
      <c r="M271" s="226" t="s">
        <v>1</v>
      </c>
      <c r="N271" s="227" t="s">
        <v>38</v>
      </c>
      <c r="O271" s="92"/>
      <c r="P271" s="228">
        <f>O271*H271</f>
        <v>0</v>
      </c>
      <c r="Q271" s="228">
        <v>0</v>
      </c>
      <c r="R271" s="228">
        <f>Q271*H271</f>
        <v>0</v>
      </c>
      <c r="S271" s="228">
        <v>0</v>
      </c>
      <c r="T271" s="229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30" t="s">
        <v>139</v>
      </c>
      <c r="AT271" s="230" t="s">
        <v>134</v>
      </c>
      <c r="AU271" s="230" t="s">
        <v>83</v>
      </c>
      <c r="AY271" s="18" t="s">
        <v>132</v>
      </c>
      <c r="BE271" s="231">
        <f>IF(N271="základní",J271,0)</f>
        <v>0</v>
      </c>
      <c r="BF271" s="231">
        <f>IF(N271="snížená",J271,0)</f>
        <v>0</v>
      </c>
      <c r="BG271" s="231">
        <f>IF(N271="zákl. přenesená",J271,0)</f>
        <v>0</v>
      </c>
      <c r="BH271" s="231">
        <f>IF(N271="sníž. přenesená",J271,0)</f>
        <v>0</v>
      </c>
      <c r="BI271" s="231">
        <f>IF(N271="nulová",J271,0)</f>
        <v>0</v>
      </c>
      <c r="BJ271" s="18" t="s">
        <v>81</v>
      </c>
      <c r="BK271" s="231">
        <f>ROUND(I271*H271,2)</f>
        <v>0</v>
      </c>
      <c r="BL271" s="18" t="s">
        <v>139</v>
      </c>
      <c r="BM271" s="230" t="s">
        <v>301</v>
      </c>
    </row>
    <row r="272" s="2" customFormat="1">
      <c r="A272" s="39"/>
      <c r="B272" s="40"/>
      <c r="C272" s="41"/>
      <c r="D272" s="232" t="s">
        <v>140</v>
      </c>
      <c r="E272" s="41"/>
      <c r="F272" s="233" t="s">
        <v>934</v>
      </c>
      <c r="G272" s="41"/>
      <c r="H272" s="41"/>
      <c r="I272" s="234"/>
      <c r="J272" s="41"/>
      <c r="K272" s="41"/>
      <c r="L272" s="45"/>
      <c r="M272" s="235"/>
      <c r="N272" s="236"/>
      <c r="O272" s="92"/>
      <c r="P272" s="92"/>
      <c r="Q272" s="92"/>
      <c r="R272" s="92"/>
      <c r="S272" s="92"/>
      <c r="T272" s="93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T272" s="18" t="s">
        <v>140</v>
      </c>
      <c r="AU272" s="18" t="s">
        <v>83</v>
      </c>
    </row>
    <row r="273" s="13" customFormat="1">
      <c r="A273" s="13"/>
      <c r="B273" s="237"/>
      <c r="C273" s="238"/>
      <c r="D273" s="239" t="s">
        <v>142</v>
      </c>
      <c r="E273" s="240" t="s">
        <v>1</v>
      </c>
      <c r="F273" s="241" t="s">
        <v>935</v>
      </c>
      <c r="G273" s="238"/>
      <c r="H273" s="242">
        <v>18</v>
      </c>
      <c r="I273" s="243"/>
      <c r="J273" s="238"/>
      <c r="K273" s="238"/>
      <c r="L273" s="244"/>
      <c r="M273" s="245"/>
      <c r="N273" s="246"/>
      <c r="O273" s="246"/>
      <c r="P273" s="246"/>
      <c r="Q273" s="246"/>
      <c r="R273" s="246"/>
      <c r="S273" s="246"/>
      <c r="T273" s="247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8" t="s">
        <v>142</v>
      </c>
      <c r="AU273" s="248" t="s">
        <v>83</v>
      </c>
      <c r="AV273" s="13" t="s">
        <v>83</v>
      </c>
      <c r="AW273" s="13" t="s">
        <v>30</v>
      </c>
      <c r="AX273" s="13" t="s">
        <v>73</v>
      </c>
      <c r="AY273" s="248" t="s">
        <v>132</v>
      </c>
    </row>
    <row r="274" s="14" customFormat="1">
      <c r="A274" s="14"/>
      <c r="B274" s="249"/>
      <c r="C274" s="250"/>
      <c r="D274" s="239" t="s">
        <v>142</v>
      </c>
      <c r="E274" s="251" t="s">
        <v>1</v>
      </c>
      <c r="F274" s="252" t="s">
        <v>936</v>
      </c>
      <c r="G274" s="250"/>
      <c r="H274" s="251" t="s">
        <v>1</v>
      </c>
      <c r="I274" s="253"/>
      <c r="J274" s="250"/>
      <c r="K274" s="250"/>
      <c r="L274" s="254"/>
      <c r="M274" s="255"/>
      <c r="N274" s="256"/>
      <c r="O274" s="256"/>
      <c r="P274" s="256"/>
      <c r="Q274" s="256"/>
      <c r="R274" s="256"/>
      <c r="S274" s="256"/>
      <c r="T274" s="257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58" t="s">
        <v>142</v>
      </c>
      <c r="AU274" s="258" t="s">
        <v>83</v>
      </c>
      <c r="AV274" s="14" t="s">
        <v>81</v>
      </c>
      <c r="AW274" s="14" t="s">
        <v>30</v>
      </c>
      <c r="AX274" s="14" t="s">
        <v>73</v>
      </c>
      <c r="AY274" s="258" t="s">
        <v>132</v>
      </c>
    </row>
    <row r="275" s="15" customFormat="1">
      <c r="A275" s="15"/>
      <c r="B275" s="259"/>
      <c r="C275" s="260"/>
      <c r="D275" s="239" t="s">
        <v>142</v>
      </c>
      <c r="E275" s="261" t="s">
        <v>1</v>
      </c>
      <c r="F275" s="262" t="s">
        <v>145</v>
      </c>
      <c r="G275" s="260"/>
      <c r="H275" s="263">
        <v>18</v>
      </c>
      <c r="I275" s="264"/>
      <c r="J275" s="260"/>
      <c r="K275" s="260"/>
      <c r="L275" s="265"/>
      <c r="M275" s="266"/>
      <c r="N275" s="267"/>
      <c r="O275" s="267"/>
      <c r="P275" s="267"/>
      <c r="Q275" s="267"/>
      <c r="R275" s="267"/>
      <c r="S275" s="267"/>
      <c r="T275" s="268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T275" s="269" t="s">
        <v>142</v>
      </c>
      <c r="AU275" s="269" t="s">
        <v>83</v>
      </c>
      <c r="AV275" s="15" t="s">
        <v>139</v>
      </c>
      <c r="AW275" s="15" t="s">
        <v>30</v>
      </c>
      <c r="AX275" s="15" t="s">
        <v>81</v>
      </c>
      <c r="AY275" s="269" t="s">
        <v>132</v>
      </c>
    </row>
    <row r="276" s="2" customFormat="1" ht="16.5" customHeight="1">
      <c r="A276" s="39"/>
      <c r="B276" s="40"/>
      <c r="C276" s="219" t="s">
        <v>307</v>
      </c>
      <c r="D276" s="219" t="s">
        <v>134</v>
      </c>
      <c r="E276" s="220" t="s">
        <v>932</v>
      </c>
      <c r="F276" s="221" t="s">
        <v>933</v>
      </c>
      <c r="G276" s="222" t="s">
        <v>534</v>
      </c>
      <c r="H276" s="223">
        <v>15.6</v>
      </c>
      <c r="I276" s="224"/>
      <c r="J276" s="225">
        <f>ROUND(I276*H276,2)</f>
        <v>0</v>
      </c>
      <c r="K276" s="221" t="s">
        <v>138</v>
      </c>
      <c r="L276" s="45"/>
      <c r="M276" s="226" t="s">
        <v>1</v>
      </c>
      <c r="N276" s="227" t="s">
        <v>38</v>
      </c>
      <c r="O276" s="92"/>
      <c r="P276" s="228">
        <f>O276*H276</f>
        <v>0</v>
      </c>
      <c r="Q276" s="228">
        <v>0</v>
      </c>
      <c r="R276" s="228">
        <f>Q276*H276</f>
        <v>0</v>
      </c>
      <c r="S276" s="228">
        <v>0</v>
      </c>
      <c r="T276" s="229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30" t="s">
        <v>139</v>
      </c>
      <c r="AT276" s="230" t="s">
        <v>134</v>
      </c>
      <c r="AU276" s="230" t="s">
        <v>83</v>
      </c>
      <c r="AY276" s="18" t="s">
        <v>132</v>
      </c>
      <c r="BE276" s="231">
        <f>IF(N276="základní",J276,0)</f>
        <v>0</v>
      </c>
      <c r="BF276" s="231">
        <f>IF(N276="snížená",J276,0)</f>
        <v>0</v>
      </c>
      <c r="BG276" s="231">
        <f>IF(N276="zákl. přenesená",J276,0)</f>
        <v>0</v>
      </c>
      <c r="BH276" s="231">
        <f>IF(N276="sníž. přenesená",J276,0)</f>
        <v>0</v>
      </c>
      <c r="BI276" s="231">
        <f>IF(N276="nulová",J276,0)</f>
        <v>0</v>
      </c>
      <c r="BJ276" s="18" t="s">
        <v>81</v>
      </c>
      <c r="BK276" s="231">
        <f>ROUND(I276*H276,2)</f>
        <v>0</v>
      </c>
      <c r="BL276" s="18" t="s">
        <v>139</v>
      </c>
      <c r="BM276" s="230" t="s">
        <v>310</v>
      </c>
    </row>
    <row r="277" s="2" customFormat="1">
      <c r="A277" s="39"/>
      <c r="B277" s="40"/>
      <c r="C277" s="41"/>
      <c r="D277" s="232" t="s">
        <v>140</v>
      </c>
      <c r="E277" s="41"/>
      <c r="F277" s="233" t="s">
        <v>934</v>
      </c>
      <c r="G277" s="41"/>
      <c r="H277" s="41"/>
      <c r="I277" s="234"/>
      <c r="J277" s="41"/>
      <c r="K277" s="41"/>
      <c r="L277" s="45"/>
      <c r="M277" s="235"/>
      <c r="N277" s="236"/>
      <c r="O277" s="92"/>
      <c r="P277" s="92"/>
      <c r="Q277" s="92"/>
      <c r="R277" s="92"/>
      <c r="S277" s="92"/>
      <c r="T277" s="93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T277" s="18" t="s">
        <v>140</v>
      </c>
      <c r="AU277" s="18" t="s">
        <v>83</v>
      </c>
    </row>
    <row r="278" s="13" customFormat="1">
      <c r="A278" s="13"/>
      <c r="B278" s="237"/>
      <c r="C278" s="238"/>
      <c r="D278" s="239" t="s">
        <v>142</v>
      </c>
      <c r="E278" s="240" t="s">
        <v>1</v>
      </c>
      <c r="F278" s="241" t="s">
        <v>937</v>
      </c>
      <c r="G278" s="238"/>
      <c r="H278" s="242">
        <v>15.6</v>
      </c>
      <c r="I278" s="243"/>
      <c r="J278" s="238"/>
      <c r="K278" s="238"/>
      <c r="L278" s="244"/>
      <c r="M278" s="245"/>
      <c r="N278" s="246"/>
      <c r="O278" s="246"/>
      <c r="P278" s="246"/>
      <c r="Q278" s="246"/>
      <c r="R278" s="246"/>
      <c r="S278" s="246"/>
      <c r="T278" s="247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8" t="s">
        <v>142</v>
      </c>
      <c r="AU278" s="248" t="s">
        <v>83</v>
      </c>
      <c r="AV278" s="13" t="s">
        <v>83</v>
      </c>
      <c r="AW278" s="13" t="s">
        <v>30</v>
      </c>
      <c r="AX278" s="13" t="s">
        <v>73</v>
      </c>
      <c r="AY278" s="248" t="s">
        <v>132</v>
      </c>
    </row>
    <row r="279" s="14" customFormat="1">
      <c r="A279" s="14"/>
      <c r="B279" s="249"/>
      <c r="C279" s="250"/>
      <c r="D279" s="239" t="s">
        <v>142</v>
      </c>
      <c r="E279" s="251" t="s">
        <v>1</v>
      </c>
      <c r="F279" s="252" t="s">
        <v>938</v>
      </c>
      <c r="G279" s="250"/>
      <c r="H279" s="251" t="s">
        <v>1</v>
      </c>
      <c r="I279" s="253"/>
      <c r="J279" s="250"/>
      <c r="K279" s="250"/>
      <c r="L279" s="254"/>
      <c r="M279" s="255"/>
      <c r="N279" s="256"/>
      <c r="O279" s="256"/>
      <c r="P279" s="256"/>
      <c r="Q279" s="256"/>
      <c r="R279" s="256"/>
      <c r="S279" s="256"/>
      <c r="T279" s="257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58" t="s">
        <v>142</v>
      </c>
      <c r="AU279" s="258" t="s">
        <v>83</v>
      </c>
      <c r="AV279" s="14" t="s">
        <v>81</v>
      </c>
      <c r="AW279" s="14" t="s">
        <v>30</v>
      </c>
      <c r="AX279" s="14" t="s">
        <v>73</v>
      </c>
      <c r="AY279" s="258" t="s">
        <v>132</v>
      </c>
    </row>
    <row r="280" s="15" customFormat="1">
      <c r="A280" s="15"/>
      <c r="B280" s="259"/>
      <c r="C280" s="260"/>
      <c r="D280" s="239" t="s">
        <v>142</v>
      </c>
      <c r="E280" s="261" t="s">
        <v>1</v>
      </c>
      <c r="F280" s="262" t="s">
        <v>145</v>
      </c>
      <c r="G280" s="260"/>
      <c r="H280" s="263">
        <v>15.6</v>
      </c>
      <c r="I280" s="264"/>
      <c r="J280" s="260"/>
      <c r="K280" s="260"/>
      <c r="L280" s="265"/>
      <c r="M280" s="266"/>
      <c r="N280" s="267"/>
      <c r="O280" s="267"/>
      <c r="P280" s="267"/>
      <c r="Q280" s="267"/>
      <c r="R280" s="267"/>
      <c r="S280" s="267"/>
      <c r="T280" s="268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T280" s="269" t="s">
        <v>142</v>
      </c>
      <c r="AU280" s="269" t="s">
        <v>83</v>
      </c>
      <c r="AV280" s="15" t="s">
        <v>139</v>
      </c>
      <c r="AW280" s="15" t="s">
        <v>30</v>
      </c>
      <c r="AX280" s="15" t="s">
        <v>81</v>
      </c>
      <c r="AY280" s="269" t="s">
        <v>132</v>
      </c>
    </row>
    <row r="281" s="2" customFormat="1" ht="16.5" customHeight="1">
      <c r="A281" s="39"/>
      <c r="B281" s="40"/>
      <c r="C281" s="219" t="s">
        <v>227</v>
      </c>
      <c r="D281" s="219" t="s">
        <v>134</v>
      </c>
      <c r="E281" s="220" t="s">
        <v>939</v>
      </c>
      <c r="F281" s="221" t="s">
        <v>940</v>
      </c>
      <c r="G281" s="222" t="s">
        <v>137</v>
      </c>
      <c r="H281" s="223">
        <v>15.4</v>
      </c>
      <c r="I281" s="224"/>
      <c r="J281" s="225">
        <f>ROUND(I281*H281,2)</f>
        <v>0</v>
      </c>
      <c r="K281" s="221" t="s">
        <v>138</v>
      </c>
      <c r="L281" s="45"/>
      <c r="M281" s="226" t="s">
        <v>1</v>
      </c>
      <c r="N281" s="227" t="s">
        <v>38</v>
      </c>
      <c r="O281" s="92"/>
      <c r="P281" s="228">
        <f>O281*H281</f>
        <v>0</v>
      </c>
      <c r="Q281" s="228">
        <v>0</v>
      </c>
      <c r="R281" s="228">
        <f>Q281*H281</f>
        <v>0</v>
      </c>
      <c r="S281" s="228">
        <v>0</v>
      </c>
      <c r="T281" s="229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30" t="s">
        <v>139</v>
      </c>
      <c r="AT281" s="230" t="s">
        <v>134</v>
      </c>
      <c r="AU281" s="230" t="s">
        <v>83</v>
      </c>
      <c r="AY281" s="18" t="s">
        <v>132</v>
      </c>
      <c r="BE281" s="231">
        <f>IF(N281="základní",J281,0)</f>
        <v>0</v>
      </c>
      <c r="BF281" s="231">
        <f>IF(N281="snížená",J281,0)</f>
        <v>0</v>
      </c>
      <c r="BG281" s="231">
        <f>IF(N281="zákl. přenesená",J281,0)</f>
        <v>0</v>
      </c>
      <c r="BH281" s="231">
        <f>IF(N281="sníž. přenesená",J281,0)</f>
        <v>0</v>
      </c>
      <c r="BI281" s="231">
        <f>IF(N281="nulová",J281,0)</f>
        <v>0</v>
      </c>
      <c r="BJ281" s="18" t="s">
        <v>81</v>
      </c>
      <c r="BK281" s="231">
        <f>ROUND(I281*H281,2)</f>
        <v>0</v>
      </c>
      <c r="BL281" s="18" t="s">
        <v>139</v>
      </c>
      <c r="BM281" s="230" t="s">
        <v>143</v>
      </c>
    </row>
    <row r="282" s="2" customFormat="1">
      <c r="A282" s="39"/>
      <c r="B282" s="40"/>
      <c r="C282" s="41"/>
      <c r="D282" s="232" t="s">
        <v>140</v>
      </c>
      <c r="E282" s="41"/>
      <c r="F282" s="233" t="s">
        <v>941</v>
      </c>
      <c r="G282" s="41"/>
      <c r="H282" s="41"/>
      <c r="I282" s="234"/>
      <c r="J282" s="41"/>
      <c r="K282" s="41"/>
      <c r="L282" s="45"/>
      <c r="M282" s="235"/>
      <c r="N282" s="236"/>
      <c r="O282" s="92"/>
      <c r="P282" s="92"/>
      <c r="Q282" s="92"/>
      <c r="R282" s="92"/>
      <c r="S282" s="92"/>
      <c r="T282" s="93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T282" s="18" t="s">
        <v>140</v>
      </c>
      <c r="AU282" s="18" t="s">
        <v>83</v>
      </c>
    </row>
    <row r="283" s="13" customFormat="1">
      <c r="A283" s="13"/>
      <c r="B283" s="237"/>
      <c r="C283" s="238"/>
      <c r="D283" s="239" t="s">
        <v>142</v>
      </c>
      <c r="E283" s="240" t="s">
        <v>1</v>
      </c>
      <c r="F283" s="241" t="s">
        <v>942</v>
      </c>
      <c r="G283" s="238"/>
      <c r="H283" s="242">
        <v>15.4</v>
      </c>
      <c r="I283" s="243"/>
      <c r="J283" s="238"/>
      <c r="K283" s="238"/>
      <c r="L283" s="244"/>
      <c r="M283" s="245"/>
      <c r="N283" s="246"/>
      <c r="O283" s="246"/>
      <c r="P283" s="246"/>
      <c r="Q283" s="246"/>
      <c r="R283" s="246"/>
      <c r="S283" s="246"/>
      <c r="T283" s="247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8" t="s">
        <v>142</v>
      </c>
      <c r="AU283" s="248" t="s">
        <v>83</v>
      </c>
      <c r="AV283" s="13" t="s">
        <v>83</v>
      </c>
      <c r="AW283" s="13" t="s">
        <v>30</v>
      </c>
      <c r="AX283" s="13" t="s">
        <v>73</v>
      </c>
      <c r="AY283" s="248" t="s">
        <v>132</v>
      </c>
    </row>
    <row r="284" s="14" customFormat="1">
      <c r="A284" s="14"/>
      <c r="B284" s="249"/>
      <c r="C284" s="250"/>
      <c r="D284" s="239" t="s">
        <v>142</v>
      </c>
      <c r="E284" s="251" t="s">
        <v>1</v>
      </c>
      <c r="F284" s="252" t="s">
        <v>144</v>
      </c>
      <c r="G284" s="250"/>
      <c r="H284" s="251" t="s">
        <v>1</v>
      </c>
      <c r="I284" s="253"/>
      <c r="J284" s="250"/>
      <c r="K284" s="250"/>
      <c r="L284" s="254"/>
      <c r="M284" s="255"/>
      <c r="N284" s="256"/>
      <c r="O284" s="256"/>
      <c r="P284" s="256"/>
      <c r="Q284" s="256"/>
      <c r="R284" s="256"/>
      <c r="S284" s="256"/>
      <c r="T284" s="257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58" t="s">
        <v>142</v>
      </c>
      <c r="AU284" s="258" t="s">
        <v>83</v>
      </c>
      <c r="AV284" s="14" t="s">
        <v>81</v>
      </c>
      <c r="AW284" s="14" t="s">
        <v>30</v>
      </c>
      <c r="AX284" s="14" t="s">
        <v>73</v>
      </c>
      <c r="AY284" s="258" t="s">
        <v>132</v>
      </c>
    </row>
    <row r="285" s="15" customFormat="1">
      <c r="A285" s="15"/>
      <c r="B285" s="259"/>
      <c r="C285" s="260"/>
      <c r="D285" s="239" t="s">
        <v>142</v>
      </c>
      <c r="E285" s="261" t="s">
        <v>1</v>
      </c>
      <c r="F285" s="262" t="s">
        <v>145</v>
      </c>
      <c r="G285" s="260"/>
      <c r="H285" s="263">
        <v>15.4</v>
      </c>
      <c r="I285" s="264"/>
      <c r="J285" s="260"/>
      <c r="K285" s="260"/>
      <c r="L285" s="265"/>
      <c r="M285" s="266"/>
      <c r="N285" s="267"/>
      <c r="O285" s="267"/>
      <c r="P285" s="267"/>
      <c r="Q285" s="267"/>
      <c r="R285" s="267"/>
      <c r="S285" s="267"/>
      <c r="T285" s="268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T285" s="269" t="s">
        <v>142</v>
      </c>
      <c r="AU285" s="269" t="s">
        <v>83</v>
      </c>
      <c r="AV285" s="15" t="s">
        <v>139</v>
      </c>
      <c r="AW285" s="15" t="s">
        <v>30</v>
      </c>
      <c r="AX285" s="15" t="s">
        <v>81</v>
      </c>
      <c r="AY285" s="269" t="s">
        <v>132</v>
      </c>
    </row>
    <row r="286" s="2" customFormat="1" ht="16.5" customHeight="1">
      <c r="A286" s="39"/>
      <c r="B286" s="40"/>
      <c r="C286" s="219" t="s">
        <v>318</v>
      </c>
      <c r="D286" s="219" t="s">
        <v>134</v>
      </c>
      <c r="E286" s="220" t="s">
        <v>943</v>
      </c>
      <c r="F286" s="221" t="s">
        <v>944</v>
      </c>
      <c r="G286" s="222" t="s">
        <v>137</v>
      </c>
      <c r="H286" s="223">
        <v>15.4</v>
      </c>
      <c r="I286" s="224"/>
      <c r="J286" s="225">
        <f>ROUND(I286*H286,2)</f>
        <v>0</v>
      </c>
      <c r="K286" s="221" t="s">
        <v>138</v>
      </c>
      <c r="L286" s="45"/>
      <c r="M286" s="226" t="s">
        <v>1</v>
      </c>
      <c r="N286" s="227" t="s">
        <v>38</v>
      </c>
      <c r="O286" s="92"/>
      <c r="P286" s="228">
        <f>O286*H286</f>
        <v>0</v>
      </c>
      <c r="Q286" s="228">
        <v>0</v>
      </c>
      <c r="R286" s="228">
        <f>Q286*H286</f>
        <v>0</v>
      </c>
      <c r="S286" s="228">
        <v>0</v>
      </c>
      <c r="T286" s="229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30" t="s">
        <v>139</v>
      </c>
      <c r="AT286" s="230" t="s">
        <v>134</v>
      </c>
      <c r="AU286" s="230" t="s">
        <v>83</v>
      </c>
      <c r="AY286" s="18" t="s">
        <v>132</v>
      </c>
      <c r="BE286" s="231">
        <f>IF(N286="základní",J286,0)</f>
        <v>0</v>
      </c>
      <c r="BF286" s="231">
        <f>IF(N286="snížená",J286,0)</f>
        <v>0</v>
      </c>
      <c r="BG286" s="231">
        <f>IF(N286="zákl. přenesená",J286,0)</f>
        <v>0</v>
      </c>
      <c r="BH286" s="231">
        <f>IF(N286="sníž. přenesená",J286,0)</f>
        <v>0</v>
      </c>
      <c r="BI286" s="231">
        <f>IF(N286="nulová",J286,0)</f>
        <v>0</v>
      </c>
      <c r="BJ286" s="18" t="s">
        <v>81</v>
      </c>
      <c r="BK286" s="231">
        <f>ROUND(I286*H286,2)</f>
        <v>0</v>
      </c>
      <c r="BL286" s="18" t="s">
        <v>139</v>
      </c>
      <c r="BM286" s="230" t="s">
        <v>321</v>
      </c>
    </row>
    <row r="287" s="2" customFormat="1">
      <c r="A287" s="39"/>
      <c r="B287" s="40"/>
      <c r="C287" s="41"/>
      <c r="D287" s="232" t="s">
        <v>140</v>
      </c>
      <c r="E287" s="41"/>
      <c r="F287" s="233" t="s">
        <v>945</v>
      </c>
      <c r="G287" s="41"/>
      <c r="H287" s="41"/>
      <c r="I287" s="234"/>
      <c r="J287" s="41"/>
      <c r="K287" s="41"/>
      <c r="L287" s="45"/>
      <c r="M287" s="235"/>
      <c r="N287" s="236"/>
      <c r="O287" s="92"/>
      <c r="P287" s="92"/>
      <c r="Q287" s="92"/>
      <c r="R287" s="92"/>
      <c r="S287" s="92"/>
      <c r="T287" s="93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T287" s="18" t="s">
        <v>140</v>
      </c>
      <c r="AU287" s="18" t="s">
        <v>83</v>
      </c>
    </row>
    <row r="288" s="2" customFormat="1" ht="16.5" customHeight="1">
      <c r="A288" s="39"/>
      <c r="B288" s="40"/>
      <c r="C288" s="219" t="s">
        <v>231</v>
      </c>
      <c r="D288" s="219" t="s">
        <v>134</v>
      </c>
      <c r="E288" s="220" t="s">
        <v>946</v>
      </c>
      <c r="F288" s="221" t="s">
        <v>947</v>
      </c>
      <c r="G288" s="222" t="s">
        <v>170</v>
      </c>
      <c r="H288" s="223">
        <v>3.0600000000000001</v>
      </c>
      <c r="I288" s="224"/>
      <c r="J288" s="225">
        <f>ROUND(I288*H288,2)</f>
        <v>0</v>
      </c>
      <c r="K288" s="221" t="s">
        <v>138</v>
      </c>
      <c r="L288" s="45"/>
      <c r="M288" s="226" t="s">
        <v>1</v>
      </c>
      <c r="N288" s="227" t="s">
        <v>38</v>
      </c>
      <c r="O288" s="92"/>
      <c r="P288" s="228">
        <f>O288*H288</f>
        <v>0</v>
      </c>
      <c r="Q288" s="228">
        <v>0</v>
      </c>
      <c r="R288" s="228">
        <f>Q288*H288</f>
        <v>0</v>
      </c>
      <c r="S288" s="228">
        <v>0</v>
      </c>
      <c r="T288" s="229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30" t="s">
        <v>139</v>
      </c>
      <c r="AT288" s="230" t="s">
        <v>134</v>
      </c>
      <c r="AU288" s="230" t="s">
        <v>83</v>
      </c>
      <c r="AY288" s="18" t="s">
        <v>132</v>
      </c>
      <c r="BE288" s="231">
        <f>IF(N288="základní",J288,0)</f>
        <v>0</v>
      </c>
      <c r="BF288" s="231">
        <f>IF(N288="snížená",J288,0)</f>
        <v>0</v>
      </c>
      <c r="BG288" s="231">
        <f>IF(N288="zákl. přenesená",J288,0)</f>
        <v>0</v>
      </c>
      <c r="BH288" s="231">
        <f>IF(N288="sníž. přenesená",J288,0)</f>
        <v>0</v>
      </c>
      <c r="BI288" s="231">
        <f>IF(N288="nulová",J288,0)</f>
        <v>0</v>
      </c>
      <c r="BJ288" s="18" t="s">
        <v>81</v>
      </c>
      <c r="BK288" s="231">
        <f>ROUND(I288*H288,2)</f>
        <v>0</v>
      </c>
      <c r="BL288" s="18" t="s">
        <v>139</v>
      </c>
      <c r="BM288" s="230" t="s">
        <v>326</v>
      </c>
    </row>
    <row r="289" s="2" customFormat="1">
      <c r="A289" s="39"/>
      <c r="B289" s="40"/>
      <c r="C289" s="41"/>
      <c r="D289" s="232" t="s">
        <v>140</v>
      </c>
      <c r="E289" s="41"/>
      <c r="F289" s="233" t="s">
        <v>948</v>
      </c>
      <c r="G289" s="41"/>
      <c r="H289" s="41"/>
      <c r="I289" s="234"/>
      <c r="J289" s="41"/>
      <c r="K289" s="41"/>
      <c r="L289" s="45"/>
      <c r="M289" s="235"/>
      <c r="N289" s="236"/>
      <c r="O289" s="92"/>
      <c r="P289" s="92"/>
      <c r="Q289" s="92"/>
      <c r="R289" s="92"/>
      <c r="S289" s="92"/>
      <c r="T289" s="93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T289" s="18" t="s">
        <v>140</v>
      </c>
      <c r="AU289" s="18" t="s">
        <v>83</v>
      </c>
    </row>
    <row r="290" s="13" customFormat="1">
      <c r="A290" s="13"/>
      <c r="B290" s="237"/>
      <c r="C290" s="238"/>
      <c r="D290" s="239" t="s">
        <v>142</v>
      </c>
      <c r="E290" s="240" t="s">
        <v>1</v>
      </c>
      <c r="F290" s="241" t="s">
        <v>949</v>
      </c>
      <c r="G290" s="238"/>
      <c r="H290" s="242">
        <v>3.0600000000000001</v>
      </c>
      <c r="I290" s="243"/>
      <c r="J290" s="238"/>
      <c r="K290" s="238"/>
      <c r="L290" s="244"/>
      <c r="M290" s="245"/>
      <c r="N290" s="246"/>
      <c r="O290" s="246"/>
      <c r="P290" s="246"/>
      <c r="Q290" s="246"/>
      <c r="R290" s="246"/>
      <c r="S290" s="246"/>
      <c r="T290" s="247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8" t="s">
        <v>142</v>
      </c>
      <c r="AU290" s="248" t="s">
        <v>83</v>
      </c>
      <c r="AV290" s="13" t="s">
        <v>83</v>
      </c>
      <c r="AW290" s="13" t="s">
        <v>30</v>
      </c>
      <c r="AX290" s="13" t="s">
        <v>73</v>
      </c>
      <c r="AY290" s="248" t="s">
        <v>132</v>
      </c>
    </row>
    <row r="291" s="14" customFormat="1">
      <c r="A291" s="14"/>
      <c r="B291" s="249"/>
      <c r="C291" s="250"/>
      <c r="D291" s="239" t="s">
        <v>142</v>
      </c>
      <c r="E291" s="251" t="s">
        <v>1</v>
      </c>
      <c r="F291" s="252" t="s">
        <v>144</v>
      </c>
      <c r="G291" s="250"/>
      <c r="H291" s="251" t="s">
        <v>1</v>
      </c>
      <c r="I291" s="253"/>
      <c r="J291" s="250"/>
      <c r="K291" s="250"/>
      <c r="L291" s="254"/>
      <c r="M291" s="255"/>
      <c r="N291" s="256"/>
      <c r="O291" s="256"/>
      <c r="P291" s="256"/>
      <c r="Q291" s="256"/>
      <c r="R291" s="256"/>
      <c r="S291" s="256"/>
      <c r="T291" s="257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58" t="s">
        <v>142</v>
      </c>
      <c r="AU291" s="258" t="s">
        <v>83</v>
      </c>
      <c r="AV291" s="14" t="s">
        <v>81</v>
      </c>
      <c r="AW291" s="14" t="s">
        <v>30</v>
      </c>
      <c r="AX291" s="14" t="s">
        <v>73</v>
      </c>
      <c r="AY291" s="258" t="s">
        <v>132</v>
      </c>
    </row>
    <row r="292" s="15" customFormat="1">
      <c r="A292" s="15"/>
      <c r="B292" s="259"/>
      <c r="C292" s="260"/>
      <c r="D292" s="239" t="s">
        <v>142</v>
      </c>
      <c r="E292" s="261" t="s">
        <v>1</v>
      </c>
      <c r="F292" s="262" t="s">
        <v>145</v>
      </c>
      <c r="G292" s="260"/>
      <c r="H292" s="263">
        <v>3.0600000000000001</v>
      </c>
      <c r="I292" s="264"/>
      <c r="J292" s="260"/>
      <c r="K292" s="260"/>
      <c r="L292" s="265"/>
      <c r="M292" s="266"/>
      <c r="N292" s="267"/>
      <c r="O292" s="267"/>
      <c r="P292" s="267"/>
      <c r="Q292" s="267"/>
      <c r="R292" s="267"/>
      <c r="S292" s="267"/>
      <c r="T292" s="268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T292" s="269" t="s">
        <v>142</v>
      </c>
      <c r="AU292" s="269" t="s">
        <v>83</v>
      </c>
      <c r="AV292" s="15" t="s">
        <v>139</v>
      </c>
      <c r="AW292" s="15" t="s">
        <v>30</v>
      </c>
      <c r="AX292" s="15" t="s">
        <v>81</v>
      </c>
      <c r="AY292" s="269" t="s">
        <v>132</v>
      </c>
    </row>
    <row r="293" s="2" customFormat="1" ht="21.75" customHeight="1">
      <c r="A293" s="39"/>
      <c r="B293" s="40"/>
      <c r="C293" s="219" t="s">
        <v>334</v>
      </c>
      <c r="D293" s="219" t="s">
        <v>134</v>
      </c>
      <c r="E293" s="220" t="s">
        <v>950</v>
      </c>
      <c r="F293" s="221" t="s">
        <v>951</v>
      </c>
      <c r="G293" s="222" t="s">
        <v>170</v>
      </c>
      <c r="H293" s="223">
        <v>2.8999999999999999</v>
      </c>
      <c r="I293" s="224"/>
      <c r="J293" s="225">
        <f>ROUND(I293*H293,2)</f>
        <v>0</v>
      </c>
      <c r="K293" s="221" t="s">
        <v>138</v>
      </c>
      <c r="L293" s="45"/>
      <c r="M293" s="226" t="s">
        <v>1</v>
      </c>
      <c r="N293" s="227" t="s">
        <v>38</v>
      </c>
      <c r="O293" s="92"/>
      <c r="P293" s="228">
        <f>O293*H293</f>
        <v>0</v>
      </c>
      <c r="Q293" s="228">
        <v>0</v>
      </c>
      <c r="R293" s="228">
        <f>Q293*H293</f>
        <v>0</v>
      </c>
      <c r="S293" s="228">
        <v>0</v>
      </c>
      <c r="T293" s="229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30" t="s">
        <v>139</v>
      </c>
      <c r="AT293" s="230" t="s">
        <v>134</v>
      </c>
      <c r="AU293" s="230" t="s">
        <v>83</v>
      </c>
      <c r="AY293" s="18" t="s">
        <v>132</v>
      </c>
      <c r="BE293" s="231">
        <f>IF(N293="základní",J293,0)</f>
        <v>0</v>
      </c>
      <c r="BF293" s="231">
        <f>IF(N293="snížená",J293,0)</f>
        <v>0</v>
      </c>
      <c r="BG293" s="231">
        <f>IF(N293="zákl. přenesená",J293,0)</f>
        <v>0</v>
      </c>
      <c r="BH293" s="231">
        <f>IF(N293="sníž. přenesená",J293,0)</f>
        <v>0</v>
      </c>
      <c r="BI293" s="231">
        <f>IF(N293="nulová",J293,0)</f>
        <v>0</v>
      </c>
      <c r="BJ293" s="18" t="s">
        <v>81</v>
      </c>
      <c r="BK293" s="231">
        <f>ROUND(I293*H293,2)</f>
        <v>0</v>
      </c>
      <c r="BL293" s="18" t="s">
        <v>139</v>
      </c>
      <c r="BM293" s="230" t="s">
        <v>337</v>
      </c>
    </row>
    <row r="294" s="2" customFormat="1">
      <c r="A294" s="39"/>
      <c r="B294" s="40"/>
      <c r="C294" s="41"/>
      <c r="D294" s="232" t="s">
        <v>140</v>
      </c>
      <c r="E294" s="41"/>
      <c r="F294" s="233" t="s">
        <v>952</v>
      </c>
      <c r="G294" s="41"/>
      <c r="H294" s="41"/>
      <c r="I294" s="234"/>
      <c r="J294" s="41"/>
      <c r="K294" s="41"/>
      <c r="L294" s="45"/>
      <c r="M294" s="235"/>
      <c r="N294" s="236"/>
      <c r="O294" s="92"/>
      <c r="P294" s="92"/>
      <c r="Q294" s="92"/>
      <c r="R294" s="92"/>
      <c r="S294" s="92"/>
      <c r="T294" s="93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T294" s="18" t="s">
        <v>140</v>
      </c>
      <c r="AU294" s="18" t="s">
        <v>83</v>
      </c>
    </row>
    <row r="295" s="13" customFormat="1">
      <c r="A295" s="13"/>
      <c r="B295" s="237"/>
      <c r="C295" s="238"/>
      <c r="D295" s="239" t="s">
        <v>142</v>
      </c>
      <c r="E295" s="240" t="s">
        <v>1</v>
      </c>
      <c r="F295" s="241" t="s">
        <v>953</v>
      </c>
      <c r="G295" s="238"/>
      <c r="H295" s="242">
        <v>2.8999999999999999</v>
      </c>
      <c r="I295" s="243"/>
      <c r="J295" s="238"/>
      <c r="K295" s="238"/>
      <c r="L295" s="244"/>
      <c r="M295" s="245"/>
      <c r="N295" s="246"/>
      <c r="O295" s="246"/>
      <c r="P295" s="246"/>
      <c r="Q295" s="246"/>
      <c r="R295" s="246"/>
      <c r="S295" s="246"/>
      <c r="T295" s="247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8" t="s">
        <v>142</v>
      </c>
      <c r="AU295" s="248" t="s">
        <v>83</v>
      </c>
      <c r="AV295" s="13" t="s">
        <v>83</v>
      </c>
      <c r="AW295" s="13" t="s">
        <v>30</v>
      </c>
      <c r="AX295" s="13" t="s">
        <v>73</v>
      </c>
      <c r="AY295" s="248" t="s">
        <v>132</v>
      </c>
    </row>
    <row r="296" s="14" customFormat="1">
      <c r="A296" s="14"/>
      <c r="B296" s="249"/>
      <c r="C296" s="250"/>
      <c r="D296" s="239" t="s">
        <v>142</v>
      </c>
      <c r="E296" s="251" t="s">
        <v>1</v>
      </c>
      <c r="F296" s="252" t="s">
        <v>144</v>
      </c>
      <c r="G296" s="250"/>
      <c r="H296" s="251" t="s">
        <v>1</v>
      </c>
      <c r="I296" s="253"/>
      <c r="J296" s="250"/>
      <c r="K296" s="250"/>
      <c r="L296" s="254"/>
      <c r="M296" s="255"/>
      <c r="N296" s="256"/>
      <c r="O296" s="256"/>
      <c r="P296" s="256"/>
      <c r="Q296" s="256"/>
      <c r="R296" s="256"/>
      <c r="S296" s="256"/>
      <c r="T296" s="257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58" t="s">
        <v>142</v>
      </c>
      <c r="AU296" s="258" t="s">
        <v>83</v>
      </c>
      <c r="AV296" s="14" t="s">
        <v>81</v>
      </c>
      <c r="AW296" s="14" t="s">
        <v>30</v>
      </c>
      <c r="AX296" s="14" t="s">
        <v>73</v>
      </c>
      <c r="AY296" s="258" t="s">
        <v>132</v>
      </c>
    </row>
    <row r="297" s="15" customFormat="1">
      <c r="A297" s="15"/>
      <c r="B297" s="259"/>
      <c r="C297" s="260"/>
      <c r="D297" s="239" t="s">
        <v>142</v>
      </c>
      <c r="E297" s="261" t="s">
        <v>1</v>
      </c>
      <c r="F297" s="262" t="s">
        <v>145</v>
      </c>
      <c r="G297" s="260"/>
      <c r="H297" s="263">
        <v>2.8999999999999999</v>
      </c>
      <c r="I297" s="264"/>
      <c r="J297" s="260"/>
      <c r="K297" s="260"/>
      <c r="L297" s="265"/>
      <c r="M297" s="266"/>
      <c r="N297" s="267"/>
      <c r="O297" s="267"/>
      <c r="P297" s="267"/>
      <c r="Q297" s="267"/>
      <c r="R297" s="267"/>
      <c r="S297" s="267"/>
      <c r="T297" s="268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T297" s="269" t="s">
        <v>142</v>
      </c>
      <c r="AU297" s="269" t="s">
        <v>83</v>
      </c>
      <c r="AV297" s="15" t="s">
        <v>139</v>
      </c>
      <c r="AW297" s="15" t="s">
        <v>30</v>
      </c>
      <c r="AX297" s="15" t="s">
        <v>81</v>
      </c>
      <c r="AY297" s="269" t="s">
        <v>132</v>
      </c>
    </row>
    <row r="298" s="12" customFormat="1" ht="22.8" customHeight="1">
      <c r="A298" s="12"/>
      <c r="B298" s="203"/>
      <c r="C298" s="204"/>
      <c r="D298" s="205" t="s">
        <v>72</v>
      </c>
      <c r="E298" s="217" t="s">
        <v>155</v>
      </c>
      <c r="F298" s="217" t="s">
        <v>954</v>
      </c>
      <c r="G298" s="204"/>
      <c r="H298" s="204"/>
      <c r="I298" s="207"/>
      <c r="J298" s="218">
        <f>BK298</f>
        <v>0</v>
      </c>
      <c r="K298" s="204"/>
      <c r="L298" s="209"/>
      <c r="M298" s="210"/>
      <c r="N298" s="211"/>
      <c r="O298" s="211"/>
      <c r="P298" s="212">
        <f>SUM(P299:P402)</f>
        <v>0</v>
      </c>
      <c r="Q298" s="211"/>
      <c r="R298" s="212">
        <f>SUM(R299:R402)</f>
        <v>0.0023040000000000001</v>
      </c>
      <c r="S298" s="211"/>
      <c r="T298" s="213">
        <f>SUM(T299:T402)</f>
        <v>0</v>
      </c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214" t="s">
        <v>81</v>
      </c>
      <c r="AT298" s="215" t="s">
        <v>72</v>
      </c>
      <c r="AU298" s="215" t="s">
        <v>81</v>
      </c>
      <c r="AY298" s="214" t="s">
        <v>132</v>
      </c>
      <c r="BK298" s="216">
        <f>SUM(BK299:BK402)</f>
        <v>0</v>
      </c>
    </row>
    <row r="299" s="2" customFormat="1" ht="16.5" customHeight="1">
      <c r="A299" s="39"/>
      <c r="B299" s="40"/>
      <c r="C299" s="219" t="s">
        <v>235</v>
      </c>
      <c r="D299" s="219" t="s">
        <v>134</v>
      </c>
      <c r="E299" s="220" t="s">
        <v>955</v>
      </c>
      <c r="F299" s="221" t="s">
        <v>956</v>
      </c>
      <c r="G299" s="222" t="s">
        <v>534</v>
      </c>
      <c r="H299" s="223">
        <v>9.6430000000000007</v>
      </c>
      <c r="I299" s="224"/>
      <c r="J299" s="225">
        <f>ROUND(I299*H299,2)</f>
        <v>0</v>
      </c>
      <c r="K299" s="221" t="s">
        <v>138</v>
      </c>
      <c r="L299" s="45"/>
      <c r="M299" s="226" t="s">
        <v>1</v>
      </c>
      <c r="N299" s="227" t="s">
        <v>38</v>
      </c>
      <c r="O299" s="92"/>
      <c r="P299" s="228">
        <f>O299*H299</f>
        <v>0</v>
      </c>
      <c r="Q299" s="228">
        <v>0</v>
      </c>
      <c r="R299" s="228">
        <f>Q299*H299</f>
        <v>0</v>
      </c>
      <c r="S299" s="228">
        <v>0</v>
      </c>
      <c r="T299" s="229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30" t="s">
        <v>139</v>
      </c>
      <c r="AT299" s="230" t="s">
        <v>134</v>
      </c>
      <c r="AU299" s="230" t="s">
        <v>83</v>
      </c>
      <c r="AY299" s="18" t="s">
        <v>132</v>
      </c>
      <c r="BE299" s="231">
        <f>IF(N299="základní",J299,0)</f>
        <v>0</v>
      </c>
      <c r="BF299" s="231">
        <f>IF(N299="snížená",J299,0)</f>
        <v>0</v>
      </c>
      <c r="BG299" s="231">
        <f>IF(N299="zákl. přenesená",J299,0)</f>
        <v>0</v>
      </c>
      <c r="BH299" s="231">
        <f>IF(N299="sníž. přenesená",J299,0)</f>
        <v>0</v>
      </c>
      <c r="BI299" s="231">
        <f>IF(N299="nulová",J299,0)</f>
        <v>0</v>
      </c>
      <c r="BJ299" s="18" t="s">
        <v>81</v>
      </c>
      <c r="BK299" s="231">
        <f>ROUND(I299*H299,2)</f>
        <v>0</v>
      </c>
      <c r="BL299" s="18" t="s">
        <v>139</v>
      </c>
      <c r="BM299" s="230" t="s">
        <v>342</v>
      </c>
    </row>
    <row r="300" s="2" customFormat="1">
      <c r="A300" s="39"/>
      <c r="B300" s="40"/>
      <c r="C300" s="41"/>
      <c r="D300" s="232" t="s">
        <v>140</v>
      </c>
      <c r="E300" s="41"/>
      <c r="F300" s="233" t="s">
        <v>957</v>
      </c>
      <c r="G300" s="41"/>
      <c r="H300" s="41"/>
      <c r="I300" s="234"/>
      <c r="J300" s="41"/>
      <c r="K300" s="41"/>
      <c r="L300" s="45"/>
      <c r="M300" s="235"/>
      <c r="N300" s="236"/>
      <c r="O300" s="92"/>
      <c r="P300" s="92"/>
      <c r="Q300" s="92"/>
      <c r="R300" s="92"/>
      <c r="S300" s="92"/>
      <c r="T300" s="93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T300" s="18" t="s">
        <v>140</v>
      </c>
      <c r="AU300" s="18" t="s">
        <v>83</v>
      </c>
    </row>
    <row r="301" s="13" customFormat="1">
      <c r="A301" s="13"/>
      <c r="B301" s="237"/>
      <c r="C301" s="238"/>
      <c r="D301" s="239" t="s">
        <v>142</v>
      </c>
      <c r="E301" s="240" t="s">
        <v>1</v>
      </c>
      <c r="F301" s="241" t="s">
        <v>958</v>
      </c>
      <c r="G301" s="238"/>
      <c r="H301" s="242">
        <v>9.6430000000000007</v>
      </c>
      <c r="I301" s="243"/>
      <c r="J301" s="238"/>
      <c r="K301" s="238"/>
      <c r="L301" s="244"/>
      <c r="M301" s="245"/>
      <c r="N301" s="246"/>
      <c r="O301" s="246"/>
      <c r="P301" s="246"/>
      <c r="Q301" s="246"/>
      <c r="R301" s="246"/>
      <c r="S301" s="246"/>
      <c r="T301" s="247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8" t="s">
        <v>142</v>
      </c>
      <c r="AU301" s="248" t="s">
        <v>83</v>
      </c>
      <c r="AV301" s="13" t="s">
        <v>83</v>
      </c>
      <c r="AW301" s="13" t="s">
        <v>30</v>
      </c>
      <c r="AX301" s="13" t="s">
        <v>73</v>
      </c>
      <c r="AY301" s="248" t="s">
        <v>132</v>
      </c>
    </row>
    <row r="302" s="14" customFormat="1">
      <c r="A302" s="14"/>
      <c r="B302" s="249"/>
      <c r="C302" s="250"/>
      <c r="D302" s="239" t="s">
        <v>142</v>
      </c>
      <c r="E302" s="251" t="s">
        <v>1</v>
      </c>
      <c r="F302" s="252" t="s">
        <v>144</v>
      </c>
      <c r="G302" s="250"/>
      <c r="H302" s="251" t="s">
        <v>1</v>
      </c>
      <c r="I302" s="253"/>
      <c r="J302" s="250"/>
      <c r="K302" s="250"/>
      <c r="L302" s="254"/>
      <c r="M302" s="255"/>
      <c r="N302" s="256"/>
      <c r="O302" s="256"/>
      <c r="P302" s="256"/>
      <c r="Q302" s="256"/>
      <c r="R302" s="256"/>
      <c r="S302" s="256"/>
      <c r="T302" s="257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58" t="s">
        <v>142</v>
      </c>
      <c r="AU302" s="258" t="s">
        <v>83</v>
      </c>
      <c r="AV302" s="14" t="s">
        <v>81</v>
      </c>
      <c r="AW302" s="14" t="s">
        <v>30</v>
      </c>
      <c r="AX302" s="14" t="s">
        <v>73</v>
      </c>
      <c r="AY302" s="258" t="s">
        <v>132</v>
      </c>
    </row>
    <row r="303" s="15" customFormat="1">
      <c r="A303" s="15"/>
      <c r="B303" s="259"/>
      <c r="C303" s="260"/>
      <c r="D303" s="239" t="s">
        <v>142</v>
      </c>
      <c r="E303" s="261" t="s">
        <v>1</v>
      </c>
      <c r="F303" s="262" t="s">
        <v>145</v>
      </c>
      <c r="G303" s="260"/>
      <c r="H303" s="263">
        <v>9.6430000000000007</v>
      </c>
      <c r="I303" s="264"/>
      <c r="J303" s="260"/>
      <c r="K303" s="260"/>
      <c r="L303" s="265"/>
      <c r="M303" s="266"/>
      <c r="N303" s="267"/>
      <c r="O303" s="267"/>
      <c r="P303" s="267"/>
      <c r="Q303" s="267"/>
      <c r="R303" s="267"/>
      <c r="S303" s="267"/>
      <c r="T303" s="268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T303" s="269" t="s">
        <v>142</v>
      </c>
      <c r="AU303" s="269" t="s">
        <v>83</v>
      </c>
      <c r="AV303" s="15" t="s">
        <v>139</v>
      </c>
      <c r="AW303" s="15" t="s">
        <v>30</v>
      </c>
      <c r="AX303" s="15" t="s">
        <v>81</v>
      </c>
      <c r="AY303" s="269" t="s">
        <v>132</v>
      </c>
    </row>
    <row r="304" s="2" customFormat="1" ht="16.5" customHeight="1">
      <c r="A304" s="39"/>
      <c r="B304" s="40"/>
      <c r="C304" s="219" t="s">
        <v>344</v>
      </c>
      <c r="D304" s="219" t="s">
        <v>134</v>
      </c>
      <c r="E304" s="220" t="s">
        <v>955</v>
      </c>
      <c r="F304" s="221" t="s">
        <v>956</v>
      </c>
      <c r="G304" s="222" t="s">
        <v>534</v>
      </c>
      <c r="H304" s="223">
        <v>6.7199999999999998</v>
      </c>
      <c r="I304" s="224"/>
      <c r="J304" s="225">
        <f>ROUND(I304*H304,2)</f>
        <v>0</v>
      </c>
      <c r="K304" s="221" t="s">
        <v>138</v>
      </c>
      <c r="L304" s="45"/>
      <c r="M304" s="226" t="s">
        <v>1</v>
      </c>
      <c r="N304" s="227" t="s">
        <v>38</v>
      </c>
      <c r="O304" s="92"/>
      <c r="P304" s="228">
        <f>O304*H304</f>
        <v>0</v>
      </c>
      <c r="Q304" s="228">
        <v>0</v>
      </c>
      <c r="R304" s="228">
        <f>Q304*H304</f>
        <v>0</v>
      </c>
      <c r="S304" s="228">
        <v>0</v>
      </c>
      <c r="T304" s="229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30" t="s">
        <v>139</v>
      </c>
      <c r="AT304" s="230" t="s">
        <v>134</v>
      </c>
      <c r="AU304" s="230" t="s">
        <v>83</v>
      </c>
      <c r="AY304" s="18" t="s">
        <v>132</v>
      </c>
      <c r="BE304" s="231">
        <f>IF(N304="základní",J304,0)</f>
        <v>0</v>
      </c>
      <c r="BF304" s="231">
        <f>IF(N304="snížená",J304,0)</f>
        <v>0</v>
      </c>
      <c r="BG304" s="231">
        <f>IF(N304="zákl. přenesená",J304,0)</f>
        <v>0</v>
      </c>
      <c r="BH304" s="231">
        <f>IF(N304="sníž. přenesená",J304,0)</f>
        <v>0</v>
      </c>
      <c r="BI304" s="231">
        <f>IF(N304="nulová",J304,0)</f>
        <v>0</v>
      </c>
      <c r="BJ304" s="18" t="s">
        <v>81</v>
      </c>
      <c r="BK304" s="231">
        <f>ROUND(I304*H304,2)</f>
        <v>0</v>
      </c>
      <c r="BL304" s="18" t="s">
        <v>139</v>
      </c>
      <c r="BM304" s="230" t="s">
        <v>347</v>
      </c>
    </row>
    <row r="305" s="2" customFormat="1">
      <c r="A305" s="39"/>
      <c r="B305" s="40"/>
      <c r="C305" s="41"/>
      <c r="D305" s="232" t="s">
        <v>140</v>
      </c>
      <c r="E305" s="41"/>
      <c r="F305" s="233" t="s">
        <v>957</v>
      </c>
      <c r="G305" s="41"/>
      <c r="H305" s="41"/>
      <c r="I305" s="234"/>
      <c r="J305" s="41"/>
      <c r="K305" s="41"/>
      <c r="L305" s="45"/>
      <c r="M305" s="235"/>
      <c r="N305" s="236"/>
      <c r="O305" s="92"/>
      <c r="P305" s="92"/>
      <c r="Q305" s="92"/>
      <c r="R305" s="92"/>
      <c r="S305" s="92"/>
      <c r="T305" s="93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T305" s="18" t="s">
        <v>140</v>
      </c>
      <c r="AU305" s="18" t="s">
        <v>83</v>
      </c>
    </row>
    <row r="306" s="13" customFormat="1">
      <c r="A306" s="13"/>
      <c r="B306" s="237"/>
      <c r="C306" s="238"/>
      <c r="D306" s="239" t="s">
        <v>142</v>
      </c>
      <c r="E306" s="240" t="s">
        <v>1</v>
      </c>
      <c r="F306" s="241" t="s">
        <v>959</v>
      </c>
      <c r="G306" s="238"/>
      <c r="H306" s="242">
        <v>6</v>
      </c>
      <c r="I306" s="243"/>
      <c r="J306" s="238"/>
      <c r="K306" s="238"/>
      <c r="L306" s="244"/>
      <c r="M306" s="245"/>
      <c r="N306" s="246"/>
      <c r="O306" s="246"/>
      <c r="P306" s="246"/>
      <c r="Q306" s="246"/>
      <c r="R306" s="246"/>
      <c r="S306" s="246"/>
      <c r="T306" s="247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8" t="s">
        <v>142</v>
      </c>
      <c r="AU306" s="248" t="s">
        <v>83</v>
      </c>
      <c r="AV306" s="13" t="s">
        <v>83</v>
      </c>
      <c r="AW306" s="13" t="s">
        <v>30</v>
      </c>
      <c r="AX306" s="13" t="s">
        <v>73</v>
      </c>
      <c r="AY306" s="248" t="s">
        <v>132</v>
      </c>
    </row>
    <row r="307" s="14" customFormat="1">
      <c r="A307" s="14"/>
      <c r="B307" s="249"/>
      <c r="C307" s="250"/>
      <c r="D307" s="239" t="s">
        <v>142</v>
      </c>
      <c r="E307" s="251" t="s">
        <v>1</v>
      </c>
      <c r="F307" s="252" t="s">
        <v>960</v>
      </c>
      <c r="G307" s="250"/>
      <c r="H307" s="251" t="s">
        <v>1</v>
      </c>
      <c r="I307" s="253"/>
      <c r="J307" s="250"/>
      <c r="K307" s="250"/>
      <c r="L307" s="254"/>
      <c r="M307" s="255"/>
      <c r="N307" s="256"/>
      <c r="O307" s="256"/>
      <c r="P307" s="256"/>
      <c r="Q307" s="256"/>
      <c r="R307" s="256"/>
      <c r="S307" s="256"/>
      <c r="T307" s="257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58" t="s">
        <v>142</v>
      </c>
      <c r="AU307" s="258" t="s">
        <v>83</v>
      </c>
      <c r="AV307" s="14" t="s">
        <v>81</v>
      </c>
      <c r="AW307" s="14" t="s">
        <v>30</v>
      </c>
      <c r="AX307" s="14" t="s">
        <v>73</v>
      </c>
      <c r="AY307" s="258" t="s">
        <v>132</v>
      </c>
    </row>
    <row r="308" s="13" customFormat="1">
      <c r="A308" s="13"/>
      <c r="B308" s="237"/>
      <c r="C308" s="238"/>
      <c r="D308" s="239" t="s">
        <v>142</v>
      </c>
      <c r="E308" s="240" t="s">
        <v>1</v>
      </c>
      <c r="F308" s="241" t="s">
        <v>961</v>
      </c>
      <c r="G308" s="238"/>
      <c r="H308" s="242">
        <v>0.71999999999999997</v>
      </c>
      <c r="I308" s="243"/>
      <c r="J308" s="238"/>
      <c r="K308" s="238"/>
      <c r="L308" s="244"/>
      <c r="M308" s="245"/>
      <c r="N308" s="246"/>
      <c r="O308" s="246"/>
      <c r="P308" s="246"/>
      <c r="Q308" s="246"/>
      <c r="R308" s="246"/>
      <c r="S308" s="246"/>
      <c r="T308" s="247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8" t="s">
        <v>142</v>
      </c>
      <c r="AU308" s="248" t="s">
        <v>83</v>
      </c>
      <c r="AV308" s="13" t="s">
        <v>83</v>
      </c>
      <c r="AW308" s="13" t="s">
        <v>30</v>
      </c>
      <c r="AX308" s="13" t="s">
        <v>73</v>
      </c>
      <c r="AY308" s="248" t="s">
        <v>132</v>
      </c>
    </row>
    <row r="309" s="14" customFormat="1">
      <c r="A309" s="14"/>
      <c r="B309" s="249"/>
      <c r="C309" s="250"/>
      <c r="D309" s="239" t="s">
        <v>142</v>
      </c>
      <c r="E309" s="251" t="s">
        <v>1</v>
      </c>
      <c r="F309" s="252" t="s">
        <v>962</v>
      </c>
      <c r="G309" s="250"/>
      <c r="H309" s="251" t="s">
        <v>1</v>
      </c>
      <c r="I309" s="253"/>
      <c r="J309" s="250"/>
      <c r="K309" s="250"/>
      <c r="L309" s="254"/>
      <c r="M309" s="255"/>
      <c r="N309" s="256"/>
      <c r="O309" s="256"/>
      <c r="P309" s="256"/>
      <c r="Q309" s="256"/>
      <c r="R309" s="256"/>
      <c r="S309" s="256"/>
      <c r="T309" s="257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58" t="s">
        <v>142</v>
      </c>
      <c r="AU309" s="258" t="s">
        <v>83</v>
      </c>
      <c r="AV309" s="14" t="s">
        <v>81</v>
      </c>
      <c r="AW309" s="14" t="s">
        <v>30</v>
      </c>
      <c r="AX309" s="14" t="s">
        <v>73</v>
      </c>
      <c r="AY309" s="258" t="s">
        <v>132</v>
      </c>
    </row>
    <row r="310" s="14" customFormat="1">
      <c r="A310" s="14"/>
      <c r="B310" s="249"/>
      <c r="C310" s="250"/>
      <c r="D310" s="239" t="s">
        <v>142</v>
      </c>
      <c r="E310" s="251" t="s">
        <v>1</v>
      </c>
      <c r="F310" s="252" t="s">
        <v>197</v>
      </c>
      <c r="G310" s="250"/>
      <c r="H310" s="251" t="s">
        <v>1</v>
      </c>
      <c r="I310" s="253"/>
      <c r="J310" s="250"/>
      <c r="K310" s="250"/>
      <c r="L310" s="254"/>
      <c r="M310" s="255"/>
      <c r="N310" s="256"/>
      <c r="O310" s="256"/>
      <c r="P310" s="256"/>
      <c r="Q310" s="256"/>
      <c r="R310" s="256"/>
      <c r="S310" s="256"/>
      <c r="T310" s="257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58" t="s">
        <v>142</v>
      </c>
      <c r="AU310" s="258" t="s">
        <v>83</v>
      </c>
      <c r="AV310" s="14" t="s">
        <v>81</v>
      </c>
      <c r="AW310" s="14" t="s">
        <v>30</v>
      </c>
      <c r="AX310" s="14" t="s">
        <v>73</v>
      </c>
      <c r="AY310" s="258" t="s">
        <v>132</v>
      </c>
    </row>
    <row r="311" s="15" customFormat="1">
      <c r="A311" s="15"/>
      <c r="B311" s="259"/>
      <c r="C311" s="260"/>
      <c r="D311" s="239" t="s">
        <v>142</v>
      </c>
      <c r="E311" s="261" t="s">
        <v>1</v>
      </c>
      <c r="F311" s="262" t="s">
        <v>145</v>
      </c>
      <c r="G311" s="260"/>
      <c r="H311" s="263">
        <v>6.7199999999999998</v>
      </c>
      <c r="I311" s="264"/>
      <c r="J311" s="260"/>
      <c r="K311" s="260"/>
      <c r="L311" s="265"/>
      <c r="M311" s="266"/>
      <c r="N311" s="267"/>
      <c r="O311" s="267"/>
      <c r="P311" s="267"/>
      <c r="Q311" s="267"/>
      <c r="R311" s="267"/>
      <c r="S311" s="267"/>
      <c r="T311" s="268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T311" s="269" t="s">
        <v>142</v>
      </c>
      <c r="AU311" s="269" t="s">
        <v>83</v>
      </c>
      <c r="AV311" s="15" t="s">
        <v>139</v>
      </c>
      <c r="AW311" s="15" t="s">
        <v>30</v>
      </c>
      <c r="AX311" s="15" t="s">
        <v>81</v>
      </c>
      <c r="AY311" s="269" t="s">
        <v>132</v>
      </c>
    </row>
    <row r="312" s="2" customFormat="1" ht="16.5" customHeight="1">
      <c r="A312" s="39"/>
      <c r="B312" s="40"/>
      <c r="C312" s="219" t="s">
        <v>239</v>
      </c>
      <c r="D312" s="219" t="s">
        <v>134</v>
      </c>
      <c r="E312" s="220" t="s">
        <v>963</v>
      </c>
      <c r="F312" s="221" t="s">
        <v>964</v>
      </c>
      <c r="G312" s="222" t="s">
        <v>137</v>
      </c>
      <c r="H312" s="223">
        <v>26.449999999999999</v>
      </c>
      <c r="I312" s="224"/>
      <c r="J312" s="225">
        <f>ROUND(I312*H312,2)</f>
        <v>0</v>
      </c>
      <c r="K312" s="221" t="s">
        <v>138</v>
      </c>
      <c r="L312" s="45"/>
      <c r="M312" s="226" t="s">
        <v>1</v>
      </c>
      <c r="N312" s="227" t="s">
        <v>38</v>
      </c>
      <c r="O312" s="92"/>
      <c r="P312" s="228">
        <f>O312*H312</f>
        <v>0</v>
      </c>
      <c r="Q312" s="228">
        <v>0</v>
      </c>
      <c r="R312" s="228">
        <f>Q312*H312</f>
        <v>0</v>
      </c>
      <c r="S312" s="228">
        <v>0</v>
      </c>
      <c r="T312" s="229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30" t="s">
        <v>139</v>
      </c>
      <c r="AT312" s="230" t="s">
        <v>134</v>
      </c>
      <c r="AU312" s="230" t="s">
        <v>83</v>
      </c>
      <c r="AY312" s="18" t="s">
        <v>132</v>
      </c>
      <c r="BE312" s="231">
        <f>IF(N312="základní",J312,0)</f>
        <v>0</v>
      </c>
      <c r="BF312" s="231">
        <f>IF(N312="snížená",J312,0)</f>
        <v>0</v>
      </c>
      <c r="BG312" s="231">
        <f>IF(N312="zákl. přenesená",J312,0)</f>
        <v>0</v>
      </c>
      <c r="BH312" s="231">
        <f>IF(N312="sníž. přenesená",J312,0)</f>
        <v>0</v>
      </c>
      <c r="BI312" s="231">
        <f>IF(N312="nulová",J312,0)</f>
        <v>0</v>
      </c>
      <c r="BJ312" s="18" t="s">
        <v>81</v>
      </c>
      <c r="BK312" s="231">
        <f>ROUND(I312*H312,2)</f>
        <v>0</v>
      </c>
      <c r="BL312" s="18" t="s">
        <v>139</v>
      </c>
      <c r="BM312" s="230" t="s">
        <v>352</v>
      </c>
    </row>
    <row r="313" s="2" customFormat="1">
      <c r="A313" s="39"/>
      <c r="B313" s="40"/>
      <c r="C313" s="41"/>
      <c r="D313" s="232" t="s">
        <v>140</v>
      </c>
      <c r="E313" s="41"/>
      <c r="F313" s="233" t="s">
        <v>965</v>
      </c>
      <c r="G313" s="41"/>
      <c r="H313" s="41"/>
      <c r="I313" s="234"/>
      <c r="J313" s="41"/>
      <c r="K313" s="41"/>
      <c r="L313" s="45"/>
      <c r="M313" s="235"/>
      <c r="N313" s="236"/>
      <c r="O313" s="92"/>
      <c r="P313" s="92"/>
      <c r="Q313" s="92"/>
      <c r="R313" s="92"/>
      <c r="S313" s="92"/>
      <c r="T313" s="93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T313" s="18" t="s">
        <v>140</v>
      </c>
      <c r="AU313" s="18" t="s">
        <v>83</v>
      </c>
    </row>
    <row r="314" s="13" customFormat="1">
      <c r="A314" s="13"/>
      <c r="B314" s="237"/>
      <c r="C314" s="238"/>
      <c r="D314" s="239" t="s">
        <v>142</v>
      </c>
      <c r="E314" s="240" t="s">
        <v>1</v>
      </c>
      <c r="F314" s="241" t="s">
        <v>966</v>
      </c>
      <c r="G314" s="238"/>
      <c r="H314" s="242">
        <v>26.449999999999999</v>
      </c>
      <c r="I314" s="243"/>
      <c r="J314" s="238"/>
      <c r="K314" s="238"/>
      <c r="L314" s="244"/>
      <c r="M314" s="245"/>
      <c r="N314" s="246"/>
      <c r="O314" s="246"/>
      <c r="P314" s="246"/>
      <c r="Q314" s="246"/>
      <c r="R314" s="246"/>
      <c r="S314" s="246"/>
      <c r="T314" s="247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8" t="s">
        <v>142</v>
      </c>
      <c r="AU314" s="248" t="s">
        <v>83</v>
      </c>
      <c r="AV314" s="13" t="s">
        <v>83</v>
      </c>
      <c r="AW314" s="13" t="s">
        <v>30</v>
      </c>
      <c r="AX314" s="13" t="s">
        <v>73</v>
      </c>
      <c r="AY314" s="248" t="s">
        <v>132</v>
      </c>
    </row>
    <row r="315" s="14" customFormat="1">
      <c r="A315" s="14"/>
      <c r="B315" s="249"/>
      <c r="C315" s="250"/>
      <c r="D315" s="239" t="s">
        <v>142</v>
      </c>
      <c r="E315" s="251" t="s">
        <v>1</v>
      </c>
      <c r="F315" s="252" t="s">
        <v>144</v>
      </c>
      <c r="G315" s="250"/>
      <c r="H315" s="251" t="s">
        <v>1</v>
      </c>
      <c r="I315" s="253"/>
      <c r="J315" s="250"/>
      <c r="K315" s="250"/>
      <c r="L315" s="254"/>
      <c r="M315" s="255"/>
      <c r="N315" s="256"/>
      <c r="O315" s="256"/>
      <c r="P315" s="256"/>
      <c r="Q315" s="256"/>
      <c r="R315" s="256"/>
      <c r="S315" s="256"/>
      <c r="T315" s="257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58" t="s">
        <v>142</v>
      </c>
      <c r="AU315" s="258" t="s">
        <v>83</v>
      </c>
      <c r="AV315" s="14" t="s">
        <v>81</v>
      </c>
      <c r="AW315" s="14" t="s">
        <v>30</v>
      </c>
      <c r="AX315" s="14" t="s">
        <v>73</v>
      </c>
      <c r="AY315" s="258" t="s">
        <v>132</v>
      </c>
    </row>
    <row r="316" s="15" customFormat="1">
      <c r="A316" s="15"/>
      <c r="B316" s="259"/>
      <c r="C316" s="260"/>
      <c r="D316" s="239" t="s">
        <v>142</v>
      </c>
      <c r="E316" s="261" t="s">
        <v>1</v>
      </c>
      <c r="F316" s="262" t="s">
        <v>145</v>
      </c>
      <c r="G316" s="260"/>
      <c r="H316" s="263">
        <v>26.449999999999999</v>
      </c>
      <c r="I316" s="264"/>
      <c r="J316" s="260"/>
      <c r="K316" s="260"/>
      <c r="L316" s="265"/>
      <c r="M316" s="266"/>
      <c r="N316" s="267"/>
      <c r="O316" s="267"/>
      <c r="P316" s="267"/>
      <c r="Q316" s="267"/>
      <c r="R316" s="267"/>
      <c r="S316" s="267"/>
      <c r="T316" s="268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T316" s="269" t="s">
        <v>142</v>
      </c>
      <c r="AU316" s="269" t="s">
        <v>83</v>
      </c>
      <c r="AV316" s="15" t="s">
        <v>139</v>
      </c>
      <c r="AW316" s="15" t="s">
        <v>30</v>
      </c>
      <c r="AX316" s="15" t="s">
        <v>81</v>
      </c>
      <c r="AY316" s="269" t="s">
        <v>132</v>
      </c>
    </row>
    <row r="317" s="2" customFormat="1" ht="16.5" customHeight="1">
      <c r="A317" s="39"/>
      <c r="B317" s="40"/>
      <c r="C317" s="219" t="s">
        <v>354</v>
      </c>
      <c r="D317" s="219" t="s">
        <v>134</v>
      </c>
      <c r="E317" s="220" t="s">
        <v>967</v>
      </c>
      <c r="F317" s="221" t="s">
        <v>968</v>
      </c>
      <c r="G317" s="222" t="s">
        <v>137</v>
      </c>
      <c r="H317" s="223">
        <v>26.449999999999999</v>
      </c>
      <c r="I317" s="224"/>
      <c r="J317" s="225">
        <f>ROUND(I317*H317,2)</f>
        <v>0</v>
      </c>
      <c r="K317" s="221" t="s">
        <v>138</v>
      </c>
      <c r="L317" s="45"/>
      <c r="M317" s="226" t="s">
        <v>1</v>
      </c>
      <c r="N317" s="227" t="s">
        <v>38</v>
      </c>
      <c r="O317" s="92"/>
      <c r="P317" s="228">
        <f>O317*H317</f>
        <v>0</v>
      </c>
      <c r="Q317" s="228">
        <v>0</v>
      </c>
      <c r="R317" s="228">
        <f>Q317*H317</f>
        <v>0</v>
      </c>
      <c r="S317" s="228">
        <v>0</v>
      </c>
      <c r="T317" s="229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30" t="s">
        <v>139</v>
      </c>
      <c r="AT317" s="230" t="s">
        <v>134</v>
      </c>
      <c r="AU317" s="230" t="s">
        <v>83</v>
      </c>
      <c r="AY317" s="18" t="s">
        <v>132</v>
      </c>
      <c r="BE317" s="231">
        <f>IF(N317="základní",J317,0)</f>
        <v>0</v>
      </c>
      <c r="BF317" s="231">
        <f>IF(N317="snížená",J317,0)</f>
        <v>0</v>
      </c>
      <c r="BG317" s="231">
        <f>IF(N317="zákl. přenesená",J317,0)</f>
        <v>0</v>
      </c>
      <c r="BH317" s="231">
        <f>IF(N317="sníž. přenesená",J317,0)</f>
        <v>0</v>
      </c>
      <c r="BI317" s="231">
        <f>IF(N317="nulová",J317,0)</f>
        <v>0</v>
      </c>
      <c r="BJ317" s="18" t="s">
        <v>81</v>
      </c>
      <c r="BK317" s="231">
        <f>ROUND(I317*H317,2)</f>
        <v>0</v>
      </c>
      <c r="BL317" s="18" t="s">
        <v>139</v>
      </c>
      <c r="BM317" s="230" t="s">
        <v>357</v>
      </c>
    </row>
    <row r="318" s="2" customFormat="1">
      <c r="A318" s="39"/>
      <c r="B318" s="40"/>
      <c r="C318" s="41"/>
      <c r="D318" s="232" t="s">
        <v>140</v>
      </c>
      <c r="E318" s="41"/>
      <c r="F318" s="233" t="s">
        <v>969</v>
      </c>
      <c r="G318" s="41"/>
      <c r="H318" s="41"/>
      <c r="I318" s="234"/>
      <c r="J318" s="41"/>
      <c r="K318" s="41"/>
      <c r="L318" s="45"/>
      <c r="M318" s="235"/>
      <c r="N318" s="236"/>
      <c r="O318" s="92"/>
      <c r="P318" s="92"/>
      <c r="Q318" s="92"/>
      <c r="R318" s="92"/>
      <c r="S318" s="92"/>
      <c r="T318" s="93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T318" s="18" t="s">
        <v>140</v>
      </c>
      <c r="AU318" s="18" t="s">
        <v>83</v>
      </c>
    </row>
    <row r="319" s="2" customFormat="1" ht="16.5" customHeight="1">
      <c r="A319" s="39"/>
      <c r="B319" s="40"/>
      <c r="C319" s="219" t="s">
        <v>242</v>
      </c>
      <c r="D319" s="219" t="s">
        <v>134</v>
      </c>
      <c r="E319" s="220" t="s">
        <v>970</v>
      </c>
      <c r="F319" s="221" t="s">
        <v>971</v>
      </c>
      <c r="G319" s="222" t="s">
        <v>170</v>
      </c>
      <c r="H319" s="223">
        <v>1.2</v>
      </c>
      <c r="I319" s="224"/>
      <c r="J319" s="225">
        <f>ROUND(I319*H319,2)</f>
        <v>0</v>
      </c>
      <c r="K319" s="221" t="s">
        <v>138</v>
      </c>
      <c r="L319" s="45"/>
      <c r="M319" s="226" t="s">
        <v>1</v>
      </c>
      <c r="N319" s="227" t="s">
        <v>38</v>
      </c>
      <c r="O319" s="92"/>
      <c r="P319" s="228">
        <f>O319*H319</f>
        <v>0</v>
      </c>
      <c r="Q319" s="228">
        <v>0</v>
      </c>
      <c r="R319" s="228">
        <f>Q319*H319</f>
        <v>0</v>
      </c>
      <c r="S319" s="228">
        <v>0</v>
      </c>
      <c r="T319" s="229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30" t="s">
        <v>139</v>
      </c>
      <c r="AT319" s="230" t="s">
        <v>134</v>
      </c>
      <c r="AU319" s="230" t="s">
        <v>83</v>
      </c>
      <c r="AY319" s="18" t="s">
        <v>132</v>
      </c>
      <c r="BE319" s="231">
        <f>IF(N319="základní",J319,0)</f>
        <v>0</v>
      </c>
      <c r="BF319" s="231">
        <f>IF(N319="snížená",J319,0)</f>
        <v>0</v>
      </c>
      <c r="BG319" s="231">
        <f>IF(N319="zákl. přenesená",J319,0)</f>
        <v>0</v>
      </c>
      <c r="BH319" s="231">
        <f>IF(N319="sníž. přenesená",J319,0)</f>
        <v>0</v>
      </c>
      <c r="BI319" s="231">
        <f>IF(N319="nulová",J319,0)</f>
        <v>0</v>
      </c>
      <c r="BJ319" s="18" t="s">
        <v>81</v>
      </c>
      <c r="BK319" s="231">
        <f>ROUND(I319*H319,2)</f>
        <v>0</v>
      </c>
      <c r="BL319" s="18" t="s">
        <v>139</v>
      </c>
      <c r="BM319" s="230" t="s">
        <v>361</v>
      </c>
    </row>
    <row r="320" s="2" customFormat="1">
      <c r="A320" s="39"/>
      <c r="B320" s="40"/>
      <c r="C320" s="41"/>
      <c r="D320" s="232" t="s">
        <v>140</v>
      </c>
      <c r="E320" s="41"/>
      <c r="F320" s="233" t="s">
        <v>972</v>
      </c>
      <c r="G320" s="41"/>
      <c r="H320" s="41"/>
      <c r="I320" s="234"/>
      <c r="J320" s="41"/>
      <c r="K320" s="41"/>
      <c r="L320" s="45"/>
      <c r="M320" s="235"/>
      <c r="N320" s="236"/>
      <c r="O320" s="92"/>
      <c r="P320" s="92"/>
      <c r="Q320" s="92"/>
      <c r="R320" s="92"/>
      <c r="S320" s="92"/>
      <c r="T320" s="93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T320" s="18" t="s">
        <v>140</v>
      </c>
      <c r="AU320" s="18" t="s">
        <v>83</v>
      </c>
    </row>
    <row r="321" s="13" customFormat="1">
      <c r="A321" s="13"/>
      <c r="B321" s="237"/>
      <c r="C321" s="238"/>
      <c r="D321" s="239" t="s">
        <v>142</v>
      </c>
      <c r="E321" s="240" t="s">
        <v>1</v>
      </c>
      <c r="F321" s="241" t="s">
        <v>973</v>
      </c>
      <c r="G321" s="238"/>
      <c r="H321" s="242">
        <v>1.2</v>
      </c>
      <c r="I321" s="243"/>
      <c r="J321" s="238"/>
      <c r="K321" s="238"/>
      <c r="L321" s="244"/>
      <c r="M321" s="245"/>
      <c r="N321" s="246"/>
      <c r="O321" s="246"/>
      <c r="P321" s="246"/>
      <c r="Q321" s="246"/>
      <c r="R321" s="246"/>
      <c r="S321" s="246"/>
      <c r="T321" s="247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8" t="s">
        <v>142</v>
      </c>
      <c r="AU321" s="248" t="s">
        <v>83</v>
      </c>
      <c r="AV321" s="13" t="s">
        <v>83</v>
      </c>
      <c r="AW321" s="13" t="s">
        <v>30</v>
      </c>
      <c r="AX321" s="13" t="s">
        <v>73</v>
      </c>
      <c r="AY321" s="248" t="s">
        <v>132</v>
      </c>
    </row>
    <row r="322" s="14" customFormat="1">
      <c r="A322" s="14"/>
      <c r="B322" s="249"/>
      <c r="C322" s="250"/>
      <c r="D322" s="239" t="s">
        <v>142</v>
      </c>
      <c r="E322" s="251" t="s">
        <v>1</v>
      </c>
      <c r="F322" s="252" t="s">
        <v>144</v>
      </c>
      <c r="G322" s="250"/>
      <c r="H322" s="251" t="s">
        <v>1</v>
      </c>
      <c r="I322" s="253"/>
      <c r="J322" s="250"/>
      <c r="K322" s="250"/>
      <c r="L322" s="254"/>
      <c r="M322" s="255"/>
      <c r="N322" s="256"/>
      <c r="O322" s="256"/>
      <c r="P322" s="256"/>
      <c r="Q322" s="256"/>
      <c r="R322" s="256"/>
      <c r="S322" s="256"/>
      <c r="T322" s="257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58" t="s">
        <v>142</v>
      </c>
      <c r="AU322" s="258" t="s">
        <v>83</v>
      </c>
      <c r="AV322" s="14" t="s">
        <v>81</v>
      </c>
      <c r="AW322" s="14" t="s">
        <v>30</v>
      </c>
      <c r="AX322" s="14" t="s">
        <v>73</v>
      </c>
      <c r="AY322" s="258" t="s">
        <v>132</v>
      </c>
    </row>
    <row r="323" s="15" customFormat="1">
      <c r="A323" s="15"/>
      <c r="B323" s="259"/>
      <c r="C323" s="260"/>
      <c r="D323" s="239" t="s">
        <v>142</v>
      </c>
      <c r="E323" s="261" t="s">
        <v>1</v>
      </c>
      <c r="F323" s="262" t="s">
        <v>145</v>
      </c>
      <c r="G323" s="260"/>
      <c r="H323" s="263">
        <v>1.2</v>
      </c>
      <c r="I323" s="264"/>
      <c r="J323" s="260"/>
      <c r="K323" s="260"/>
      <c r="L323" s="265"/>
      <c r="M323" s="266"/>
      <c r="N323" s="267"/>
      <c r="O323" s="267"/>
      <c r="P323" s="267"/>
      <c r="Q323" s="267"/>
      <c r="R323" s="267"/>
      <c r="S323" s="267"/>
      <c r="T323" s="268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T323" s="269" t="s">
        <v>142</v>
      </c>
      <c r="AU323" s="269" t="s">
        <v>83</v>
      </c>
      <c r="AV323" s="15" t="s">
        <v>139</v>
      </c>
      <c r="AW323" s="15" t="s">
        <v>30</v>
      </c>
      <c r="AX323" s="15" t="s">
        <v>81</v>
      </c>
      <c r="AY323" s="269" t="s">
        <v>132</v>
      </c>
    </row>
    <row r="324" s="2" customFormat="1" ht="16.5" customHeight="1">
      <c r="A324" s="39"/>
      <c r="B324" s="40"/>
      <c r="C324" s="219" t="s">
        <v>364</v>
      </c>
      <c r="D324" s="219" t="s">
        <v>134</v>
      </c>
      <c r="E324" s="220" t="s">
        <v>970</v>
      </c>
      <c r="F324" s="221" t="s">
        <v>971</v>
      </c>
      <c r="G324" s="222" t="s">
        <v>170</v>
      </c>
      <c r="H324" s="223">
        <v>1.5</v>
      </c>
      <c r="I324" s="224"/>
      <c r="J324" s="225">
        <f>ROUND(I324*H324,2)</f>
        <v>0</v>
      </c>
      <c r="K324" s="221" t="s">
        <v>138</v>
      </c>
      <c r="L324" s="45"/>
      <c r="M324" s="226" t="s">
        <v>1</v>
      </c>
      <c r="N324" s="227" t="s">
        <v>38</v>
      </c>
      <c r="O324" s="92"/>
      <c r="P324" s="228">
        <f>O324*H324</f>
        <v>0</v>
      </c>
      <c r="Q324" s="228">
        <v>0</v>
      </c>
      <c r="R324" s="228">
        <f>Q324*H324</f>
        <v>0</v>
      </c>
      <c r="S324" s="228">
        <v>0</v>
      </c>
      <c r="T324" s="229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30" t="s">
        <v>139</v>
      </c>
      <c r="AT324" s="230" t="s">
        <v>134</v>
      </c>
      <c r="AU324" s="230" t="s">
        <v>83</v>
      </c>
      <c r="AY324" s="18" t="s">
        <v>132</v>
      </c>
      <c r="BE324" s="231">
        <f>IF(N324="základní",J324,0)</f>
        <v>0</v>
      </c>
      <c r="BF324" s="231">
        <f>IF(N324="snížená",J324,0)</f>
        <v>0</v>
      </c>
      <c r="BG324" s="231">
        <f>IF(N324="zákl. přenesená",J324,0)</f>
        <v>0</v>
      </c>
      <c r="BH324" s="231">
        <f>IF(N324="sníž. přenesená",J324,0)</f>
        <v>0</v>
      </c>
      <c r="BI324" s="231">
        <f>IF(N324="nulová",J324,0)</f>
        <v>0</v>
      </c>
      <c r="BJ324" s="18" t="s">
        <v>81</v>
      </c>
      <c r="BK324" s="231">
        <f>ROUND(I324*H324,2)</f>
        <v>0</v>
      </c>
      <c r="BL324" s="18" t="s">
        <v>139</v>
      </c>
      <c r="BM324" s="230" t="s">
        <v>367</v>
      </c>
    </row>
    <row r="325" s="2" customFormat="1">
      <c r="A325" s="39"/>
      <c r="B325" s="40"/>
      <c r="C325" s="41"/>
      <c r="D325" s="232" t="s">
        <v>140</v>
      </c>
      <c r="E325" s="41"/>
      <c r="F325" s="233" t="s">
        <v>972</v>
      </c>
      <c r="G325" s="41"/>
      <c r="H325" s="41"/>
      <c r="I325" s="234"/>
      <c r="J325" s="41"/>
      <c r="K325" s="41"/>
      <c r="L325" s="45"/>
      <c r="M325" s="235"/>
      <c r="N325" s="236"/>
      <c r="O325" s="92"/>
      <c r="P325" s="92"/>
      <c r="Q325" s="92"/>
      <c r="R325" s="92"/>
      <c r="S325" s="92"/>
      <c r="T325" s="93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T325" s="18" t="s">
        <v>140</v>
      </c>
      <c r="AU325" s="18" t="s">
        <v>83</v>
      </c>
    </row>
    <row r="326" s="13" customFormat="1">
      <c r="A326" s="13"/>
      <c r="B326" s="237"/>
      <c r="C326" s="238"/>
      <c r="D326" s="239" t="s">
        <v>142</v>
      </c>
      <c r="E326" s="240" t="s">
        <v>1</v>
      </c>
      <c r="F326" s="241" t="s">
        <v>974</v>
      </c>
      <c r="G326" s="238"/>
      <c r="H326" s="242">
        <v>1.5</v>
      </c>
      <c r="I326" s="243"/>
      <c r="J326" s="238"/>
      <c r="K326" s="238"/>
      <c r="L326" s="244"/>
      <c r="M326" s="245"/>
      <c r="N326" s="246"/>
      <c r="O326" s="246"/>
      <c r="P326" s="246"/>
      <c r="Q326" s="246"/>
      <c r="R326" s="246"/>
      <c r="S326" s="246"/>
      <c r="T326" s="247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8" t="s">
        <v>142</v>
      </c>
      <c r="AU326" s="248" t="s">
        <v>83</v>
      </c>
      <c r="AV326" s="13" t="s">
        <v>83</v>
      </c>
      <c r="AW326" s="13" t="s">
        <v>30</v>
      </c>
      <c r="AX326" s="13" t="s">
        <v>73</v>
      </c>
      <c r="AY326" s="248" t="s">
        <v>132</v>
      </c>
    </row>
    <row r="327" s="14" customFormat="1">
      <c r="A327" s="14"/>
      <c r="B327" s="249"/>
      <c r="C327" s="250"/>
      <c r="D327" s="239" t="s">
        <v>142</v>
      </c>
      <c r="E327" s="251" t="s">
        <v>1</v>
      </c>
      <c r="F327" s="252" t="s">
        <v>975</v>
      </c>
      <c r="G327" s="250"/>
      <c r="H327" s="251" t="s">
        <v>1</v>
      </c>
      <c r="I327" s="253"/>
      <c r="J327" s="250"/>
      <c r="K327" s="250"/>
      <c r="L327" s="254"/>
      <c r="M327" s="255"/>
      <c r="N327" s="256"/>
      <c r="O327" s="256"/>
      <c r="P327" s="256"/>
      <c r="Q327" s="256"/>
      <c r="R327" s="256"/>
      <c r="S327" s="256"/>
      <c r="T327" s="257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58" t="s">
        <v>142</v>
      </c>
      <c r="AU327" s="258" t="s">
        <v>83</v>
      </c>
      <c r="AV327" s="14" t="s">
        <v>81</v>
      </c>
      <c r="AW327" s="14" t="s">
        <v>30</v>
      </c>
      <c r="AX327" s="14" t="s">
        <v>73</v>
      </c>
      <c r="AY327" s="258" t="s">
        <v>132</v>
      </c>
    </row>
    <row r="328" s="15" customFormat="1">
      <c r="A328" s="15"/>
      <c r="B328" s="259"/>
      <c r="C328" s="260"/>
      <c r="D328" s="239" t="s">
        <v>142</v>
      </c>
      <c r="E328" s="261" t="s">
        <v>1</v>
      </c>
      <c r="F328" s="262" t="s">
        <v>145</v>
      </c>
      <c r="G328" s="260"/>
      <c r="H328" s="263">
        <v>1.5</v>
      </c>
      <c r="I328" s="264"/>
      <c r="J328" s="260"/>
      <c r="K328" s="260"/>
      <c r="L328" s="265"/>
      <c r="M328" s="266"/>
      <c r="N328" s="267"/>
      <c r="O328" s="267"/>
      <c r="P328" s="267"/>
      <c r="Q328" s="267"/>
      <c r="R328" s="267"/>
      <c r="S328" s="267"/>
      <c r="T328" s="268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T328" s="269" t="s">
        <v>142</v>
      </c>
      <c r="AU328" s="269" t="s">
        <v>83</v>
      </c>
      <c r="AV328" s="15" t="s">
        <v>139</v>
      </c>
      <c r="AW328" s="15" t="s">
        <v>30</v>
      </c>
      <c r="AX328" s="15" t="s">
        <v>81</v>
      </c>
      <c r="AY328" s="269" t="s">
        <v>132</v>
      </c>
    </row>
    <row r="329" s="2" customFormat="1" ht="16.5" customHeight="1">
      <c r="A329" s="39"/>
      <c r="B329" s="40"/>
      <c r="C329" s="219" t="s">
        <v>246</v>
      </c>
      <c r="D329" s="219" t="s">
        <v>134</v>
      </c>
      <c r="E329" s="220" t="s">
        <v>976</v>
      </c>
      <c r="F329" s="221" t="s">
        <v>977</v>
      </c>
      <c r="G329" s="222" t="s">
        <v>534</v>
      </c>
      <c r="H329" s="223">
        <v>2.1000000000000001</v>
      </c>
      <c r="I329" s="224"/>
      <c r="J329" s="225">
        <f>ROUND(I329*H329,2)</f>
        <v>0</v>
      </c>
      <c r="K329" s="221" t="s">
        <v>138</v>
      </c>
      <c r="L329" s="45"/>
      <c r="M329" s="226" t="s">
        <v>1</v>
      </c>
      <c r="N329" s="227" t="s">
        <v>38</v>
      </c>
      <c r="O329" s="92"/>
      <c r="P329" s="228">
        <f>O329*H329</f>
        <v>0</v>
      </c>
      <c r="Q329" s="228">
        <v>0</v>
      </c>
      <c r="R329" s="228">
        <f>Q329*H329</f>
        <v>0</v>
      </c>
      <c r="S329" s="228">
        <v>0</v>
      </c>
      <c r="T329" s="229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30" t="s">
        <v>139</v>
      </c>
      <c r="AT329" s="230" t="s">
        <v>134</v>
      </c>
      <c r="AU329" s="230" t="s">
        <v>83</v>
      </c>
      <c r="AY329" s="18" t="s">
        <v>132</v>
      </c>
      <c r="BE329" s="231">
        <f>IF(N329="základní",J329,0)</f>
        <v>0</v>
      </c>
      <c r="BF329" s="231">
        <f>IF(N329="snížená",J329,0)</f>
        <v>0</v>
      </c>
      <c r="BG329" s="231">
        <f>IF(N329="zákl. přenesená",J329,0)</f>
        <v>0</v>
      </c>
      <c r="BH329" s="231">
        <f>IF(N329="sníž. přenesená",J329,0)</f>
        <v>0</v>
      </c>
      <c r="BI329" s="231">
        <f>IF(N329="nulová",J329,0)</f>
        <v>0</v>
      </c>
      <c r="BJ329" s="18" t="s">
        <v>81</v>
      </c>
      <c r="BK329" s="231">
        <f>ROUND(I329*H329,2)</f>
        <v>0</v>
      </c>
      <c r="BL329" s="18" t="s">
        <v>139</v>
      </c>
      <c r="BM329" s="230" t="s">
        <v>373</v>
      </c>
    </row>
    <row r="330" s="2" customFormat="1">
      <c r="A330" s="39"/>
      <c r="B330" s="40"/>
      <c r="C330" s="41"/>
      <c r="D330" s="232" t="s">
        <v>140</v>
      </c>
      <c r="E330" s="41"/>
      <c r="F330" s="233" t="s">
        <v>978</v>
      </c>
      <c r="G330" s="41"/>
      <c r="H330" s="41"/>
      <c r="I330" s="234"/>
      <c r="J330" s="41"/>
      <c r="K330" s="41"/>
      <c r="L330" s="45"/>
      <c r="M330" s="235"/>
      <c r="N330" s="236"/>
      <c r="O330" s="92"/>
      <c r="P330" s="92"/>
      <c r="Q330" s="92"/>
      <c r="R330" s="92"/>
      <c r="S330" s="92"/>
      <c r="T330" s="93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T330" s="18" t="s">
        <v>140</v>
      </c>
      <c r="AU330" s="18" t="s">
        <v>83</v>
      </c>
    </row>
    <row r="331" s="13" customFormat="1">
      <c r="A331" s="13"/>
      <c r="B331" s="237"/>
      <c r="C331" s="238"/>
      <c r="D331" s="239" t="s">
        <v>142</v>
      </c>
      <c r="E331" s="240" t="s">
        <v>1</v>
      </c>
      <c r="F331" s="241" t="s">
        <v>979</v>
      </c>
      <c r="G331" s="238"/>
      <c r="H331" s="242">
        <v>2.1000000000000001</v>
      </c>
      <c r="I331" s="243"/>
      <c r="J331" s="238"/>
      <c r="K331" s="238"/>
      <c r="L331" s="244"/>
      <c r="M331" s="245"/>
      <c r="N331" s="246"/>
      <c r="O331" s="246"/>
      <c r="P331" s="246"/>
      <c r="Q331" s="246"/>
      <c r="R331" s="246"/>
      <c r="S331" s="246"/>
      <c r="T331" s="247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48" t="s">
        <v>142</v>
      </c>
      <c r="AU331" s="248" t="s">
        <v>83</v>
      </c>
      <c r="AV331" s="13" t="s">
        <v>83</v>
      </c>
      <c r="AW331" s="13" t="s">
        <v>30</v>
      </c>
      <c r="AX331" s="13" t="s">
        <v>73</v>
      </c>
      <c r="AY331" s="248" t="s">
        <v>132</v>
      </c>
    </row>
    <row r="332" s="14" customFormat="1">
      <c r="A332" s="14"/>
      <c r="B332" s="249"/>
      <c r="C332" s="250"/>
      <c r="D332" s="239" t="s">
        <v>142</v>
      </c>
      <c r="E332" s="251" t="s">
        <v>1</v>
      </c>
      <c r="F332" s="252" t="s">
        <v>144</v>
      </c>
      <c r="G332" s="250"/>
      <c r="H332" s="251" t="s">
        <v>1</v>
      </c>
      <c r="I332" s="253"/>
      <c r="J332" s="250"/>
      <c r="K332" s="250"/>
      <c r="L332" s="254"/>
      <c r="M332" s="255"/>
      <c r="N332" s="256"/>
      <c r="O332" s="256"/>
      <c r="P332" s="256"/>
      <c r="Q332" s="256"/>
      <c r="R332" s="256"/>
      <c r="S332" s="256"/>
      <c r="T332" s="257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58" t="s">
        <v>142</v>
      </c>
      <c r="AU332" s="258" t="s">
        <v>83</v>
      </c>
      <c r="AV332" s="14" t="s">
        <v>81</v>
      </c>
      <c r="AW332" s="14" t="s">
        <v>30</v>
      </c>
      <c r="AX332" s="14" t="s">
        <v>73</v>
      </c>
      <c r="AY332" s="258" t="s">
        <v>132</v>
      </c>
    </row>
    <row r="333" s="15" customFormat="1">
      <c r="A333" s="15"/>
      <c r="B333" s="259"/>
      <c r="C333" s="260"/>
      <c r="D333" s="239" t="s">
        <v>142</v>
      </c>
      <c r="E333" s="261" t="s">
        <v>1</v>
      </c>
      <c r="F333" s="262" t="s">
        <v>145</v>
      </c>
      <c r="G333" s="260"/>
      <c r="H333" s="263">
        <v>2.1000000000000001</v>
      </c>
      <c r="I333" s="264"/>
      <c r="J333" s="260"/>
      <c r="K333" s="260"/>
      <c r="L333" s="265"/>
      <c r="M333" s="266"/>
      <c r="N333" s="267"/>
      <c r="O333" s="267"/>
      <c r="P333" s="267"/>
      <c r="Q333" s="267"/>
      <c r="R333" s="267"/>
      <c r="S333" s="267"/>
      <c r="T333" s="268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T333" s="269" t="s">
        <v>142</v>
      </c>
      <c r="AU333" s="269" t="s">
        <v>83</v>
      </c>
      <c r="AV333" s="15" t="s">
        <v>139</v>
      </c>
      <c r="AW333" s="15" t="s">
        <v>30</v>
      </c>
      <c r="AX333" s="15" t="s">
        <v>81</v>
      </c>
      <c r="AY333" s="269" t="s">
        <v>132</v>
      </c>
    </row>
    <row r="334" s="2" customFormat="1" ht="16.5" customHeight="1">
      <c r="A334" s="39"/>
      <c r="B334" s="40"/>
      <c r="C334" s="219" t="s">
        <v>377</v>
      </c>
      <c r="D334" s="219" t="s">
        <v>134</v>
      </c>
      <c r="E334" s="220" t="s">
        <v>980</v>
      </c>
      <c r="F334" s="221" t="s">
        <v>981</v>
      </c>
      <c r="G334" s="222" t="s">
        <v>534</v>
      </c>
      <c r="H334" s="223">
        <v>2.73</v>
      </c>
      <c r="I334" s="224"/>
      <c r="J334" s="225">
        <f>ROUND(I334*H334,2)</f>
        <v>0</v>
      </c>
      <c r="K334" s="221" t="s">
        <v>1</v>
      </c>
      <c r="L334" s="45"/>
      <c r="M334" s="226" t="s">
        <v>1</v>
      </c>
      <c r="N334" s="227" t="s">
        <v>38</v>
      </c>
      <c r="O334" s="92"/>
      <c r="P334" s="228">
        <f>O334*H334</f>
        <v>0</v>
      </c>
      <c r="Q334" s="228">
        <v>0</v>
      </c>
      <c r="R334" s="228">
        <f>Q334*H334</f>
        <v>0</v>
      </c>
      <c r="S334" s="228">
        <v>0</v>
      </c>
      <c r="T334" s="229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230" t="s">
        <v>139</v>
      </c>
      <c r="AT334" s="230" t="s">
        <v>134</v>
      </c>
      <c r="AU334" s="230" t="s">
        <v>83</v>
      </c>
      <c r="AY334" s="18" t="s">
        <v>132</v>
      </c>
      <c r="BE334" s="231">
        <f>IF(N334="základní",J334,0)</f>
        <v>0</v>
      </c>
      <c r="BF334" s="231">
        <f>IF(N334="snížená",J334,0)</f>
        <v>0</v>
      </c>
      <c r="BG334" s="231">
        <f>IF(N334="zákl. přenesená",J334,0)</f>
        <v>0</v>
      </c>
      <c r="BH334" s="231">
        <f>IF(N334="sníž. přenesená",J334,0)</f>
        <v>0</v>
      </c>
      <c r="BI334" s="231">
        <f>IF(N334="nulová",J334,0)</f>
        <v>0</v>
      </c>
      <c r="BJ334" s="18" t="s">
        <v>81</v>
      </c>
      <c r="BK334" s="231">
        <f>ROUND(I334*H334,2)</f>
        <v>0</v>
      </c>
      <c r="BL334" s="18" t="s">
        <v>139</v>
      </c>
      <c r="BM334" s="230" t="s">
        <v>380</v>
      </c>
    </row>
    <row r="335" s="13" customFormat="1">
      <c r="A335" s="13"/>
      <c r="B335" s="237"/>
      <c r="C335" s="238"/>
      <c r="D335" s="239" t="s">
        <v>142</v>
      </c>
      <c r="E335" s="240" t="s">
        <v>1</v>
      </c>
      <c r="F335" s="241" t="s">
        <v>982</v>
      </c>
      <c r="G335" s="238"/>
      <c r="H335" s="242">
        <v>2.73</v>
      </c>
      <c r="I335" s="243"/>
      <c r="J335" s="238"/>
      <c r="K335" s="238"/>
      <c r="L335" s="244"/>
      <c r="M335" s="245"/>
      <c r="N335" s="246"/>
      <c r="O335" s="246"/>
      <c r="P335" s="246"/>
      <c r="Q335" s="246"/>
      <c r="R335" s="246"/>
      <c r="S335" s="246"/>
      <c r="T335" s="247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48" t="s">
        <v>142</v>
      </c>
      <c r="AU335" s="248" t="s">
        <v>83</v>
      </c>
      <c r="AV335" s="13" t="s">
        <v>83</v>
      </c>
      <c r="AW335" s="13" t="s">
        <v>30</v>
      </c>
      <c r="AX335" s="13" t="s">
        <v>73</v>
      </c>
      <c r="AY335" s="248" t="s">
        <v>132</v>
      </c>
    </row>
    <row r="336" s="14" customFormat="1">
      <c r="A336" s="14"/>
      <c r="B336" s="249"/>
      <c r="C336" s="250"/>
      <c r="D336" s="239" t="s">
        <v>142</v>
      </c>
      <c r="E336" s="251" t="s">
        <v>1</v>
      </c>
      <c r="F336" s="252" t="s">
        <v>144</v>
      </c>
      <c r="G336" s="250"/>
      <c r="H336" s="251" t="s">
        <v>1</v>
      </c>
      <c r="I336" s="253"/>
      <c r="J336" s="250"/>
      <c r="K336" s="250"/>
      <c r="L336" s="254"/>
      <c r="M336" s="255"/>
      <c r="N336" s="256"/>
      <c r="O336" s="256"/>
      <c r="P336" s="256"/>
      <c r="Q336" s="256"/>
      <c r="R336" s="256"/>
      <c r="S336" s="256"/>
      <c r="T336" s="257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58" t="s">
        <v>142</v>
      </c>
      <c r="AU336" s="258" t="s">
        <v>83</v>
      </c>
      <c r="AV336" s="14" t="s">
        <v>81</v>
      </c>
      <c r="AW336" s="14" t="s">
        <v>30</v>
      </c>
      <c r="AX336" s="14" t="s">
        <v>73</v>
      </c>
      <c r="AY336" s="258" t="s">
        <v>132</v>
      </c>
    </row>
    <row r="337" s="15" customFormat="1">
      <c r="A337" s="15"/>
      <c r="B337" s="259"/>
      <c r="C337" s="260"/>
      <c r="D337" s="239" t="s">
        <v>142</v>
      </c>
      <c r="E337" s="261" t="s">
        <v>1</v>
      </c>
      <c r="F337" s="262" t="s">
        <v>145</v>
      </c>
      <c r="G337" s="260"/>
      <c r="H337" s="263">
        <v>2.73</v>
      </c>
      <c r="I337" s="264"/>
      <c r="J337" s="260"/>
      <c r="K337" s="260"/>
      <c r="L337" s="265"/>
      <c r="M337" s="266"/>
      <c r="N337" s="267"/>
      <c r="O337" s="267"/>
      <c r="P337" s="267"/>
      <c r="Q337" s="267"/>
      <c r="R337" s="267"/>
      <c r="S337" s="267"/>
      <c r="T337" s="268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T337" s="269" t="s">
        <v>142</v>
      </c>
      <c r="AU337" s="269" t="s">
        <v>83</v>
      </c>
      <c r="AV337" s="15" t="s">
        <v>139</v>
      </c>
      <c r="AW337" s="15" t="s">
        <v>30</v>
      </c>
      <c r="AX337" s="15" t="s">
        <v>81</v>
      </c>
      <c r="AY337" s="269" t="s">
        <v>132</v>
      </c>
    </row>
    <row r="338" s="2" customFormat="1" ht="16.5" customHeight="1">
      <c r="A338" s="39"/>
      <c r="B338" s="40"/>
      <c r="C338" s="219" t="s">
        <v>249</v>
      </c>
      <c r="D338" s="219" t="s">
        <v>134</v>
      </c>
      <c r="E338" s="220" t="s">
        <v>983</v>
      </c>
      <c r="F338" s="221" t="s">
        <v>984</v>
      </c>
      <c r="G338" s="222" t="s">
        <v>534</v>
      </c>
      <c r="H338" s="223">
        <v>15.6</v>
      </c>
      <c r="I338" s="224"/>
      <c r="J338" s="225">
        <f>ROUND(I338*H338,2)</f>
        <v>0</v>
      </c>
      <c r="K338" s="221" t="s">
        <v>138</v>
      </c>
      <c r="L338" s="45"/>
      <c r="M338" s="226" t="s">
        <v>1</v>
      </c>
      <c r="N338" s="227" t="s">
        <v>38</v>
      </c>
      <c r="O338" s="92"/>
      <c r="P338" s="228">
        <f>O338*H338</f>
        <v>0</v>
      </c>
      <c r="Q338" s="228">
        <v>0</v>
      </c>
      <c r="R338" s="228">
        <f>Q338*H338</f>
        <v>0</v>
      </c>
      <c r="S338" s="228">
        <v>0</v>
      </c>
      <c r="T338" s="229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30" t="s">
        <v>139</v>
      </c>
      <c r="AT338" s="230" t="s">
        <v>134</v>
      </c>
      <c r="AU338" s="230" t="s">
        <v>83</v>
      </c>
      <c r="AY338" s="18" t="s">
        <v>132</v>
      </c>
      <c r="BE338" s="231">
        <f>IF(N338="základní",J338,0)</f>
        <v>0</v>
      </c>
      <c r="BF338" s="231">
        <f>IF(N338="snížená",J338,0)</f>
        <v>0</v>
      </c>
      <c r="BG338" s="231">
        <f>IF(N338="zákl. přenesená",J338,0)</f>
        <v>0</v>
      </c>
      <c r="BH338" s="231">
        <f>IF(N338="sníž. přenesená",J338,0)</f>
        <v>0</v>
      </c>
      <c r="BI338" s="231">
        <f>IF(N338="nulová",J338,0)</f>
        <v>0</v>
      </c>
      <c r="BJ338" s="18" t="s">
        <v>81</v>
      </c>
      <c r="BK338" s="231">
        <f>ROUND(I338*H338,2)</f>
        <v>0</v>
      </c>
      <c r="BL338" s="18" t="s">
        <v>139</v>
      </c>
      <c r="BM338" s="230" t="s">
        <v>389</v>
      </c>
    </row>
    <row r="339" s="2" customFormat="1">
      <c r="A339" s="39"/>
      <c r="B339" s="40"/>
      <c r="C339" s="41"/>
      <c r="D339" s="232" t="s">
        <v>140</v>
      </c>
      <c r="E339" s="41"/>
      <c r="F339" s="233" t="s">
        <v>985</v>
      </c>
      <c r="G339" s="41"/>
      <c r="H339" s="41"/>
      <c r="I339" s="234"/>
      <c r="J339" s="41"/>
      <c r="K339" s="41"/>
      <c r="L339" s="45"/>
      <c r="M339" s="235"/>
      <c r="N339" s="236"/>
      <c r="O339" s="92"/>
      <c r="P339" s="92"/>
      <c r="Q339" s="92"/>
      <c r="R339" s="92"/>
      <c r="S339" s="92"/>
      <c r="T339" s="93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T339" s="18" t="s">
        <v>140</v>
      </c>
      <c r="AU339" s="18" t="s">
        <v>83</v>
      </c>
    </row>
    <row r="340" s="13" customFormat="1">
      <c r="A340" s="13"/>
      <c r="B340" s="237"/>
      <c r="C340" s="238"/>
      <c r="D340" s="239" t="s">
        <v>142</v>
      </c>
      <c r="E340" s="240" t="s">
        <v>1</v>
      </c>
      <c r="F340" s="241" t="s">
        <v>986</v>
      </c>
      <c r="G340" s="238"/>
      <c r="H340" s="242">
        <v>15.6</v>
      </c>
      <c r="I340" s="243"/>
      <c r="J340" s="238"/>
      <c r="K340" s="238"/>
      <c r="L340" s="244"/>
      <c r="M340" s="245"/>
      <c r="N340" s="246"/>
      <c r="O340" s="246"/>
      <c r="P340" s="246"/>
      <c r="Q340" s="246"/>
      <c r="R340" s="246"/>
      <c r="S340" s="246"/>
      <c r="T340" s="247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48" t="s">
        <v>142</v>
      </c>
      <c r="AU340" s="248" t="s">
        <v>83</v>
      </c>
      <c r="AV340" s="13" t="s">
        <v>83</v>
      </c>
      <c r="AW340" s="13" t="s">
        <v>30</v>
      </c>
      <c r="AX340" s="13" t="s">
        <v>73</v>
      </c>
      <c r="AY340" s="248" t="s">
        <v>132</v>
      </c>
    </row>
    <row r="341" s="14" customFormat="1">
      <c r="A341" s="14"/>
      <c r="B341" s="249"/>
      <c r="C341" s="250"/>
      <c r="D341" s="239" t="s">
        <v>142</v>
      </c>
      <c r="E341" s="251" t="s">
        <v>1</v>
      </c>
      <c r="F341" s="252" t="s">
        <v>144</v>
      </c>
      <c r="G341" s="250"/>
      <c r="H341" s="251" t="s">
        <v>1</v>
      </c>
      <c r="I341" s="253"/>
      <c r="J341" s="250"/>
      <c r="K341" s="250"/>
      <c r="L341" s="254"/>
      <c r="M341" s="255"/>
      <c r="N341" s="256"/>
      <c r="O341" s="256"/>
      <c r="P341" s="256"/>
      <c r="Q341" s="256"/>
      <c r="R341" s="256"/>
      <c r="S341" s="256"/>
      <c r="T341" s="257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58" t="s">
        <v>142</v>
      </c>
      <c r="AU341" s="258" t="s">
        <v>83</v>
      </c>
      <c r="AV341" s="14" t="s">
        <v>81</v>
      </c>
      <c r="AW341" s="14" t="s">
        <v>30</v>
      </c>
      <c r="AX341" s="14" t="s">
        <v>73</v>
      </c>
      <c r="AY341" s="258" t="s">
        <v>132</v>
      </c>
    </row>
    <row r="342" s="15" customFormat="1">
      <c r="A342" s="15"/>
      <c r="B342" s="259"/>
      <c r="C342" s="260"/>
      <c r="D342" s="239" t="s">
        <v>142</v>
      </c>
      <c r="E342" s="261" t="s">
        <v>1</v>
      </c>
      <c r="F342" s="262" t="s">
        <v>145</v>
      </c>
      <c r="G342" s="260"/>
      <c r="H342" s="263">
        <v>15.6</v>
      </c>
      <c r="I342" s="264"/>
      <c r="J342" s="260"/>
      <c r="K342" s="260"/>
      <c r="L342" s="265"/>
      <c r="M342" s="266"/>
      <c r="N342" s="267"/>
      <c r="O342" s="267"/>
      <c r="P342" s="267"/>
      <c r="Q342" s="267"/>
      <c r="R342" s="267"/>
      <c r="S342" s="267"/>
      <c r="T342" s="268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T342" s="269" t="s">
        <v>142</v>
      </c>
      <c r="AU342" s="269" t="s">
        <v>83</v>
      </c>
      <c r="AV342" s="15" t="s">
        <v>139</v>
      </c>
      <c r="AW342" s="15" t="s">
        <v>30</v>
      </c>
      <c r="AX342" s="15" t="s">
        <v>81</v>
      </c>
      <c r="AY342" s="269" t="s">
        <v>132</v>
      </c>
    </row>
    <row r="343" s="2" customFormat="1" ht="21.75" customHeight="1">
      <c r="A343" s="39"/>
      <c r="B343" s="40"/>
      <c r="C343" s="219" t="s">
        <v>392</v>
      </c>
      <c r="D343" s="219" t="s">
        <v>134</v>
      </c>
      <c r="E343" s="220" t="s">
        <v>987</v>
      </c>
      <c r="F343" s="221" t="s">
        <v>988</v>
      </c>
      <c r="G343" s="222" t="s">
        <v>137</v>
      </c>
      <c r="H343" s="223">
        <v>5.5999999999999996</v>
      </c>
      <c r="I343" s="224"/>
      <c r="J343" s="225">
        <f>ROUND(I343*H343,2)</f>
        <v>0</v>
      </c>
      <c r="K343" s="221" t="s">
        <v>138</v>
      </c>
      <c r="L343" s="45"/>
      <c r="M343" s="226" t="s">
        <v>1</v>
      </c>
      <c r="N343" s="227" t="s">
        <v>38</v>
      </c>
      <c r="O343" s="92"/>
      <c r="P343" s="228">
        <f>O343*H343</f>
        <v>0</v>
      </c>
      <c r="Q343" s="228">
        <v>0</v>
      </c>
      <c r="R343" s="228">
        <f>Q343*H343</f>
        <v>0</v>
      </c>
      <c r="S343" s="228">
        <v>0</v>
      </c>
      <c r="T343" s="229">
        <f>S343*H343</f>
        <v>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30" t="s">
        <v>139</v>
      </c>
      <c r="AT343" s="230" t="s">
        <v>134</v>
      </c>
      <c r="AU343" s="230" t="s">
        <v>83</v>
      </c>
      <c r="AY343" s="18" t="s">
        <v>132</v>
      </c>
      <c r="BE343" s="231">
        <f>IF(N343="základní",J343,0)</f>
        <v>0</v>
      </c>
      <c r="BF343" s="231">
        <f>IF(N343="snížená",J343,0)</f>
        <v>0</v>
      </c>
      <c r="BG343" s="231">
        <f>IF(N343="zákl. přenesená",J343,0)</f>
        <v>0</v>
      </c>
      <c r="BH343" s="231">
        <f>IF(N343="sníž. přenesená",J343,0)</f>
        <v>0</v>
      </c>
      <c r="BI343" s="231">
        <f>IF(N343="nulová",J343,0)</f>
        <v>0</v>
      </c>
      <c r="BJ343" s="18" t="s">
        <v>81</v>
      </c>
      <c r="BK343" s="231">
        <f>ROUND(I343*H343,2)</f>
        <v>0</v>
      </c>
      <c r="BL343" s="18" t="s">
        <v>139</v>
      </c>
      <c r="BM343" s="230" t="s">
        <v>395</v>
      </c>
    </row>
    <row r="344" s="2" customFormat="1">
      <c r="A344" s="39"/>
      <c r="B344" s="40"/>
      <c r="C344" s="41"/>
      <c r="D344" s="232" t="s">
        <v>140</v>
      </c>
      <c r="E344" s="41"/>
      <c r="F344" s="233" t="s">
        <v>989</v>
      </c>
      <c r="G344" s="41"/>
      <c r="H344" s="41"/>
      <c r="I344" s="234"/>
      <c r="J344" s="41"/>
      <c r="K344" s="41"/>
      <c r="L344" s="45"/>
      <c r="M344" s="235"/>
      <c r="N344" s="236"/>
      <c r="O344" s="92"/>
      <c r="P344" s="92"/>
      <c r="Q344" s="92"/>
      <c r="R344" s="92"/>
      <c r="S344" s="92"/>
      <c r="T344" s="93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T344" s="18" t="s">
        <v>140</v>
      </c>
      <c r="AU344" s="18" t="s">
        <v>83</v>
      </c>
    </row>
    <row r="345" s="13" customFormat="1">
      <c r="A345" s="13"/>
      <c r="B345" s="237"/>
      <c r="C345" s="238"/>
      <c r="D345" s="239" t="s">
        <v>142</v>
      </c>
      <c r="E345" s="240" t="s">
        <v>1</v>
      </c>
      <c r="F345" s="241" t="s">
        <v>990</v>
      </c>
      <c r="G345" s="238"/>
      <c r="H345" s="242">
        <v>5.5999999999999996</v>
      </c>
      <c r="I345" s="243"/>
      <c r="J345" s="238"/>
      <c r="K345" s="238"/>
      <c r="L345" s="244"/>
      <c r="M345" s="245"/>
      <c r="N345" s="246"/>
      <c r="O345" s="246"/>
      <c r="P345" s="246"/>
      <c r="Q345" s="246"/>
      <c r="R345" s="246"/>
      <c r="S345" s="246"/>
      <c r="T345" s="247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48" t="s">
        <v>142</v>
      </c>
      <c r="AU345" s="248" t="s">
        <v>83</v>
      </c>
      <c r="AV345" s="13" t="s">
        <v>83</v>
      </c>
      <c r="AW345" s="13" t="s">
        <v>30</v>
      </c>
      <c r="AX345" s="13" t="s">
        <v>73</v>
      </c>
      <c r="AY345" s="248" t="s">
        <v>132</v>
      </c>
    </row>
    <row r="346" s="15" customFormat="1">
      <c r="A346" s="15"/>
      <c r="B346" s="259"/>
      <c r="C346" s="260"/>
      <c r="D346" s="239" t="s">
        <v>142</v>
      </c>
      <c r="E346" s="261" t="s">
        <v>1</v>
      </c>
      <c r="F346" s="262" t="s">
        <v>145</v>
      </c>
      <c r="G346" s="260"/>
      <c r="H346" s="263">
        <v>5.5999999999999996</v>
      </c>
      <c r="I346" s="264"/>
      <c r="J346" s="260"/>
      <c r="K346" s="260"/>
      <c r="L346" s="265"/>
      <c r="M346" s="266"/>
      <c r="N346" s="267"/>
      <c r="O346" s="267"/>
      <c r="P346" s="267"/>
      <c r="Q346" s="267"/>
      <c r="R346" s="267"/>
      <c r="S346" s="267"/>
      <c r="T346" s="268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T346" s="269" t="s">
        <v>142</v>
      </c>
      <c r="AU346" s="269" t="s">
        <v>83</v>
      </c>
      <c r="AV346" s="15" t="s">
        <v>139</v>
      </c>
      <c r="AW346" s="15" t="s">
        <v>30</v>
      </c>
      <c r="AX346" s="15" t="s">
        <v>81</v>
      </c>
      <c r="AY346" s="269" t="s">
        <v>132</v>
      </c>
    </row>
    <row r="347" s="2" customFormat="1" ht="16.5" customHeight="1">
      <c r="A347" s="39"/>
      <c r="B347" s="40"/>
      <c r="C347" s="219" t="s">
        <v>253</v>
      </c>
      <c r="D347" s="219" t="s">
        <v>134</v>
      </c>
      <c r="E347" s="220" t="s">
        <v>991</v>
      </c>
      <c r="F347" s="221" t="s">
        <v>992</v>
      </c>
      <c r="G347" s="222" t="s">
        <v>137</v>
      </c>
      <c r="H347" s="223">
        <v>5.5999999999999996</v>
      </c>
      <c r="I347" s="224"/>
      <c r="J347" s="225">
        <f>ROUND(I347*H347,2)</f>
        <v>0</v>
      </c>
      <c r="K347" s="221" t="s">
        <v>138</v>
      </c>
      <c r="L347" s="45"/>
      <c r="M347" s="226" t="s">
        <v>1</v>
      </c>
      <c r="N347" s="227" t="s">
        <v>38</v>
      </c>
      <c r="O347" s="92"/>
      <c r="P347" s="228">
        <f>O347*H347</f>
        <v>0</v>
      </c>
      <c r="Q347" s="228">
        <v>0</v>
      </c>
      <c r="R347" s="228">
        <f>Q347*H347</f>
        <v>0</v>
      </c>
      <c r="S347" s="228">
        <v>0</v>
      </c>
      <c r="T347" s="229">
        <f>S347*H347</f>
        <v>0</v>
      </c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R347" s="230" t="s">
        <v>139</v>
      </c>
      <c r="AT347" s="230" t="s">
        <v>134</v>
      </c>
      <c r="AU347" s="230" t="s">
        <v>83</v>
      </c>
      <c r="AY347" s="18" t="s">
        <v>132</v>
      </c>
      <c r="BE347" s="231">
        <f>IF(N347="základní",J347,0)</f>
        <v>0</v>
      </c>
      <c r="BF347" s="231">
        <f>IF(N347="snížená",J347,0)</f>
        <v>0</v>
      </c>
      <c r="BG347" s="231">
        <f>IF(N347="zákl. přenesená",J347,0)</f>
        <v>0</v>
      </c>
      <c r="BH347" s="231">
        <f>IF(N347="sníž. přenesená",J347,0)</f>
        <v>0</v>
      </c>
      <c r="BI347" s="231">
        <f>IF(N347="nulová",J347,0)</f>
        <v>0</v>
      </c>
      <c r="BJ347" s="18" t="s">
        <v>81</v>
      </c>
      <c r="BK347" s="231">
        <f>ROUND(I347*H347,2)</f>
        <v>0</v>
      </c>
      <c r="BL347" s="18" t="s">
        <v>139</v>
      </c>
      <c r="BM347" s="230" t="s">
        <v>404</v>
      </c>
    </row>
    <row r="348" s="2" customFormat="1">
      <c r="A348" s="39"/>
      <c r="B348" s="40"/>
      <c r="C348" s="41"/>
      <c r="D348" s="232" t="s">
        <v>140</v>
      </c>
      <c r="E348" s="41"/>
      <c r="F348" s="233" t="s">
        <v>993</v>
      </c>
      <c r="G348" s="41"/>
      <c r="H348" s="41"/>
      <c r="I348" s="234"/>
      <c r="J348" s="41"/>
      <c r="K348" s="41"/>
      <c r="L348" s="45"/>
      <c r="M348" s="235"/>
      <c r="N348" s="236"/>
      <c r="O348" s="92"/>
      <c r="P348" s="92"/>
      <c r="Q348" s="92"/>
      <c r="R348" s="92"/>
      <c r="S348" s="92"/>
      <c r="T348" s="93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T348" s="18" t="s">
        <v>140</v>
      </c>
      <c r="AU348" s="18" t="s">
        <v>83</v>
      </c>
    </row>
    <row r="349" s="2" customFormat="1" ht="16.5" customHeight="1">
      <c r="A349" s="39"/>
      <c r="B349" s="40"/>
      <c r="C349" s="219" t="s">
        <v>339</v>
      </c>
      <c r="D349" s="219" t="s">
        <v>134</v>
      </c>
      <c r="E349" s="220" t="s">
        <v>994</v>
      </c>
      <c r="F349" s="221" t="s">
        <v>995</v>
      </c>
      <c r="G349" s="222" t="s">
        <v>137</v>
      </c>
      <c r="H349" s="223">
        <v>57.600000000000001</v>
      </c>
      <c r="I349" s="224"/>
      <c r="J349" s="225">
        <f>ROUND(I349*H349,2)</f>
        <v>0</v>
      </c>
      <c r="K349" s="221" t="s">
        <v>138</v>
      </c>
      <c r="L349" s="45"/>
      <c r="M349" s="226" t="s">
        <v>1</v>
      </c>
      <c r="N349" s="227" t="s">
        <v>38</v>
      </c>
      <c r="O349" s="92"/>
      <c r="P349" s="228">
        <f>O349*H349</f>
        <v>0</v>
      </c>
      <c r="Q349" s="228">
        <v>0</v>
      </c>
      <c r="R349" s="228">
        <f>Q349*H349</f>
        <v>0</v>
      </c>
      <c r="S349" s="228">
        <v>0</v>
      </c>
      <c r="T349" s="229">
        <f>S349*H349</f>
        <v>0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R349" s="230" t="s">
        <v>139</v>
      </c>
      <c r="AT349" s="230" t="s">
        <v>134</v>
      </c>
      <c r="AU349" s="230" t="s">
        <v>83</v>
      </c>
      <c r="AY349" s="18" t="s">
        <v>132</v>
      </c>
      <c r="BE349" s="231">
        <f>IF(N349="základní",J349,0)</f>
        <v>0</v>
      </c>
      <c r="BF349" s="231">
        <f>IF(N349="snížená",J349,0)</f>
        <v>0</v>
      </c>
      <c r="BG349" s="231">
        <f>IF(N349="zákl. přenesená",J349,0)</f>
        <v>0</v>
      </c>
      <c r="BH349" s="231">
        <f>IF(N349="sníž. přenesená",J349,0)</f>
        <v>0</v>
      </c>
      <c r="BI349" s="231">
        <f>IF(N349="nulová",J349,0)</f>
        <v>0</v>
      </c>
      <c r="BJ349" s="18" t="s">
        <v>81</v>
      </c>
      <c r="BK349" s="231">
        <f>ROUND(I349*H349,2)</f>
        <v>0</v>
      </c>
      <c r="BL349" s="18" t="s">
        <v>139</v>
      </c>
      <c r="BM349" s="230" t="s">
        <v>409</v>
      </c>
    </row>
    <row r="350" s="2" customFormat="1">
      <c r="A350" s="39"/>
      <c r="B350" s="40"/>
      <c r="C350" s="41"/>
      <c r="D350" s="232" t="s">
        <v>140</v>
      </c>
      <c r="E350" s="41"/>
      <c r="F350" s="233" t="s">
        <v>996</v>
      </c>
      <c r="G350" s="41"/>
      <c r="H350" s="41"/>
      <c r="I350" s="234"/>
      <c r="J350" s="41"/>
      <c r="K350" s="41"/>
      <c r="L350" s="45"/>
      <c r="M350" s="235"/>
      <c r="N350" s="236"/>
      <c r="O350" s="92"/>
      <c r="P350" s="92"/>
      <c r="Q350" s="92"/>
      <c r="R350" s="92"/>
      <c r="S350" s="92"/>
      <c r="T350" s="93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T350" s="18" t="s">
        <v>140</v>
      </c>
      <c r="AU350" s="18" t="s">
        <v>83</v>
      </c>
    </row>
    <row r="351" s="13" customFormat="1">
      <c r="A351" s="13"/>
      <c r="B351" s="237"/>
      <c r="C351" s="238"/>
      <c r="D351" s="239" t="s">
        <v>142</v>
      </c>
      <c r="E351" s="240" t="s">
        <v>1</v>
      </c>
      <c r="F351" s="241" t="s">
        <v>997</v>
      </c>
      <c r="G351" s="238"/>
      <c r="H351" s="242">
        <v>57.600000000000001</v>
      </c>
      <c r="I351" s="243"/>
      <c r="J351" s="238"/>
      <c r="K351" s="238"/>
      <c r="L351" s="244"/>
      <c r="M351" s="245"/>
      <c r="N351" s="246"/>
      <c r="O351" s="246"/>
      <c r="P351" s="246"/>
      <c r="Q351" s="246"/>
      <c r="R351" s="246"/>
      <c r="S351" s="246"/>
      <c r="T351" s="247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48" t="s">
        <v>142</v>
      </c>
      <c r="AU351" s="248" t="s">
        <v>83</v>
      </c>
      <c r="AV351" s="13" t="s">
        <v>83</v>
      </c>
      <c r="AW351" s="13" t="s">
        <v>30</v>
      </c>
      <c r="AX351" s="13" t="s">
        <v>73</v>
      </c>
      <c r="AY351" s="248" t="s">
        <v>132</v>
      </c>
    </row>
    <row r="352" s="14" customFormat="1">
      <c r="A352" s="14"/>
      <c r="B352" s="249"/>
      <c r="C352" s="250"/>
      <c r="D352" s="239" t="s">
        <v>142</v>
      </c>
      <c r="E352" s="251" t="s">
        <v>1</v>
      </c>
      <c r="F352" s="252" t="s">
        <v>144</v>
      </c>
      <c r="G352" s="250"/>
      <c r="H352" s="251" t="s">
        <v>1</v>
      </c>
      <c r="I352" s="253"/>
      <c r="J352" s="250"/>
      <c r="K352" s="250"/>
      <c r="L352" s="254"/>
      <c r="M352" s="255"/>
      <c r="N352" s="256"/>
      <c r="O352" s="256"/>
      <c r="P352" s="256"/>
      <c r="Q352" s="256"/>
      <c r="R352" s="256"/>
      <c r="S352" s="256"/>
      <c r="T352" s="257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58" t="s">
        <v>142</v>
      </c>
      <c r="AU352" s="258" t="s">
        <v>83</v>
      </c>
      <c r="AV352" s="14" t="s">
        <v>81</v>
      </c>
      <c r="AW352" s="14" t="s">
        <v>30</v>
      </c>
      <c r="AX352" s="14" t="s">
        <v>73</v>
      </c>
      <c r="AY352" s="258" t="s">
        <v>132</v>
      </c>
    </row>
    <row r="353" s="15" customFormat="1">
      <c r="A353" s="15"/>
      <c r="B353" s="259"/>
      <c r="C353" s="260"/>
      <c r="D353" s="239" t="s">
        <v>142</v>
      </c>
      <c r="E353" s="261" t="s">
        <v>1</v>
      </c>
      <c r="F353" s="262" t="s">
        <v>145</v>
      </c>
      <c r="G353" s="260"/>
      <c r="H353" s="263">
        <v>57.600000000000001</v>
      </c>
      <c r="I353" s="264"/>
      <c r="J353" s="260"/>
      <c r="K353" s="260"/>
      <c r="L353" s="265"/>
      <c r="M353" s="266"/>
      <c r="N353" s="267"/>
      <c r="O353" s="267"/>
      <c r="P353" s="267"/>
      <c r="Q353" s="267"/>
      <c r="R353" s="267"/>
      <c r="S353" s="267"/>
      <c r="T353" s="268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T353" s="269" t="s">
        <v>142</v>
      </c>
      <c r="AU353" s="269" t="s">
        <v>83</v>
      </c>
      <c r="AV353" s="15" t="s">
        <v>139</v>
      </c>
      <c r="AW353" s="15" t="s">
        <v>30</v>
      </c>
      <c r="AX353" s="15" t="s">
        <v>81</v>
      </c>
      <c r="AY353" s="269" t="s">
        <v>132</v>
      </c>
    </row>
    <row r="354" s="2" customFormat="1" ht="16.5" customHeight="1">
      <c r="A354" s="39"/>
      <c r="B354" s="40"/>
      <c r="C354" s="219" t="s">
        <v>256</v>
      </c>
      <c r="D354" s="219" t="s">
        <v>134</v>
      </c>
      <c r="E354" s="220" t="s">
        <v>998</v>
      </c>
      <c r="F354" s="221" t="s">
        <v>999</v>
      </c>
      <c r="G354" s="222" t="s">
        <v>137</v>
      </c>
      <c r="H354" s="223">
        <v>10.66</v>
      </c>
      <c r="I354" s="224"/>
      <c r="J354" s="225">
        <f>ROUND(I354*H354,2)</f>
        <v>0</v>
      </c>
      <c r="K354" s="221" t="s">
        <v>1</v>
      </c>
      <c r="L354" s="45"/>
      <c r="M354" s="226" t="s">
        <v>1</v>
      </c>
      <c r="N354" s="227" t="s">
        <v>38</v>
      </c>
      <c r="O354" s="92"/>
      <c r="P354" s="228">
        <f>O354*H354</f>
        <v>0</v>
      </c>
      <c r="Q354" s="228">
        <v>0</v>
      </c>
      <c r="R354" s="228">
        <f>Q354*H354</f>
        <v>0</v>
      </c>
      <c r="S354" s="228">
        <v>0</v>
      </c>
      <c r="T354" s="229">
        <f>S354*H354</f>
        <v>0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R354" s="230" t="s">
        <v>139</v>
      </c>
      <c r="AT354" s="230" t="s">
        <v>134</v>
      </c>
      <c r="AU354" s="230" t="s">
        <v>83</v>
      </c>
      <c r="AY354" s="18" t="s">
        <v>132</v>
      </c>
      <c r="BE354" s="231">
        <f>IF(N354="základní",J354,0)</f>
        <v>0</v>
      </c>
      <c r="BF354" s="231">
        <f>IF(N354="snížená",J354,0)</f>
        <v>0</v>
      </c>
      <c r="BG354" s="231">
        <f>IF(N354="zákl. přenesená",J354,0)</f>
        <v>0</v>
      </c>
      <c r="BH354" s="231">
        <f>IF(N354="sníž. přenesená",J354,0)</f>
        <v>0</v>
      </c>
      <c r="BI354" s="231">
        <f>IF(N354="nulová",J354,0)</f>
        <v>0</v>
      </c>
      <c r="BJ354" s="18" t="s">
        <v>81</v>
      </c>
      <c r="BK354" s="231">
        <f>ROUND(I354*H354,2)</f>
        <v>0</v>
      </c>
      <c r="BL354" s="18" t="s">
        <v>139</v>
      </c>
      <c r="BM354" s="230" t="s">
        <v>414</v>
      </c>
    </row>
    <row r="355" s="13" customFormat="1">
      <c r="A355" s="13"/>
      <c r="B355" s="237"/>
      <c r="C355" s="238"/>
      <c r="D355" s="239" t="s">
        <v>142</v>
      </c>
      <c r="E355" s="240" t="s">
        <v>1</v>
      </c>
      <c r="F355" s="241" t="s">
        <v>1000</v>
      </c>
      <c r="G355" s="238"/>
      <c r="H355" s="242">
        <v>10.66</v>
      </c>
      <c r="I355" s="243"/>
      <c r="J355" s="238"/>
      <c r="K355" s="238"/>
      <c r="L355" s="244"/>
      <c r="M355" s="245"/>
      <c r="N355" s="246"/>
      <c r="O355" s="246"/>
      <c r="P355" s="246"/>
      <c r="Q355" s="246"/>
      <c r="R355" s="246"/>
      <c r="S355" s="246"/>
      <c r="T355" s="247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48" t="s">
        <v>142</v>
      </c>
      <c r="AU355" s="248" t="s">
        <v>83</v>
      </c>
      <c r="AV355" s="13" t="s">
        <v>83</v>
      </c>
      <c r="AW355" s="13" t="s">
        <v>30</v>
      </c>
      <c r="AX355" s="13" t="s">
        <v>73</v>
      </c>
      <c r="AY355" s="248" t="s">
        <v>132</v>
      </c>
    </row>
    <row r="356" s="15" customFormat="1">
      <c r="A356" s="15"/>
      <c r="B356" s="259"/>
      <c r="C356" s="260"/>
      <c r="D356" s="239" t="s">
        <v>142</v>
      </c>
      <c r="E356" s="261" t="s">
        <v>1</v>
      </c>
      <c r="F356" s="262" t="s">
        <v>145</v>
      </c>
      <c r="G356" s="260"/>
      <c r="H356" s="263">
        <v>10.66</v>
      </c>
      <c r="I356" s="264"/>
      <c r="J356" s="260"/>
      <c r="K356" s="260"/>
      <c r="L356" s="265"/>
      <c r="M356" s="266"/>
      <c r="N356" s="267"/>
      <c r="O356" s="267"/>
      <c r="P356" s="267"/>
      <c r="Q356" s="267"/>
      <c r="R356" s="267"/>
      <c r="S356" s="267"/>
      <c r="T356" s="268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T356" s="269" t="s">
        <v>142</v>
      </c>
      <c r="AU356" s="269" t="s">
        <v>83</v>
      </c>
      <c r="AV356" s="15" t="s">
        <v>139</v>
      </c>
      <c r="AW356" s="15" t="s">
        <v>30</v>
      </c>
      <c r="AX356" s="15" t="s">
        <v>81</v>
      </c>
      <c r="AY356" s="269" t="s">
        <v>132</v>
      </c>
    </row>
    <row r="357" s="2" customFormat="1" ht="16.5" customHeight="1">
      <c r="A357" s="39"/>
      <c r="B357" s="40"/>
      <c r="C357" s="219" t="s">
        <v>714</v>
      </c>
      <c r="D357" s="219" t="s">
        <v>134</v>
      </c>
      <c r="E357" s="220" t="s">
        <v>1001</v>
      </c>
      <c r="F357" s="221" t="s">
        <v>1002</v>
      </c>
      <c r="G357" s="222" t="s">
        <v>137</v>
      </c>
      <c r="H357" s="223">
        <v>57.600000000000001</v>
      </c>
      <c r="I357" s="224"/>
      <c r="J357" s="225">
        <f>ROUND(I357*H357,2)</f>
        <v>0</v>
      </c>
      <c r="K357" s="221" t="s">
        <v>138</v>
      </c>
      <c r="L357" s="45"/>
      <c r="M357" s="226" t="s">
        <v>1</v>
      </c>
      <c r="N357" s="227" t="s">
        <v>38</v>
      </c>
      <c r="O357" s="92"/>
      <c r="P357" s="228">
        <f>O357*H357</f>
        <v>0</v>
      </c>
      <c r="Q357" s="228">
        <v>4.0000000000000003E-05</v>
      </c>
      <c r="R357" s="228">
        <f>Q357*H357</f>
        <v>0.0023040000000000001</v>
      </c>
      <c r="S357" s="228">
        <v>0</v>
      </c>
      <c r="T357" s="229">
        <f>S357*H357</f>
        <v>0</v>
      </c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R357" s="230" t="s">
        <v>139</v>
      </c>
      <c r="AT357" s="230" t="s">
        <v>134</v>
      </c>
      <c r="AU357" s="230" t="s">
        <v>83</v>
      </c>
      <c r="AY357" s="18" t="s">
        <v>132</v>
      </c>
      <c r="BE357" s="231">
        <f>IF(N357="základní",J357,0)</f>
        <v>0</v>
      </c>
      <c r="BF357" s="231">
        <f>IF(N357="snížená",J357,0)</f>
        <v>0</v>
      </c>
      <c r="BG357" s="231">
        <f>IF(N357="zákl. přenesená",J357,0)</f>
        <v>0</v>
      </c>
      <c r="BH357" s="231">
        <f>IF(N357="sníž. přenesená",J357,0)</f>
        <v>0</v>
      </c>
      <c r="BI357" s="231">
        <f>IF(N357="nulová",J357,0)</f>
        <v>0</v>
      </c>
      <c r="BJ357" s="18" t="s">
        <v>81</v>
      </c>
      <c r="BK357" s="231">
        <f>ROUND(I357*H357,2)</f>
        <v>0</v>
      </c>
      <c r="BL357" s="18" t="s">
        <v>139</v>
      </c>
      <c r="BM357" s="230" t="s">
        <v>1003</v>
      </c>
    </row>
    <row r="358" s="2" customFormat="1">
      <c r="A358" s="39"/>
      <c r="B358" s="40"/>
      <c r="C358" s="41"/>
      <c r="D358" s="232" t="s">
        <v>140</v>
      </c>
      <c r="E358" s="41"/>
      <c r="F358" s="233" t="s">
        <v>1004</v>
      </c>
      <c r="G358" s="41"/>
      <c r="H358" s="41"/>
      <c r="I358" s="234"/>
      <c r="J358" s="41"/>
      <c r="K358" s="41"/>
      <c r="L358" s="45"/>
      <c r="M358" s="235"/>
      <c r="N358" s="236"/>
      <c r="O358" s="92"/>
      <c r="P358" s="92"/>
      <c r="Q358" s="92"/>
      <c r="R358" s="92"/>
      <c r="S358" s="92"/>
      <c r="T358" s="93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T358" s="18" t="s">
        <v>140</v>
      </c>
      <c r="AU358" s="18" t="s">
        <v>83</v>
      </c>
    </row>
    <row r="359" s="13" customFormat="1">
      <c r="A359" s="13"/>
      <c r="B359" s="237"/>
      <c r="C359" s="238"/>
      <c r="D359" s="239" t="s">
        <v>142</v>
      </c>
      <c r="E359" s="240" t="s">
        <v>1</v>
      </c>
      <c r="F359" s="241" t="s">
        <v>997</v>
      </c>
      <c r="G359" s="238"/>
      <c r="H359" s="242">
        <v>57.600000000000001</v>
      </c>
      <c r="I359" s="243"/>
      <c r="J359" s="238"/>
      <c r="K359" s="238"/>
      <c r="L359" s="244"/>
      <c r="M359" s="245"/>
      <c r="N359" s="246"/>
      <c r="O359" s="246"/>
      <c r="P359" s="246"/>
      <c r="Q359" s="246"/>
      <c r="R359" s="246"/>
      <c r="S359" s="246"/>
      <c r="T359" s="247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48" t="s">
        <v>142</v>
      </c>
      <c r="AU359" s="248" t="s">
        <v>83</v>
      </c>
      <c r="AV359" s="13" t="s">
        <v>83</v>
      </c>
      <c r="AW359" s="13" t="s">
        <v>30</v>
      </c>
      <c r="AX359" s="13" t="s">
        <v>81</v>
      </c>
      <c r="AY359" s="248" t="s">
        <v>132</v>
      </c>
    </row>
    <row r="360" s="2" customFormat="1" ht="16.5" customHeight="1">
      <c r="A360" s="39"/>
      <c r="B360" s="40"/>
      <c r="C360" s="219" t="s">
        <v>417</v>
      </c>
      <c r="D360" s="219" t="s">
        <v>134</v>
      </c>
      <c r="E360" s="220" t="s">
        <v>1005</v>
      </c>
      <c r="F360" s="221" t="s">
        <v>1006</v>
      </c>
      <c r="G360" s="222" t="s">
        <v>137</v>
      </c>
      <c r="H360" s="223">
        <v>10.66</v>
      </c>
      <c r="I360" s="224"/>
      <c r="J360" s="225">
        <f>ROUND(I360*H360,2)</f>
        <v>0</v>
      </c>
      <c r="K360" s="221" t="s">
        <v>1</v>
      </c>
      <c r="L360" s="45"/>
      <c r="M360" s="226" t="s">
        <v>1</v>
      </c>
      <c r="N360" s="227" t="s">
        <v>38</v>
      </c>
      <c r="O360" s="92"/>
      <c r="P360" s="228">
        <f>O360*H360</f>
        <v>0</v>
      </c>
      <c r="Q360" s="228">
        <v>0</v>
      </c>
      <c r="R360" s="228">
        <f>Q360*H360</f>
        <v>0</v>
      </c>
      <c r="S360" s="228">
        <v>0</v>
      </c>
      <c r="T360" s="229">
        <f>S360*H360</f>
        <v>0</v>
      </c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R360" s="230" t="s">
        <v>139</v>
      </c>
      <c r="AT360" s="230" t="s">
        <v>134</v>
      </c>
      <c r="AU360" s="230" t="s">
        <v>83</v>
      </c>
      <c r="AY360" s="18" t="s">
        <v>132</v>
      </c>
      <c r="BE360" s="231">
        <f>IF(N360="základní",J360,0)</f>
        <v>0</v>
      </c>
      <c r="BF360" s="231">
        <f>IF(N360="snížená",J360,0)</f>
        <v>0</v>
      </c>
      <c r="BG360" s="231">
        <f>IF(N360="zákl. přenesená",J360,0)</f>
        <v>0</v>
      </c>
      <c r="BH360" s="231">
        <f>IF(N360="sníž. přenesená",J360,0)</f>
        <v>0</v>
      </c>
      <c r="BI360" s="231">
        <f>IF(N360="nulová",J360,0)</f>
        <v>0</v>
      </c>
      <c r="BJ360" s="18" t="s">
        <v>81</v>
      </c>
      <c r="BK360" s="231">
        <f>ROUND(I360*H360,2)</f>
        <v>0</v>
      </c>
      <c r="BL360" s="18" t="s">
        <v>139</v>
      </c>
      <c r="BM360" s="230" t="s">
        <v>420</v>
      </c>
    </row>
    <row r="361" s="2" customFormat="1" ht="24.15" customHeight="1">
      <c r="A361" s="39"/>
      <c r="B361" s="40"/>
      <c r="C361" s="219" t="s">
        <v>260</v>
      </c>
      <c r="D361" s="219" t="s">
        <v>134</v>
      </c>
      <c r="E361" s="220" t="s">
        <v>1007</v>
      </c>
      <c r="F361" s="221" t="s">
        <v>1008</v>
      </c>
      <c r="G361" s="222" t="s">
        <v>170</v>
      </c>
      <c r="H361" s="223">
        <v>3.2000000000000002</v>
      </c>
      <c r="I361" s="224"/>
      <c r="J361" s="225">
        <f>ROUND(I361*H361,2)</f>
        <v>0</v>
      </c>
      <c r="K361" s="221" t="s">
        <v>138</v>
      </c>
      <c r="L361" s="45"/>
      <c r="M361" s="226" t="s">
        <v>1</v>
      </c>
      <c r="N361" s="227" t="s">
        <v>38</v>
      </c>
      <c r="O361" s="92"/>
      <c r="P361" s="228">
        <f>O361*H361</f>
        <v>0</v>
      </c>
      <c r="Q361" s="228">
        <v>0</v>
      </c>
      <c r="R361" s="228">
        <f>Q361*H361</f>
        <v>0</v>
      </c>
      <c r="S361" s="228">
        <v>0</v>
      </c>
      <c r="T361" s="229">
        <f>S361*H361</f>
        <v>0</v>
      </c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R361" s="230" t="s">
        <v>139</v>
      </c>
      <c r="AT361" s="230" t="s">
        <v>134</v>
      </c>
      <c r="AU361" s="230" t="s">
        <v>83</v>
      </c>
      <c r="AY361" s="18" t="s">
        <v>132</v>
      </c>
      <c r="BE361" s="231">
        <f>IF(N361="základní",J361,0)</f>
        <v>0</v>
      </c>
      <c r="BF361" s="231">
        <f>IF(N361="snížená",J361,0)</f>
        <v>0</v>
      </c>
      <c r="BG361" s="231">
        <f>IF(N361="zákl. přenesená",J361,0)</f>
        <v>0</v>
      </c>
      <c r="BH361" s="231">
        <f>IF(N361="sníž. přenesená",J361,0)</f>
        <v>0</v>
      </c>
      <c r="BI361" s="231">
        <f>IF(N361="nulová",J361,0)</f>
        <v>0</v>
      </c>
      <c r="BJ361" s="18" t="s">
        <v>81</v>
      </c>
      <c r="BK361" s="231">
        <f>ROUND(I361*H361,2)</f>
        <v>0</v>
      </c>
      <c r="BL361" s="18" t="s">
        <v>139</v>
      </c>
      <c r="BM361" s="230" t="s">
        <v>425</v>
      </c>
    </row>
    <row r="362" s="2" customFormat="1">
      <c r="A362" s="39"/>
      <c r="B362" s="40"/>
      <c r="C362" s="41"/>
      <c r="D362" s="232" t="s">
        <v>140</v>
      </c>
      <c r="E362" s="41"/>
      <c r="F362" s="233" t="s">
        <v>1009</v>
      </c>
      <c r="G362" s="41"/>
      <c r="H362" s="41"/>
      <c r="I362" s="234"/>
      <c r="J362" s="41"/>
      <c r="K362" s="41"/>
      <c r="L362" s="45"/>
      <c r="M362" s="235"/>
      <c r="N362" s="236"/>
      <c r="O362" s="92"/>
      <c r="P362" s="92"/>
      <c r="Q362" s="92"/>
      <c r="R362" s="92"/>
      <c r="S362" s="92"/>
      <c r="T362" s="93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T362" s="18" t="s">
        <v>140</v>
      </c>
      <c r="AU362" s="18" t="s">
        <v>83</v>
      </c>
    </row>
    <row r="363" s="13" customFormat="1">
      <c r="A363" s="13"/>
      <c r="B363" s="237"/>
      <c r="C363" s="238"/>
      <c r="D363" s="239" t="s">
        <v>142</v>
      </c>
      <c r="E363" s="240" t="s">
        <v>1</v>
      </c>
      <c r="F363" s="241" t="s">
        <v>1010</v>
      </c>
      <c r="G363" s="238"/>
      <c r="H363" s="242">
        <v>3.2000000000000002</v>
      </c>
      <c r="I363" s="243"/>
      <c r="J363" s="238"/>
      <c r="K363" s="238"/>
      <c r="L363" s="244"/>
      <c r="M363" s="245"/>
      <c r="N363" s="246"/>
      <c r="O363" s="246"/>
      <c r="P363" s="246"/>
      <c r="Q363" s="246"/>
      <c r="R363" s="246"/>
      <c r="S363" s="246"/>
      <c r="T363" s="247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48" t="s">
        <v>142</v>
      </c>
      <c r="AU363" s="248" t="s">
        <v>83</v>
      </c>
      <c r="AV363" s="13" t="s">
        <v>83</v>
      </c>
      <c r="AW363" s="13" t="s">
        <v>30</v>
      </c>
      <c r="AX363" s="13" t="s">
        <v>73</v>
      </c>
      <c r="AY363" s="248" t="s">
        <v>132</v>
      </c>
    </row>
    <row r="364" s="14" customFormat="1">
      <c r="A364" s="14"/>
      <c r="B364" s="249"/>
      <c r="C364" s="250"/>
      <c r="D364" s="239" t="s">
        <v>142</v>
      </c>
      <c r="E364" s="251" t="s">
        <v>1</v>
      </c>
      <c r="F364" s="252" t="s">
        <v>144</v>
      </c>
      <c r="G364" s="250"/>
      <c r="H364" s="251" t="s">
        <v>1</v>
      </c>
      <c r="I364" s="253"/>
      <c r="J364" s="250"/>
      <c r="K364" s="250"/>
      <c r="L364" s="254"/>
      <c r="M364" s="255"/>
      <c r="N364" s="256"/>
      <c r="O364" s="256"/>
      <c r="P364" s="256"/>
      <c r="Q364" s="256"/>
      <c r="R364" s="256"/>
      <c r="S364" s="256"/>
      <c r="T364" s="257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58" t="s">
        <v>142</v>
      </c>
      <c r="AU364" s="258" t="s">
        <v>83</v>
      </c>
      <c r="AV364" s="14" t="s">
        <v>81</v>
      </c>
      <c r="AW364" s="14" t="s">
        <v>30</v>
      </c>
      <c r="AX364" s="14" t="s">
        <v>73</v>
      </c>
      <c r="AY364" s="258" t="s">
        <v>132</v>
      </c>
    </row>
    <row r="365" s="15" customFormat="1">
      <c r="A365" s="15"/>
      <c r="B365" s="259"/>
      <c r="C365" s="260"/>
      <c r="D365" s="239" t="s">
        <v>142</v>
      </c>
      <c r="E365" s="261" t="s">
        <v>1</v>
      </c>
      <c r="F365" s="262" t="s">
        <v>145</v>
      </c>
      <c r="G365" s="260"/>
      <c r="H365" s="263">
        <v>3.2000000000000002</v>
      </c>
      <c r="I365" s="264"/>
      <c r="J365" s="260"/>
      <c r="K365" s="260"/>
      <c r="L365" s="265"/>
      <c r="M365" s="266"/>
      <c r="N365" s="267"/>
      <c r="O365" s="267"/>
      <c r="P365" s="267"/>
      <c r="Q365" s="267"/>
      <c r="R365" s="267"/>
      <c r="S365" s="267"/>
      <c r="T365" s="268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T365" s="269" t="s">
        <v>142</v>
      </c>
      <c r="AU365" s="269" t="s">
        <v>83</v>
      </c>
      <c r="AV365" s="15" t="s">
        <v>139</v>
      </c>
      <c r="AW365" s="15" t="s">
        <v>30</v>
      </c>
      <c r="AX365" s="15" t="s">
        <v>81</v>
      </c>
      <c r="AY365" s="269" t="s">
        <v>132</v>
      </c>
    </row>
    <row r="366" s="2" customFormat="1" ht="24.15" customHeight="1">
      <c r="A366" s="39"/>
      <c r="B366" s="40"/>
      <c r="C366" s="219" t="s">
        <v>429</v>
      </c>
      <c r="D366" s="219" t="s">
        <v>134</v>
      </c>
      <c r="E366" s="220" t="s">
        <v>1011</v>
      </c>
      <c r="F366" s="221" t="s">
        <v>1012</v>
      </c>
      <c r="G366" s="222" t="s">
        <v>170</v>
      </c>
      <c r="H366" s="223">
        <v>0.5</v>
      </c>
      <c r="I366" s="224"/>
      <c r="J366" s="225">
        <f>ROUND(I366*H366,2)</f>
        <v>0</v>
      </c>
      <c r="K366" s="221" t="s">
        <v>138</v>
      </c>
      <c r="L366" s="45"/>
      <c r="M366" s="226" t="s">
        <v>1</v>
      </c>
      <c r="N366" s="227" t="s">
        <v>38</v>
      </c>
      <c r="O366" s="92"/>
      <c r="P366" s="228">
        <f>O366*H366</f>
        <v>0</v>
      </c>
      <c r="Q366" s="228">
        <v>0</v>
      </c>
      <c r="R366" s="228">
        <f>Q366*H366</f>
        <v>0</v>
      </c>
      <c r="S366" s="228">
        <v>0</v>
      </c>
      <c r="T366" s="229">
        <f>S366*H366</f>
        <v>0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R366" s="230" t="s">
        <v>139</v>
      </c>
      <c r="AT366" s="230" t="s">
        <v>134</v>
      </c>
      <c r="AU366" s="230" t="s">
        <v>83</v>
      </c>
      <c r="AY366" s="18" t="s">
        <v>132</v>
      </c>
      <c r="BE366" s="231">
        <f>IF(N366="základní",J366,0)</f>
        <v>0</v>
      </c>
      <c r="BF366" s="231">
        <f>IF(N366="snížená",J366,0)</f>
        <v>0</v>
      </c>
      <c r="BG366" s="231">
        <f>IF(N366="zákl. přenesená",J366,0)</f>
        <v>0</v>
      </c>
      <c r="BH366" s="231">
        <f>IF(N366="sníž. přenesená",J366,0)</f>
        <v>0</v>
      </c>
      <c r="BI366" s="231">
        <f>IF(N366="nulová",J366,0)</f>
        <v>0</v>
      </c>
      <c r="BJ366" s="18" t="s">
        <v>81</v>
      </c>
      <c r="BK366" s="231">
        <f>ROUND(I366*H366,2)</f>
        <v>0</v>
      </c>
      <c r="BL366" s="18" t="s">
        <v>139</v>
      </c>
      <c r="BM366" s="230" t="s">
        <v>432</v>
      </c>
    </row>
    <row r="367" s="2" customFormat="1">
      <c r="A367" s="39"/>
      <c r="B367" s="40"/>
      <c r="C367" s="41"/>
      <c r="D367" s="232" t="s">
        <v>140</v>
      </c>
      <c r="E367" s="41"/>
      <c r="F367" s="233" t="s">
        <v>1013</v>
      </c>
      <c r="G367" s="41"/>
      <c r="H367" s="41"/>
      <c r="I367" s="234"/>
      <c r="J367" s="41"/>
      <c r="K367" s="41"/>
      <c r="L367" s="45"/>
      <c r="M367" s="235"/>
      <c r="N367" s="236"/>
      <c r="O367" s="92"/>
      <c r="P367" s="92"/>
      <c r="Q367" s="92"/>
      <c r="R367" s="92"/>
      <c r="S367" s="92"/>
      <c r="T367" s="93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T367" s="18" t="s">
        <v>140</v>
      </c>
      <c r="AU367" s="18" t="s">
        <v>83</v>
      </c>
    </row>
    <row r="368" s="13" customFormat="1">
      <c r="A368" s="13"/>
      <c r="B368" s="237"/>
      <c r="C368" s="238"/>
      <c r="D368" s="239" t="s">
        <v>142</v>
      </c>
      <c r="E368" s="240" t="s">
        <v>1</v>
      </c>
      <c r="F368" s="241" t="s">
        <v>1014</v>
      </c>
      <c r="G368" s="238"/>
      <c r="H368" s="242">
        <v>0.5</v>
      </c>
      <c r="I368" s="243"/>
      <c r="J368" s="238"/>
      <c r="K368" s="238"/>
      <c r="L368" s="244"/>
      <c r="M368" s="245"/>
      <c r="N368" s="246"/>
      <c r="O368" s="246"/>
      <c r="P368" s="246"/>
      <c r="Q368" s="246"/>
      <c r="R368" s="246"/>
      <c r="S368" s="246"/>
      <c r="T368" s="247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48" t="s">
        <v>142</v>
      </c>
      <c r="AU368" s="248" t="s">
        <v>83</v>
      </c>
      <c r="AV368" s="13" t="s">
        <v>83</v>
      </c>
      <c r="AW368" s="13" t="s">
        <v>30</v>
      </c>
      <c r="AX368" s="13" t="s">
        <v>73</v>
      </c>
      <c r="AY368" s="248" t="s">
        <v>132</v>
      </c>
    </row>
    <row r="369" s="14" customFormat="1">
      <c r="A369" s="14"/>
      <c r="B369" s="249"/>
      <c r="C369" s="250"/>
      <c r="D369" s="239" t="s">
        <v>142</v>
      </c>
      <c r="E369" s="251" t="s">
        <v>1</v>
      </c>
      <c r="F369" s="252" t="s">
        <v>144</v>
      </c>
      <c r="G369" s="250"/>
      <c r="H369" s="251" t="s">
        <v>1</v>
      </c>
      <c r="I369" s="253"/>
      <c r="J369" s="250"/>
      <c r="K369" s="250"/>
      <c r="L369" s="254"/>
      <c r="M369" s="255"/>
      <c r="N369" s="256"/>
      <c r="O369" s="256"/>
      <c r="P369" s="256"/>
      <c r="Q369" s="256"/>
      <c r="R369" s="256"/>
      <c r="S369" s="256"/>
      <c r="T369" s="257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58" t="s">
        <v>142</v>
      </c>
      <c r="AU369" s="258" t="s">
        <v>83</v>
      </c>
      <c r="AV369" s="14" t="s">
        <v>81</v>
      </c>
      <c r="AW369" s="14" t="s">
        <v>30</v>
      </c>
      <c r="AX369" s="14" t="s">
        <v>73</v>
      </c>
      <c r="AY369" s="258" t="s">
        <v>132</v>
      </c>
    </row>
    <row r="370" s="15" customFormat="1">
      <c r="A370" s="15"/>
      <c r="B370" s="259"/>
      <c r="C370" s="260"/>
      <c r="D370" s="239" t="s">
        <v>142</v>
      </c>
      <c r="E370" s="261" t="s">
        <v>1</v>
      </c>
      <c r="F370" s="262" t="s">
        <v>145</v>
      </c>
      <c r="G370" s="260"/>
      <c r="H370" s="263">
        <v>0.5</v>
      </c>
      <c r="I370" s="264"/>
      <c r="J370" s="260"/>
      <c r="K370" s="260"/>
      <c r="L370" s="265"/>
      <c r="M370" s="266"/>
      <c r="N370" s="267"/>
      <c r="O370" s="267"/>
      <c r="P370" s="267"/>
      <c r="Q370" s="267"/>
      <c r="R370" s="267"/>
      <c r="S370" s="267"/>
      <c r="T370" s="268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T370" s="269" t="s">
        <v>142</v>
      </c>
      <c r="AU370" s="269" t="s">
        <v>83</v>
      </c>
      <c r="AV370" s="15" t="s">
        <v>139</v>
      </c>
      <c r="AW370" s="15" t="s">
        <v>30</v>
      </c>
      <c r="AX370" s="15" t="s">
        <v>81</v>
      </c>
      <c r="AY370" s="269" t="s">
        <v>132</v>
      </c>
    </row>
    <row r="371" s="2" customFormat="1" ht="16.5" customHeight="1">
      <c r="A371" s="39"/>
      <c r="B371" s="40"/>
      <c r="C371" s="219" t="s">
        <v>268</v>
      </c>
      <c r="D371" s="219" t="s">
        <v>134</v>
      </c>
      <c r="E371" s="220" t="s">
        <v>1015</v>
      </c>
      <c r="F371" s="221" t="s">
        <v>1016</v>
      </c>
      <c r="G371" s="222" t="s">
        <v>170</v>
      </c>
      <c r="H371" s="223">
        <v>0.59999999999999998</v>
      </c>
      <c r="I371" s="224"/>
      <c r="J371" s="225">
        <f>ROUND(I371*H371,2)</f>
        <v>0</v>
      </c>
      <c r="K371" s="221" t="s">
        <v>1</v>
      </c>
      <c r="L371" s="45"/>
      <c r="M371" s="226" t="s">
        <v>1</v>
      </c>
      <c r="N371" s="227" t="s">
        <v>38</v>
      </c>
      <c r="O371" s="92"/>
      <c r="P371" s="228">
        <f>O371*H371</f>
        <v>0</v>
      </c>
      <c r="Q371" s="228">
        <v>0</v>
      </c>
      <c r="R371" s="228">
        <f>Q371*H371</f>
        <v>0</v>
      </c>
      <c r="S371" s="228">
        <v>0</v>
      </c>
      <c r="T371" s="229">
        <f>S371*H371</f>
        <v>0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R371" s="230" t="s">
        <v>139</v>
      </c>
      <c r="AT371" s="230" t="s">
        <v>134</v>
      </c>
      <c r="AU371" s="230" t="s">
        <v>83</v>
      </c>
      <c r="AY371" s="18" t="s">
        <v>132</v>
      </c>
      <c r="BE371" s="231">
        <f>IF(N371="základní",J371,0)</f>
        <v>0</v>
      </c>
      <c r="BF371" s="231">
        <f>IF(N371="snížená",J371,0)</f>
        <v>0</v>
      </c>
      <c r="BG371" s="231">
        <f>IF(N371="zákl. přenesená",J371,0)</f>
        <v>0</v>
      </c>
      <c r="BH371" s="231">
        <f>IF(N371="sníž. přenesená",J371,0)</f>
        <v>0</v>
      </c>
      <c r="BI371" s="231">
        <f>IF(N371="nulová",J371,0)</f>
        <v>0</v>
      </c>
      <c r="BJ371" s="18" t="s">
        <v>81</v>
      </c>
      <c r="BK371" s="231">
        <f>ROUND(I371*H371,2)</f>
        <v>0</v>
      </c>
      <c r="BL371" s="18" t="s">
        <v>139</v>
      </c>
      <c r="BM371" s="230" t="s">
        <v>651</v>
      </c>
    </row>
    <row r="372" s="13" customFormat="1">
      <c r="A372" s="13"/>
      <c r="B372" s="237"/>
      <c r="C372" s="238"/>
      <c r="D372" s="239" t="s">
        <v>142</v>
      </c>
      <c r="E372" s="240" t="s">
        <v>1</v>
      </c>
      <c r="F372" s="241" t="s">
        <v>1017</v>
      </c>
      <c r="G372" s="238"/>
      <c r="H372" s="242">
        <v>0.59999999999999998</v>
      </c>
      <c r="I372" s="243"/>
      <c r="J372" s="238"/>
      <c r="K372" s="238"/>
      <c r="L372" s="244"/>
      <c r="M372" s="245"/>
      <c r="N372" s="246"/>
      <c r="O372" s="246"/>
      <c r="P372" s="246"/>
      <c r="Q372" s="246"/>
      <c r="R372" s="246"/>
      <c r="S372" s="246"/>
      <c r="T372" s="247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48" t="s">
        <v>142</v>
      </c>
      <c r="AU372" s="248" t="s">
        <v>83</v>
      </c>
      <c r="AV372" s="13" t="s">
        <v>83</v>
      </c>
      <c r="AW372" s="13" t="s">
        <v>30</v>
      </c>
      <c r="AX372" s="13" t="s">
        <v>73</v>
      </c>
      <c r="AY372" s="248" t="s">
        <v>132</v>
      </c>
    </row>
    <row r="373" s="14" customFormat="1">
      <c r="A373" s="14"/>
      <c r="B373" s="249"/>
      <c r="C373" s="250"/>
      <c r="D373" s="239" t="s">
        <v>142</v>
      </c>
      <c r="E373" s="251" t="s">
        <v>1</v>
      </c>
      <c r="F373" s="252" t="s">
        <v>144</v>
      </c>
      <c r="G373" s="250"/>
      <c r="H373" s="251" t="s">
        <v>1</v>
      </c>
      <c r="I373" s="253"/>
      <c r="J373" s="250"/>
      <c r="K373" s="250"/>
      <c r="L373" s="254"/>
      <c r="M373" s="255"/>
      <c r="N373" s="256"/>
      <c r="O373" s="256"/>
      <c r="P373" s="256"/>
      <c r="Q373" s="256"/>
      <c r="R373" s="256"/>
      <c r="S373" s="256"/>
      <c r="T373" s="257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58" t="s">
        <v>142</v>
      </c>
      <c r="AU373" s="258" t="s">
        <v>83</v>
      </c>
      <c r="AV373" s="14" t="s">
        <v>81</v>
      </c>
      <c r="AW373" s="14" t="s">
        <v>30</v>
      </c>
      <c r="AX373" s="14" t="s">
        <v>73</v>
      </c>
      <c r="AY373" s="258" t="s">
        <v>132</v>
      </c>
    </row>
    <row r="374" s="15" customFormat="1">
      <c r="A374" s="15"/>
      <c r="B374" s="259"/>
      <c r="C374" s="260"/>
      <c r="D374" s="239" t="s">
        <v>142</v>
      </c>
      <c r="E374" s="261" t="s">
        <v>1</v>
      </c>
      <c r="F374" s="262" t="s">
        <v>145</v>
      </c>
      <c r="G374" s="260"/>
      <c r="H374" s="263">
        <v>0.59999999999999998</v>
      </c>
      <c r="I374" s="264"/>
      <c r="J374" s="260"/>
      <c r="K374" s="260"/>
      <c r="L374" s="265"/>
      <c r="M374" s="266"/>
      <c r="N374" s="267"/>
      <c r="O374" s="267"/>
      <c r="P374" s="267"/>
      <c r="Q374" s="267"/>
      <c r="R374" s="267"/>
      <c r="S374" s="267"/>
      <c r="T374" s="268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T374" s="269" t="s">
        <v>142</v>
      </c>
      <c r="AU374" s="269" t="s">
        <v>83</v>
      </c>
      <c r="AV374" s="15" t="s">
        <v>139</v>
      </c>
      <c r="AW374" s="15" t="s">
        <v>30</v>
      </c>
      <c r="AX374" s="15" t="s">
        <v>81</v>
      </c>
      <c r="AY374" s="269" t="s">
        <v>132</v>
      </c>
    </row>
    <row r="375" s="2" customFormat="1" ht="16.5" customHeight="1">
      <c r="A375" s="39"/>
      <c r="B375" s="40"/>
      <c r="C375" s="219" t="s">
        <v>653</v>
      </c>
      <c r="D375" s="219" t="s">
        <v>134</v>
      </c>
      <c r="E375" s="220" t="s">
        <v>1018</v>
      </c>
      <c r="F375" s="221" t="s">
        <v>1019</v>
      </c>
      <c r="G375" s="222" t="s">
        <v>218</v>
      </c>
      <c r="H375" s="223">
        <v>18</v>
      </c>
      <c r="I375" s="224"/>
      <c r="J375" s="225">
        <f>ROUND(I375*H375,2)</f>
        <v>0</v>
      </c>
      <c r="K375" s="221" t="s">
        <v>138</v>
      </c>
      <c r="L375" s="45"/>
      <c r="M375" s="226" t="s">
        <v>1</v>
      </c>
      <c r="N375" s="227" t="s">
        <v>38</v>
      </c>
      <c r="O375" s="92"/>
      <c r="P375" s="228">
        <f>O375*H375</f>
        <v>0</v>
      </c>
      <c r="Q375" s="228">
        <v>0</v>
      </c>
      <c r="R375" s="228">
        <f>Q375*H375</f>
        <v>0</v>
      </c>
      <c r="S375" s="228">
        <v>0</v>
      </c>
      <c r="T375" s="229">
        <f>S375*H375</f>
        <v>0</v>
      </c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R375" s="230" t="s">
        <v>139</v>
      </c>
      <c r="AT375" s="230" t="s">
        <v>134</v>
      </c>
      <c r="AU375" s="230" t="s">
        <v>83</v>
      </c>
      <c r="AY375" s="18" t="s">
        <v>132</v>
      </c>
      <c r="BE375" s="231">
        <f>IF(N375="základní",J375,0)</f>
        <v>0</v>
      </c>
      <c r="BF375" s="231">
        <f>IF(N375="snížená",J375,0)</f>
        <v>0</v>
      </c>
      <c r="BG375" s="231">
        <f>IF(N375="zákl. přenesená",J375,0)</f>
        <v>0</v>
      </c>
      <c r="BH375" s="231">
        <f>IF(N375="sníž. přenesená",J375,0)</f>
        <v>0</v>
      </c>
      <c r="BI375" s="231">
        <f>IF(N375="nulová",J375,0)</f>
        <v>0</v>
      </c>
      <c r="BJ375" s="18" t="s">
        <v>81</v>
      </c>
      <c r="BK375" s="231">
        <f>ROUND(I375*H375,2)</f>
        <v>0</v>
      </c>
      <c r="BL375" s="18" t="s">
        <v>139</v>
      </c>
      <c r="BM375" s="230" t="s">
        <v>654</v>
      </c>
    </row>
    <row r="376" s="2" customFormat="1">
      <c r="A376" s="39"/>
      <c r="B376" s="40"/>
      <c r="C376" s="41"/>
      <c r="D376" s="232" t="s">
        <v>140</v>
      </c>
      <c r="E376" s="41"/>
      <c r="F376" s="233" t="s">
        <v>1020</v>
      </c>
      <c r="G376" s="41"/>
      <c r="H376" s="41"/>
      <c r="I376" s="234"/>
      <c r="J376" s="41"/>
      <c r="K376" s="41"/>
      <c r="L376" s="45"/>
      <c r="M376" s="235"/>
      <c r="N376" s="236"/>
      <c r="O376" s="92"/>
      <c r="P376" s="92"/>
      <c r="Q376" s="92"/>
      <c r="R376" s="92"/>
      <c r="S376" s="92"/>
      <c r="T376" s="93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T376" s="18" t="s">
        <v>140</v>
      </c>
      <c r="AU376" s="18" t="s">
        <v>83</v>
      </c>
    </row>
    <row r="377" s="13" customFormat="1">
      <c r="A377" s="13"/>
      <c r="B377" s="237"/>
      <c r="C377" s="238"/>
      <c r="D377" s="239" t="s">
        <v>142</v>
      </c>
      <c r="E377" s="240" t="s">
        <v>1</v>
      </c>
      <c r="F377" s="241" t="s">
        <v>189</v>
      </c>
      <c r="G377" s="238"/>
      <c r="H377" s="242">
        <v>18</v>
      </c>
      <c r="I377" s="243"/>
      <c r="J377" s="238"/>
      <c r="K377" s="238"/>
      <c r="L377" s="244"/>
      <c r="M377" s="245"/>
      <c r="N377" s="246"/>
      <c r="O377" s="246"/>
      <c r="P377" s="246"/>
      <c r="Q377" s="246"/>
      <c r="R377" s="246"/>
      <c r="S377" s="246"/>
      <c r="T377" s="247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48" t="s">
        <v>142</v>
      </c>
      <c r="AU377" s="248" t="s">
        <v>83</v>
      </c>
      <c r="AV377" s="13" t="s">
        <v>83</v>
      </c>
      <c r="AW377" s="13" t="s">
        <v>30</v>
      </c>
      <c r="AX377" s="13" t="s">
        <v>73</v>
      </c>
      <c r="AY377" s="248" t="s">
        <v>132</v>
      </c>
    </row>
    <row r="378" s="15" customFormat="1">
      <c r="A378" s="15"/>
      <c r="B378" s="259"/>
      <c r="C378" s="260"/>
      <c r="D378" s="239" t="s">
        <v>142</v>
      </c>
      <c r="E378" s="261" t="s">
        <v>1</v>
      </c>
      <c r="F378" s="262" t="s">
        <v>145</v>
      </c>
      <c r="G378" s="260"/>
      <c r="H378" s="263">
        <v>18</v>
      </c>
      <c r="I378" s="264"/>
      <c r="J378" s="260"/>
      <c r="K378" s="260"/>
      <c r="L378" s="265"/>
      <c r="M378" s="266"/>
      <c r="N378" s="267"/>
      <c r="O378" s="267"/>
      <c r="P378" s="267"/>
      <c r="Q378" s="267"/>
      <c r="R378" s="267"/>
      <c r="S378" s="267"/>
      <c r="T378" s="268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T378" s="269" t="s">
        <v>142</v>
      </c>
      <c r="AU378" s="269" t="s">
        <v>83</v>
      </c>
      <c r="AV378" s="15" t="s">
        <v>139</v>
      </c>
      <c r="AW378" s="15" t="s">
        <v>30</v>
      </c>
      <c r="AX378" s="15" t="s">
        <v>81</v>
      </c>
      <c r="AY378" s="269" t="s">
        <v>132</v>
      </c>
    </row>
    <row r="379" s="2" customFormat="1" ht="24.15" customHeight="1">
      <c r="A379" s="39"/>
      <c r="B379" s="40"/>
      <c r="C379" s="270" t="s">
        <v>278</v>
      </c>
      <c r="D379" s="270" t="s">
        <v>199</v>
      </c>
      <c r="E379" s="271" t="s">
        <v>1021</v>
      </c>
      <c r="F379" s="272" t="s">
        <v>1022</v>
      </c>
      <c r="G379" s="273" t="s">
        <v>218</v>
      </c>
      <c r="H379" s="274">
        <v>18</v>
      </c>
      <c r="I379" s="275"/>
      <c r="J379" s="276">
        <f>ROUND(I379*H379,2)</f>
        <v>0</v>
      </c>
      <c r="K379" s="272" t="s">
        <v>1</v>
      </c>
      <c r="L379" s="277"/>
      <c r="M379" s="278" t="s">
        <v>1</v>
      </c>
      <c r="N379" s="279" t="s">
        <v>38</v>
      </c>
      <c r="O379" s="92"/>
      <c r="P379" s="228">
        <f>O379*H379</f>
        <v>0</v>
      </c>
      <c r="Q379" s="228">
        <v>0</v>
      </c>
      <c r="R379" s="228">
        <f>Q379*H379</f>
        <v>0</v>
      </c>
      <c r="S379" s="228">
        <v>0</v>
      </c>
      <c r="T379" s="229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230" t="s">
        <v>165</v>
      </c>
      <c r="AT379" s="230" t="s">
        <v>199</v>
      </c>
      <c r="AU379" s="230" t="s">
        <v>83</v>
      </c>
      <c r="AY379" s="18" t="s">
        <v>132</v>
      </c>
      <c r="BE379" s="231">
        <f>IF(N379="základní",J379,0)</f>
        <v>0</v>
      </c>
      <c r="BF379" s="231">
        <f>IF(N379="snížená",J379,0)</f>
        <v>0</v>
      </c>
      <c r="BG379" s="231">
        <f>IF(N379="zákl. přenesená",J379,0)</f>
        <v>0</v>
      </c>
      <c r="BH379" s="231">
        <f>IF(N379="sníž. přenesená",J379,0)</f>
        <v>0</v>
      </c>
      <c r="BI379" s="231">
        <f>IF(N379="nulová",J379,0)</f>
        <v>0</v>
      </c>
      <c r="BJ379" s="18" t="s">
        <v>81</v>
      </c>
      <c r="BK379" s="231">
        <f>ROUND(I379*H379,2)</f>
        <v>0</v>
      </c>
      <c r="BL379" s="18" t="s">
        <v>139</v>
      </c>
      <c r="BM379" s="230" t="s">
        <v>659</v>
      </c>
    </row>
    <row r="380" s="2" customFormat="1" ht="24.15" customHeight="1">
      <c r="A380" s="39"/>
      <c r="B380" s="40"/>
      <c r="C380" s="219" t="s">
        <v>661</v>
      </c>
      <c r="D380" s="219" t="s">
        <v>134</v>
      </c>
      <c r="E380" s="220" t="s">
        <v>1023</v>
      </c>
      <c r="F380" s="221" t="s">
        <v>1024</v>
      </c>
      <c r="G380" s="222" t="s">
        <v>218</v>
      </c>
      <c r="H380" s="223">
        <v>20</v>
      </c>
      <c r="I380" s="224"/>
      <c r="J380" s="225">
        <f>ROUND(I380*H380,2)</f>
        <v>0</v>
      </c>
      <c r="K380" s="221" t="s">
        <v>138</v>
      </c>
      <c r="L380" s="45"/>
      <c r="M380" s="226" t="s">
        <v>1</v>
      </c>
      <c r="N380" s="227" t="s">
        <v>38</v>
      </c>
      <c r="O380" s="92"/>
      <c r="P380" s="228">
        <f>O380*H380</f>
        <v>0</v>
      </c>
      <c r="Q380" s="228">
        <v>0</v>
      </c>
      <c r="R380" s="228">
        <f>Q380*H380</f>
        <v>0</v>
      </c>
      <c r="S380" s="228">
        <v>0</v>
      </c>
      <c r="T380" s="229">
        <f>S380*H380</f>
        <v>0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30" t="s">
        <v>139</v>
      </c>
      <c r="AT380" s="230" t="s">
        <v>134</v>
      </c>
      <c r="AU380" s="230" t="s">
        <v>83</v>
      </c>
      <c r="AY380" s="18" t="s">
        <v>132</v>
      </c>
      <c r="BE380" s="231">
        <f>IF(N380="základní",J380,0)</f>
        <v>0</v>
      </c>
      <c r="BF380" s="231">
        <f>IF(N380="snížená",J380,0)</f>
        <v>0</v>
      </c>
      <c r="BG380" s="231">
        <f>IF(N380="zákl. přenesená",J380,0)</f>
        <v>0</v>
      </c>
      <c r="BH380" s="231">
        <f>IF(N380="sníž. přenesená",J380,0)</f>
        <v>0</v>
      </c>
      <c r="BI380" s="231">
        <f>IF(N380="nulová",J380,0)</f>
        <v>0</v>
      </c>
      <c r="BJ380" s="18" t="s">
        <v>81</v>
      </c>
      <c r="BK380" s="231">
        <f>ROUND(I380*H380,2)</f>
        <v>0</v>
      </c>
      <c r="BL380" s="18" t="s">
        <v>139</v>
      </c>
      <c r="BM380" s="230" t="s">
        <v>664</v>
      </c>
    </row>
    <row r="381" s="2" customFormat="1">
      <c r="A381" s="39"/>
      <c r="B381" s="40"/>
      <c r="C381" s="41"/>
      <c r="D381" s="232" t="s">
        <v>140</v>
      </c>
      <c r="E381" s="41"/>
      <c r="F381" s="233" t="s">
        <v>1025</v>
      </c>
      <c r="G381" s="41"/>
      <c r="H381" s="41"/>
      <c r="I381" s="234"/>
      <c r="J381" s="41"/>
      <c r="K381" s="41"/>
      <c r="L381" s="45"/>
      <c r="M381" s="235"/>
      <c r="N381" s="236"/>
      <c r="O381" s="92"/>
      <c r="P381" s="92"/>
      <c r="Q381" s="92"/>
      <c r="R381" s="92"/>
      <c r="S381" s="92"/>
      <c r="T381" s="93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T381" s="18" t="s">
        <v>140</v>
      </c>
      <c r="AU381" s="18" t="s">
        <v>83</v>
      </c>
    </row>
    <row r="382" s="2" customFormat="1" ht="24.15" customHeight="1">
      <c r="A382" s="39"/>
      <c r="B382" s="40"/>
      <c r="C382" s="219" t="s">
        <v>284</v>
      </c>
      <c r="D382" s="219" t="s">
        <v>134</v>
      </c>
      <c r="E382" s="220" t="s">
        <v>1026</v>
      </c>
      <c r="F382" s="221" t="s">
        <v>1027</v>
      </c>
      <c r="G382" s="222" t="s">
        <v>218</v>
      </c>
      <c r="H382" s="223">
        <v>20</v>
      </c>
      <c r="I382" s="224"/>
      <c r="J382" s="225">
        <f>ROUND(I382*H382,2)</f>
        <v>0</v>
      </c>
      <c r="K382" s="221" t="s">
        <v>138</v>
      </c>
      <c r="L382" s="45"/>
      <c r="M382" s="226" t="s">
        <v>1</v>
      </c>
      <c r="N382" s="227" t="s">
        <v>38</v>
      </c>
      <c r="O382" s="92"/>
      <c r="P382" s="228">
        <f>O382*H382</f>
        <v>0</v>
      </c>
      <c r="Q382" s="228">
        <v>0</v>
      </c>
      <c r="R382" s="228">
        <f>Q382*H382</f>
        <v>0</v>
      </c>
      <c r="S382" s="228">
        <v>0</v>
      </c>
      <c r="T382" s="229">
        <f>S382*H382</f>
        <v>0</v>
      </c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R382" s="230" t="s">
        <v>139</v>
      </c>
      <c r="AT382" s="230" t="s">
        <v>134</v>
      </c>
      <c r="AU382" s="230" t="s">
        <v>83</v>
      </c>
      <c r="AY382" s="18" t="s">
        <v>132</v>
      </c>
      <c r="BE382" s="231">
        <f>IF(N382="základní",J382,0)</f>
        <v>0</v>
      </c>
      <c r="BF382" s="231">
        <f>IF(N382="snížená",J382,0)</f>
        <v>0</v>
      </c>
      <c r="BG382" s="231">
        <f>IF(N382="zákl. přenesená",J382,0)</f>
        <v>0</v>
      </c>
      <c r="BH382" s="231">
        <f>IF(N382="sníž. přenesená",J382,0)</f>
        <v>0</v>
      </c>
      <c r="BI382" s="231">
        <f>IF(N382="nulová",J382,0)</f>
        <v>0</v>
      </c>
      <c r="BJ382" s="18" t="s">
        <v>81</v>
      </c>
      <c r="BK382" s="231">
        <f>ROUND(I382*H382,2)</f>
        <v>0</v>
      </c>
      <c r="BL382" s="18" t="s">
        <v>139</v>
      </c>
      <c r="BM382" s="230" t="s">
        <v>667</v>
      </c>
    </row>
    <row r="383" s="2" customFormat="1">
      <c r="A383" s="39"/>
      <c r="B383" s="40"/>
      <c r="C383" s="41"/>
      <c r="D383" s="232" t="s">
        <v>140</v>
      </c>
      <c r="E383" s="41"/>
      <c r="F383" s="233" t="s">
        <v>1028</v>
      </c>
      <c r="G383" s="41"/>
      <c r="H383" s="41"/>
      <c r="I383" s="234"/>
      <c r="J383" s="41"/>
      <c r="K383" s="41"/>
      <c r="L383" s="45"/>
      <c r="M383" s="235"/>
      <c r="N383" s="236"/>
      <c r="O383" s="92"/>
      <c r="P383" s="92"/>
      <c r="Q383" s="92"/>
      <c r="R383" s="92"/>
      <c r="S383" s="92"/>
      <c r="T383" s="93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T383" s="18" t="s">
        <v>140</v>
      </c>
      <c r="AU383" s="18" t="s">
        <v>83</v>
      </c>
    </row>
    <row r="384" s="13" customFormat="1">
      <c r="A384" s="13"/>
      <c r="B384" s="237"/>
      <c r="C384" s="238"/>
      <c r="D384" s="239" t="s">
        <v>142</v>
      </c>
      <c r="E384" s="240" t="s">
        <v>1</v>
      </c>
      <c r="F384" s="241" t="s">
        <v>194</v>
      </c>
      <c r="G384" s="238"/>
      <c r="H384" s="242">
        <v>20</v>
      </c>
      <c r="I384" s="243"/>
      <c r="J384" s="238"/>
      <c r="K384" s="238"/>
      <c r="L384" s="244"/>
      <c r="M384" s="245"/>
      <c r="N384" s="246"/>
      <c r="O384" s="246"/>
      <c r="P384" s="246"/>
      <c r="Q384" s="246"/>
      <c r="R384" s="246"/>
      <c r="S384" s="246"/>
      <c r="T384" s="247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48" t="s">
        <v>142</v>
      </c>
      <c r="AU384" s="248" t="s">
        <v>83</v>
      </c>
      <c r="AV384" s="13" t="s">
        <v>83</v>
      </c>
      <c r="AW384" s="13" t="s">
        <v>30</v>
      </c>
      <c r="AX384" s="13" t="s">
        <v>73</v>
      </c>
      <c r="AY384" s="248" t="s">
        <v>132</v>
      </c>
    </row>
    <row r="385" s="14" customFormat="1">
      <c r="A385" s="14"/>
      <c r="B385" s="249"/>
      <c r="C385" s="250"/>
      <c r="D385" s="239" t="s">
        <v>142</v>
      </c>
      <c r="E385" s="251" t="s">
        <v>1</v>
      </c>
      <c r="F385" s="252" t="s">
        <v>144</v>
      </c>
      <c r="G385" s="250"/>
      <c r="H385" s="251" t="s">
        <v>1</v>
      </c>
      <c r="I385" s="253"/>
      <c r="J385" s="250"/>
      <c r="K385" s="250"/>
      <c r="L385" s="254"/>
      <c r="M385" s="255"/>
      <c r="N385" s="256"/>
      <c r="O385" s="256"/>
      <c r="P385" s="256"/>
      <c r="Q385" s="256"/>
      <c r="R385" s="256"/>
      <c r="S385" s="256"/>
      <c r="T385" s="257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58" t="s">
        <v>142</v>
      </c>
      <c r="AU385" s="258" t="s">
        <v>83</v>
      </c>
      <c r="AV385" s="14" t="s">
        <v>81</v>
      </c>
      <c r="AW385" s="14" t="s">
        <v>30</v>
      </c>
      <c r="AX385" s="14" t="s">
        <v>73</v>
      </c>
      <c r="AY385" s="258" t="s">
        <v>132</v>
      </c>
    </row>
    <row r="386" s="15" customFormat="1">
      <c r="A386" s="15"/>
      <c r="B386" s="259"/>
      <c r="C386" s="260"/>
      <c r="D386" s="239" t="s">
        <v>142</v>
      </c>
      <c r="E386" s="261" t="s">
        <v>1</v>
      </c>
      <c r="F386" s="262" t="s">
        <v>145</v>
      </c>
      <c r="G386" s="260"/>
      <c r="H386" s="263">
        <v>20</v>
      </c>
      <c r="I386" s="264"/>
      <c r="J386" s="260"/>
      <c r="K386" s="260"/>
      <c r="L386" s="265"/>
      <c r="M386" s="266"/>
      <c r="N386" s="267"/>
      <c r="O386" s="267"/>
      <c r="P386" s="267"/>
      <c r="Q386" s="267"/>
      <c r="R386" s="267"/>
      <c r="S386" s="267"/>
      <c r="T386" s="268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T386" s="269" t="s">
        <v>142</v>
      </c>
      <c r="AU386" s="269" t="s">
        <v>83</v>
      </c>
      <c r="AV386" s="15" t="s">
        <v>139</v>
      </c>
      <c r="AW386" s="15" t="s">
        <v>30</v>
      </c>
      <c r="AX386" s="15" t="s">
        <v>81</v>
      </c>
      <c r="AY386" s="269" t="s">
        <v>132</v>
      </c>
    </row>
    <row r="387" s="2" customFormat="1" ht="24.15" customHeight="1">
      <c r="A387" s="39"/>
      <c r="B387" s="40"/>
      <c r="C387" s="219" t="s">
        <v>669</v>
      </c>
      <c r="D387" s="219" t="s">
        <v>134</v>
      </c>
      <c r="E387" s="220" t="s">
        <v>1029</v>
      </c>
      <c r="F387" s="221" t="s">
        <v>1030</v>
      </c>
      <c r="G387" s="222" t="s">
        <v>218</v>
      </c>
      <c r="H387" s="223">
        <v>20</v>
      </c>
      <c r="I387" s="224"/>
      <c r="J387" s="225">
        <f>ROUND(I387*H387,2)</f>
        <v>0</v>
      </c>
      <c r="K387" s="221" t="s">
        <v>138</v>
      </c>
      <c r="L387" s="45"/>
      <c r="M387" s="226" t="s">
        <v>1</v>
      </c>
      <c r="N387" s="227" t="s">
        <v>38</v>
      </c>
      <c r="O387" s="92"/>
      <c r="P387" s="228">
        <f>O387*H387</f>
        <v>0</v>
      </c>
      <c r="Q387" s="228">
        <v>0</v>
      </c>
      <c r="R387" s="228">
        <f>Q387*H387</f>
        <v>0</v>
      </c>
      <c r="S387" s="228">
        <v>0</v>
      </c>
      <c r="T387" s="229">
        <f>S387*H387</f>
        <v>0</v>
      </c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R387" s="230" t="s">
        <v>139</v>
      </c>
      <c r="AT387" s="230" t="s">
        <v>134</v>
      </c>
      <c r="AU387" s="230" t="s">
        <v>83</v>
      </c>
      <c r="AY387" s="18" t="s">
        <v>132</v>
      </c>
      <c r="BE387" s="231">
        <f>IF(N387="základní",J387,0)</f>
        <v>0</v>
      </c>
      <c r="BF387" s="231">
        <f>IF(N387="snížená",J387,0)</f>
        <v>0</v>
      </c>
      <c r="BG387" s="231">
        <f>IF(N387="zákl. přenesená",J387,0)</f>
        <v>0</v>
      </c>
      <c r="BH387" s="231">
        <f>IF(N387="sníž. přenesená",J387,0)</f>
        <v>0</v>
      </c>
      <c r="BI387" s="231">
        <f>IF(N387="nulová",J387,0)</f>
        <v>0</v>
      </c>
      <c r="BJ387" s="18" t="s">
        <v>81</v>
      </c>
      <c r="BK387" s="231">
        <f>ROUND(I387*H387,2)</f>
        <v>0</v>
      </c>
      <c r="BL387" s="18" t="s">
        <v>139</v>
      </c>
      <c r="BM387" s="230" t="s">
        <v>670</v>
      </c>
    </row>
    <row r="388" s="2" customFormat="1">
      <c r="A388" s="39"/>
      <c r="B388" s="40"/>
      <c r="C388" s="41"/>
      <c r="D388" s="232" t="s">
        <v>140</v>
      </c>
      <c r="E388" s="41"/>
      <c r="F388" s="233" t="s">
        <v>1031</v>
      </c>
      <c r="G388" s="41"/>
      <c r="H388" s="41"/>
      <c r="I388" s="234"/>
      <c r="J388" s="41"/>
      <c r="K388" s="41"/>
      <c r="L388" s="45"/>
      <c r="M388" s="235"/>
      <c r="N388" s="236"/>
      <c r="O388" s="92"/>
      <c r="P388" s="92"/>
      <c r="Q388" s="92"/>
      <c r="R388" s="92"/>
      <c r="S388" s="92"/>
      <c r="T388" s="93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T388" s="18" t="s">
        <v>140</v>
      </c>
      <c r="AU388" s="18" t="s">
        <v>83</v>
      </c>
    </row>
    <row r="389" s="2" customFormat="1" ht="16.5" customHeight="1">
      <c r="A389" s="39"/>
      <c r="B389" s="40"/>
      <c r="C389" s="219" t="s">
        <v>293</v>
      </c>
      <c r="D389" s="219" t="s">
        <v>134</v>
      </c>
      <c r="E389" s="220" t="s">
        <v>1032</v>
      </c>
      <c r="F389" s="221" t="s">
        <v>1033</v>
      </c>
      <c r="G389" s="222" t="s">
        <v>207</v>
      </c>
      <c r="H389" s="223">
        <v>10</v>
      </c>
      <c r="I389" s="224"/>
      <c r="J389" s="225">
        <f>ROUND(I389*H389,2)</f>
        <v>0</v>
      </c>
      <c r="K389" s="221" t="s">
        <v>138</v>
      </c>
      <c r="L389" s="45"/>
      <c r="M389" s="226" t="s">
        <v>1</v>
      </c>
      <c r="N389" s="227" t="s">
        <v>38</v>
      </c>
      <c r="O389" s="92"/>
      <c r="P389" s="228">
        <f>O389*H389</f>
        <v>0</v>
      </c>
      <c r="Q389" s="228">
        <v>0</v>
      </c>
      <c r="R389" s="228">
        <f>Q389*H389</f>
        <v>0</v>
      </c>
      <c r="S389" s="228">
        <v>0</v>
      </c>
      <c r="T389" s="229">
        <f>S389*H389</f>
        <v>0</v>
      </c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R389" s="230" t="s">
        <v>139</v>
      </c>
      <c r="AT389" s="230" t="s">
        <v>134</v>
      </c>
      <c r="AU389" s="230" t="s">
        <v>83</v>
      </c>
      <c r="AY389" s="18" t="s">
        <v>132</v>
      </c>
      <c r="BE389" s="231">
        <f>IF(N389="základní",J389,0)</f>
        <v>0</v>
      </c>
      <c r="BF389" s="231">
        <f>IF(N389="snížená",J389,0)</f>
        <v>0</v>
      </c>
      <c r="BG389" s="231">
        <f>IF(N389="zákl. přenesená",J389,0)</f>
        <v>0</v>
      </c>
      <c r="BH389" s="231">
        <f>IF(N389="sníž. přenesená",J389,0)</f>
        <v>0</v>
      </c>
      <c r="BI389" s="231">
        <f>IF(N389="nulová",J389,0)</f>
        <v>0</v>
      </c>
      <c r="BJ389" s="18" t="s">
        <v>81</v>
      </c>
      <c r="BK389" s="231">
        <f>ROUND(I389*H389,2)</f>
        <v>0</v>
      </c>
      <c r="BL389" s="18" t="s">
        <v>139</v>
      </c>
      <c r="BM389" s="230" t="s">
        <v>672</v>
      </c>
    </row>
    <row r="390" s="2" customFormat="1">
      <c r="A390" s="39"/>
      <c r="B390" s="40"/>
      <c r="C390" s="41"/>
      <c r="D390" s="232" t="s">
        <v>140</v>
      </c>
      <c r="E390" s="41"/>
      <c r="F390" s="233" t="s">
        <v>1034</v>
      </c>
      <c r="G390" s="41"/>
      <c r="H390" s="41"/>
      <c r="I390" s="234"/>
      <c r="J390" s="41"/>
      <c r="K390" s="41"/>
      <c r="L390" s="45"/>
      <c r="M390" s="235"/>
      <c r="N390" s="236"/>
      <c r="O390" s="92"/>
      <c r="P390" s="92"/>
      <c r="Q390" s="92"/>
      <c r="R390" s="92"/>
      <c r="S390" s="92"/>
      <c r="T390" s="93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T390" s="18" t="s">
        <v>140</v>
      </c>
      <c r="AU390" s="18" t="s">
        <v>83</v>
      </c>
    </row>
    <row r="391" s="13" customFormat="1">
      <c r="A391" s="13"/>
      <c r="B391" s="237"/>
      <c r="C391" s="238"/>
      <c r="D391" s="239" t="s">
        <v>142</v>
      </c>
      <c r="E391" s="240" t="s">
        <v>1</v>
      </c>
      <c r="F391" s="241" t="s">
        <v>171</v>
      </c>
      <c r="G391" s="238"/>
      <c r="H391" s="242">
        <v>10</v>
      </c>
      <c r="I391" s="243"/>
      <c r="J391" s="238"/>
      <c r="K391" s="238"/>
      <c r="L391" s="244"/>
      <c r="M391" s="245"/>
      <c r="N391" s="246"/>
      <c r="O391" s="246"/>
      <c r="P391" s="246"/>
      <c r="Q391" s="246"/>
      <c r="R391" s="246"/>
      <c r="S391" s="246"/>
      <c r="T391" s="247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48" t="s">
        <v>142</v>
      </c>
      <c r="AU391" s="248" t="s">
        <v>83</v>
      </c>
      <c r="AV391" s="13" t="s">
        <v>83</v>
      </c>
      <c r="AW391" s="13" t="s">
        <v>30</v>
      </c>
      <c r="AX391" s="13" t="s">
        <v>73</v>
      </c>
      <c r="AY391" s="248" t="s">
        <v>132</v>
      </c>
    </row>
    <row r="392" s="14" customFormat="1">
      <c r="A392" s="14"/>
      <c r="B392" s="249"/>
      <c r="C392" s="250"/>
      <c r="D392" s="239" t="s">
        <v>142</v>
      </c>
      <c r="E392" s="251" t="s">
        <v>1</v>
      </c>
      <c r="F392" s="252" t="s">
        <v>144</v>
      </c>
      <c r="G392" s="250"/>
      <c r="H392" s="251" t="s">
        <v>1</v>
      </c>
      <c r="I392" s="253"/>
      <c r="J392" s="250"/>
      <c r="K392" s="250"/>
      <c r="L392" s="254"/>
      <c r="M392" s="255"/>
      <c r="N392" s="256"/>
      <c r="O392" s="256"/>
      <c r="P392" s="256"/>
      <c r="Q392" s="256"/>
      <c r="R392" s="256"/>
      <c r="S392" s="256"/>
      <c r="T392" s="257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58" t="s">
        <v>142</v>
      </c>
      <c r="AU392" s="258" t="s">
        <v>83</v>
      </c>
      <c r="AV392" s="14" t="s">
        <v>81</v>
      </c>
      <c r="AW392" s="14" t="s">
        <v>30</v>
      </c>
      <c r="AX392" s="14" t="s">
        <v>73</v>
      </c>
      <c r="AY392" s="258" t="s">
        <v>132</v>
      </c>
    </row>
    <row r="393" s="15" customFormat="1">
      <c r="A393" s="15"/>
      <c r="B393" s="259"/>
      <c r="C393" s="260"/>
      <c r="D393" s="239" t="s">
        <v>142</v>
      </c>
      <c r="E393" s="261" t="s">
        <v>1</v>
      </c>
      <c r="F393" s="262" t="s">
        <v>145</v>
      </c>
      <c r="G393" s="260"/>
      <c r="H393" s="263">
        <v>10</v>
      </c>
      <c r="I393" s="264"/>
      <c r="J393" s="260"/>
      <c r="K393" s="260"/>
      <c r="L393" s="265"/>
      <c r="M393" s="266"/>
      <c r="N393" s="267"/>
      <c r="O393" s="267"/>
      <c r="P393" s="267"/>
      <c r="Q393" s="267"/>
      <c r="R393" s="267"/>
      <c r="S393" s="267"/>
      <c r="T393" s="268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T393" s="269" t="s">
        <v>142</v>
      </c>
      <c r="AU393" s="269" t="s">
        <v>83</v>
      </c>
      <c r="AV393" s="15" t="s">
        <v>139</v>
      </c>
      <c r="AW393" s="15" t="s">
        <v>30</v>
      </c>
      <c r="AX393" s="15" t="s">
        <v>81</v>
      </c>
      <c r="AY393" s="269" t="s">
        <v>132</v>
      </c>
    </row>
    <row r="394" s="2" customFormat="1" ht="16.5" customHeight="1">
      <c r="A394" s="39"/>
      <c r="B394" s="40"/>
      <c r="C394" s="270" t="s">
        <v>673</v>
      </c>
      <c r="D394" s="270" t="s">
        <v>199</v>
      </c>
      <c r="E394" s="271" t="s">
        <v>1035</v>
      </c>
      <c r="F394" s="272" t="s">
        <v>1036</v>
      </c>
      <c r="G394" s="273" t="s">
        <v>207</v>
      </c>
      <c r="H394" s="274">
        <v>10</v>
      </c>
      <c r="I394" s="275"/>
      <c r="J394" s="276">
        <f>ROUND(I394*H394,2)</f>
        <v>0</v>
      </c>
      <c r="K394" s="272" t="s">
        <v>138</v>
      </c>
      <c r="L394" s="277"/>
      <c r="M394" s="278" t="s">
        <v>1</v>
      </c>
      <c r="N394" s="279" t="s">
        <v>38</v>
      </c>
      <c r="O394" s="92"/>
      <c r="P394" s="228">
        <f>O394*H394</f>
        <v>0</v>
      </c>
      <c r="Q394" s="228">
        <v>0</v>
      </c>
      <c r="R394" s="228">
        <f>Q394*H394</f>
        <v>0</v>
      </c>
      <c r="S394" s="228">
        <v>0</v>
      </c>
      <c r="T394" s="229">
        <f>S394*H394</f>
        <v>0</v>
      </c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R394" s="230" t="s">
        <v>165</v>
      </c>
      <c r="AT394" s="230" t="s">
        <v>199</v>
      </c>
      <c r="AU394" s="230" t="s">
        <v>83</v>
      </c>
      <c r="AY394" s="18" t="s">
        <v>132</v>
      </c>
      <c r="BE394" s="231">
        <f>IF(N394="základní",J394,0)</f>
        <v>0</v>
      </c>
      <c r="BF394" s="231">
        <f>IF(N394="snížená",J394,0)</f>
        <v>0</v>
      </c>
      <c r="BG394" s="231">
        <f>IF(N394="zákl. přenesená",J394,0)</f>
        <v>0</v>
      </c>
      <c r="BH394" s="231">
        <f>IF(N394="sníž. přenesená",J394,0)</f>
        <v>0</v>
      </c>
      <c r="BI394" s="231">
        <f>IF(N394="nulová",J394,0)</f>
        <v>0</v>
      </c>
      <c r="BJ394" s="18" t="s">
        <v>81</v>
      </c>
      <c r="BK394" s="231">
        <f>ROUND(I394*H394,2)</f>
        <v>0</v>
      </c>
      <c r="BL394" s="18" t="s">
        <v>139</v>
      </c>
      <c r="BM394" s="230" t="s">
        <v>674</v>
      </c>
    </row>
    <row r="395" s="2" customFormat="1" ht="24.15" customHeight="1">
      <c r="A395" s="39"/>
      <c r="B395" s="40"/>
      <c r="C395" s="219" t="s">
        <v>301</v>
      </c>
      <c r="D395" s="219" t="s">
        <v>134</v>
      </c>
      <c r="E395" s="220" t="s">
        <v>1037</v>
      </c>
      <c r="F395" s="221" t="s">
        <v>1038</v>
      </c>
      <c r="G395" s="222" t="s">
        <v>170</v>
      </c>
      <c r="H395" s="223">
        <v>0.80000000000000004</v>
      </c>
      <c r="I395" s="224"/>
      <c r="J395" s="225">
        <f>ROUND(I395*H395,2)</f>
        <v>0</v>
      </c>
      <c r="K395" s="221" t="s">
        <v>138</v>
      </c>
      <c r="L395" s="45"/>
      <c r="M395" s="226" t="s">
        <v>1</v>
      </c>
      <c r="N395" s="227" t="s">
        <v>38</v>
      </c>
      <c r="O395" s="92"/>
      <c r="P395" s="228">
        <f>O395*H395</f>
        <v>0</v>
      </c>
      <c r="Q395" s="228">
        <v>0</v>
      </c>
      <c r="R395" s="228">
        <f>Q395*H395</f>
        <v>0</v>
      </c>
      <c r="S395" s="228">
        <v>0</v>
      </c>
      <c r="T395" s="229">
        <f>S395*H395</f>
        <v>0</v>
      </c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R395" s="230" t="s">
        <v>139</v>
      </c>
      <c r="AT395" s="230" t="s">
        <v>134</v>
      </c>
      <c r="AU395" s="230" t="s">
        <v>83</v>
      </c>
      <c r="AY395" s="18" t="s">
        <v>132</v>
      </c>
      <c r="BE395" s="231">
        <f>IF(N395="základní",J395,0)</f>
        <v>0</v>
      </c>
      <c r="BF395" s="231">
        <f>IF(N395="snížená",J395,0)</f>
        <v>0</v>
      </c>
      <c r="BG395" s="231">
        <f>IF(N395="zákl. přenesená",J395,0)</f>
        <v>0</v>
      </c>
      <c r="BH395" s="231">
        <f>IF(N395="sníž. přenesená",J395,0)</f>
        <v>0</v>
      </c>
      <c r="BI395" s="231">
        <f>IF(N395="nulová",J395,0)</f>
        <v>0</v>
      </c>
      <c r="BJ395" s="18" t="s">
        <v>81</v>
      </c>
      <c r="BK395" s="231">
        <f>ROUND(I395*H395,2)</f>
        <v>0</v>
      </c>
      <c r="BL395" s="18" t="s">
        <v>139</v>
      </c>
      <c r="BM395" s="230" t="s">
        <v>677</v>
      </c>
    </row>
    <row r="396" s="2" customFormat="1">
      <c r="A396" s="39"/>
      <c r="B396" s="40"/>
      <c r="C396" s="41"/>
      <c r="D396" s="232" t="s">
        <v>140</v>
      </c>
      <c r="E396" s="41"/>
      <c r="F396" s="233" t="s">
        <v>1039</v>
      </c>
      <c r="G396" s="41"/>
      <c r="H396" s="41"/>
      <c r="I396" s="234"/>
      <c r="J396" s="41"/>
      <c r="K396" s="41"/>
      <c r="L396" s="45"/>
      <c r="M396" s="235"/>
      <c r="N396" s="236"/>
      <c r="O396" s="92"/>
      <c r="P396" s="92"/>
      <c r="Q396" s="92"/>
      <c r="R396" s="92"/>
      <c r="S396" s="92"/>
      <c r="T396" s="93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T396" s="18" t="s">
        <v>140</v>
      </c>
      <c r="AU396" s="18" t="s">
        <v>83</v>
      </c>
    </row>
    <row r="397" s="13" customFormat="1">
      <c r="A397" s="13"/>
      <c r="B397" s="237"/>
      <c r="C397" s="238"/>
      <c r="D397" s="239" t="s">
        <v>142</v>
      </c>
      <c r="E397" s="240" t="s">
        <v>1</v>
      </c>
      <c r="F397" s="241" t="s">
        <v>1040</v>
      </c>
      <c r="G397" s="238"/>
      <c r="H397" s="242">
        <v>0.80000000000000004</v>
      </c>
      <c r="I397" s="243"/>
      <c r="J397" s="238"/>
      <c r="K397" s="238"/>
      <c r="L397" s="244"/>
      <c r="M397" s="245"/>
      <c r="N397" s="246"/>
      <c r="O397" s="246"/>
      <c r="P397" s="246"/>
      <c r="Q397" s="246"/>
      <c r="R397" s="246"/>
      <c r="S397" s="246"/>
      <c r="T397" s="247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48" t="s">
        <v>142</v>
      </c>
      <c r="AU397" s="248" t="s">
        <v>83</v>
      </c>
      <c r="AV397" s="13" t="s">
        <v>83</v>
      </c>
      <c r="AW397" s="13" t="s">
        <v>30</v>
      </c>
      <c r="AX397" s="13" t="s">
        <v>73</v>
      </c>
      <c r="AY397" s="248" t="s">
        <v>132</v>
      </c>
    </row>
    <row r="398" s="14" customFormat="1">
      <c r="A398" s="14"/>
      <c r="B398" s="249"/>
      <c r="C398" s="250"/>
      <c r="D398" s="239" t="s">
        <v>142</v>
      </c>
      <c r="E398" s="251" t="s">
        <v>1</v>
      </c>
      <c r="F398" s="252" t="s">
        <v>1041</v>
      </c>
      <c r="G398" s="250"/>
      <c r="H398" s="251" t="s">
        <v>1</v>
      </c>
      <c r="I398" s="253"/>
      <c r="J398" s="250"/>
      <c r="K398" s="250"/>
      <c r="L398" s="254"/>
      <c r="M398" s="255"/>
      <c r="N398" s="256"/>
      <c r="O398" s="256"/>
      <c r="P398" s="256"/>
      <c r="Q398" s="256"/>
      <c r="R398" s="256"/>
      <c r="S398" s="256"/>
      <c r="T398" s="257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T398" s="258" t="s">
        <v>142</v>
      </c>
      <c r="AU398" s="258" t="s">
        <v>83</v>
      </c>
      <c r="AV398" s="14" t="s">
        <v>81</v>
      </c>
      <c r="AW398" s="14" t="s">
        <v>30</v>
      </c>
      <c r="AX398" s="14" t="s">
        <v>73</v>
      </c>
      <c r="AY398" s="258" t="s">
        <v>132</v>
      </c>
    </row>
    <row r="399" s="15" customFormat="1">
      <c r="A399" s="15"/>
      <c r="B399" s="259"/>
      <c r="C399" s="260"/>
      <c r="D399" s="239" t="s">
        <v>142</v>
      </c>
      <c r="E399" s="261" t="s">
        <v>1</v>
      </c>
      <c r="F399" s="262" t="s">
        <v>145</v>
      </c>
      <c r="G399" s="260"/>
      <c r="H399" s="263">
        <v>0.80000000000000004</v>
      </c>
      <c r="I399" s="264"/>
      <c r="J399" s="260"/>
      <c r="K399" s="260"/>
      <c r="L399" s="265"/>
      <c r="M399" s="266"/>
      <c r="N399" s="267"/>
      <c r="O399" s="267"/>
      <c r="P399" s="267"/>
      <c r="Q399" s="267"/>
      <c r="R399" s="267"/>
      <c r="S399" s="267"/>
      <c r="T399" s="268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T399" s="269" t="s">
        <v>142</v>
      </c>
      <c r="AU399" s="269" t="s">
        <v>83</v>
      </c>
      <c r="AV399" s="15" t="s">
        <v>139</v>
      </c>
      <c r="AW399" s="15" t="s">
        <v>30</v>
      </c>
      <c r="AX399" s="15" t="s">
        <v>81</v>
      </c>
      <c r="AY399" s="269" t="s">
        <v>132</v>
      </c>
    </row>
    <row r="400" s="2" customFormat="1" ht="24.15" customHeight="1">
      <c r="A400" s="39"/>
      <c r="B400" s="40"/>
      <c r="C400" s="219" t="s">
        <v>680</v>
      </c>
      <c r="D400" s="219" t="s">
        <v>134</v>
      </c>
      <c r="E400" s="220" t="s">
        <v>1042</v>
      </c>
      <c r="F400" s="221" t="s">
        <v>1043</v>
      </c>
      <c r="G400" s="222" t="s">
        <v>534</v>
      </c>
      <c r="H400" s="223">
        <v>2.6000000000000001</v>
      </c>
      <c r="I400" s="224"/>
      <c r="J400" s="225">
        <f>ROUND(I400*H400,2)</f>
        <v>0</v>
      </c>
      <c r="K400" s="221" t="s">
        <v>1</v>
      </c>
      <c r="L400" s="45"/>
      <c r="M400" s="226" t="s">
        <v>1</v>
      </c>
      <c r="N400" s="227" t="s">
        <v>38</v>
      </c>
      <c r="O400" s="92"/>
      <c r="P400" s="228">
        <f>O400*H400</f>
        <v>0</v>
      </c>
      <c r="Q400" s="228">
        <v>0</v>
      </c>
      <c r="R400" s="228">
        <f>Q400*H400</f>
        <v>0</v>
      </c>
      <c r="S400" s="228">
        <v>0</v>
      </c>
      <c r="T400" s="229">
        <f>S400*H400</f>
        <v>0</v>
      </c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R400" s="230" t="s">
        <v>139</v>
      </c>
      <c r="AT400" s="230" t="s">
        <v>134</v>
      </c>
      <c r="AU400" s="230" t="s">
        <v>83</v>
      </c>
      <c r="AY400" s="18" t="s">
        <v>132</v>
      </c>
      <c r="BE400" s="231">
        <f>IF(N400="základní",J400,0)</f>
        <v>0</v>
      </c>
      <c r="BF400" s="231">
        <f>IF(N400="snížená",J400,0)</f>
        <v>0</v>
      </c>
      <c r="BG400" s="231">
        <f>IF(N400="zákl. přenesená",J400,0)</f>
        <v>0</v>
      </c>
      <c r="BH400" s="231">
        <f>IF(N400="sníž. přenesená",J400,0)</f>
        <v>0</v>
      </c>
      <c r="BI400" s="231">
        <f>IF(N400="nulová",J400,0)</f>
        <v>0</v>
      </c>
      <c r="BJ400" s="18" t="s">
        <v>81</v>
      </c>
      <c r="BK400" s="231">
        <f>ROUND(I400*H400,2)</f>
        <v>0</v>
      </c>
      <c r="BL400" s="18" t="s">
        <v>139</v>
      </c>
      <c r="BM400" s="230" t="s">
        <v>681</v>
      </c>
    </row>
    <row r="401" s="13" customFormat="1">
      <c r="A401" s="13"/>
      <c r="B401" s="237"/>
      <c r="C401" s="238"/>
      <c r="D401" s="239" t="s">
        <v>142</v>
      </c>
      <c r="E401" s="240" t="s">
        <v>1</v>
      </c>
      <c r="F401" s="241" t="s">
        <v>1044</v>
      </c>
      <c r="G401" s="238"/>
      <c r="H401" s="242">
        <v>2.6000000000000001</v>
      </c>
      <c r="I401" s="243"/>
      <c r="J401" s="238"/>
      <c r="K401" s="238"/>
      <c r="L401" s="244"/>
      <c r="M401" s="245"/>
      <c r="N401" s="246"/>
      <c r="O401" s="246"/>
      <c r="P401" s="246"/>
      <c r="Q401" s="246"/>
      <c r="R401" s="246"/>
      <c r="S401" s="246"/>
      <c r="T401" s="247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48" t="s">
        <v>142</v>
      </c>
      <c r="AU401" s="248" t="s">
        <v>83</v>
      </c>
      <c r="AV401" s="13" t="s">
        <v>83</v>
      </c>
      <c r="AW401" s="13" t="s">
        <v>30</v>
      </c>
      <c r="AX401" s="13" t="s">
        <v>73</v>
      </c>
      <c r="AY401" s="248" t="s">
        <v>132</v>
      </c>
    </row>
    <row r="402" s="15" customFormat="1">
      <c r="A402" s="15"/>
      <c r="B402" s="259"/>
      <c r="C402" s="260"/>
      <c r="D402" s="239" t="s">
        <v>142</v>
      </c>
      <c r="E402" s="261" t="s">
        <v>1</v>
      </c>
      <c r="F402" s="262" t="s">
        <v>145</v>
      </c>
      <c r="G402" s="260"/>
      <c r="H402" s="263">
        <v>2.6000000000000001</v>
      </c>
      <c r="I402" s="264"/>
      <c r="J402" s="260"/>
      <c r="K402" s="260"/>
      <c r="L402" s="265"/>
      <c r="M402" s="266"/>
      <c r="N402" s="267"/>
      <c r="O402" s="267"/>
      <c r="P402" s="267"/>
      <c r="Q402" s="267"/>
      <c r="R402" s="267"/>
      <c r="S402" s="267"/>
      <c r="T402" s="268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T402" s="269" t="s">
        <v>142</v>
      </c>
      <c r="AU402" s="269" t="s">
        <v>83</v>
      </c>
      <c r="AV402" s="15" t="s">
        <v>139</v>
      </c>
      <c r="AW402" s="15" t="s">
        <v>30</v>
      </c>
      <c r="AX402" s="15" t="s">
        <v>81</v>
      </c>
      <c r="AY402" s="269" t="s">
        <v>132</v>
      </c>
    </row>
    <row r="403" s="12" customFormat="1" ht="22.8" customHeight="1">
      <c r="A403" s="12"/>
      <c r="B403" s="203"/>
      <c r="C403" s="204"/>
      <c r="D403" s="205" t="s">
        <v>72</v>
      </c>
      <c r="E403" s="217" t="s">
        <v>139</v>
      </c>
      <c r="F403" s="217" t="s">
        <v>570</v>
      </c>
      <c r="G403" s="204"/>
      <c r="H403" s="204"/>
      <c r="I403" s="207"/>
      <c r="J403" s="218">
        <f>BK403</f>
        <v>0</v>
      </c>
      <c r="K403" s="204"/>
      <c r="L403" s="209"/>
      <c r="M403" s="210"/>
      <c r="N403" s="211"/>
      <c r="O403" s="211"/>
      <c r="P403" s="212">
        <f>SUM(P404:P470)</f>
        <v>0</v>
      </c>
      <c r="Q403" s="211"/>
      <c r="R403" s="212">
        <f>SUM(R404:R470)</f>
        <v>0</v>
      </c>
      <c r="S403" s="211"/>
      <c r="T403" s="213">
        <f>SUM(T404:T470)</f>
        <v>0</v>
      </c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R403" s="214" t="s">
        <v>81</v>
      </c>
      <c r="AT403" s="215" t="s">
        <v>72</v>
      </c>
      <c r="AU403" s="215" t="s">
        <v>81</v>
      </c>
      <c r="AY403" s="214" t="s">
        <v>132</v>
      </c>
      <c r="BK403" s="216">
        <f>SUM(BK404:BK470)</f>
        <v>0</v>
      </c>
    </row>
    <row r="404" s="2" customFormat="1" ht="16.5" customHeight="1">
      <c r="A404" s="39"/>
      <c r="B404" s="40"/>
      <c r="C404" s="219" t="s">
        <v>310</v>
      </c>
      <c r="D404" s="219" t="s">
        <v>134</v>
      </c>
      <c r="E404" s="220" t="s">
        <v>1045</v>
      </c>
      <c r="F404" s="221" t="s">
        <v>1046</v>
      </c>
      <c r="G404" s="222" t="s">
        <v>534</v>
      </c>
      <c r="H404" s="223">
        <v>3.5</v>
      </c>
      <c r="I404" s="224"/>
      <c r="J404" s="225">
        <f>ROUND(I404*H404,2)</f>
        <v>0</v>
      </c>
      <c r="K404" s="221" t="s">
        <v>1</v>
      </c>
      <c r="L404" s="45"/>
      <c r="M404" s="226" t="s">
        <v>1</v>
      </c>
      <c r="N404" s="227" t="s">
        <v>38</v>
      </c>
      <c r="O404" s="92"/>
      <c r="P404" s="228">
        <f>O404*H404</f>
        <v>0</v>
      </c>
      <c r="Q404" s="228">
        <v>0</v>
      </c>
      <c r="R404" s="228">
        <f>Q404*H404</f>
        <v>0</v>
      </c>
      <c r="S404" s="228">
        <v>0</v>
      </c>
      <c r="T404" s="229">
        <f>S404*H404</f>
        <v>0</v>
      </c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R404" s="230" t="s">
        <v>139</v>
      </c>
      <c r="AT404" s="230" t="s">
        <v>134</v>
      </c>
      <c r="AU404" s="230" t="s">
        <v>83</v>
      </c>
      <c r="AY404" s="18" t="s">
        <v>132</v>
      </c>
      <c r="BE404" s="231">
        <f>IF(N404="základní",J404,0)</f>
        <v>0</v>
      </c>
      <c r="BF404" s="231">
        <f>IF(N404="snížená",J404,0)</f>
        <v>0</v>
      </c>
      <c r="BG404" s="231">
        <f>IF(N404="zákl. přenesená",J404,0)</f>
        <v>0</v>
      </c>
      <c r="BH404" s="231">
        <f>IF(N404="sníž. přenesená",J404,0)</f>
        <v>0</v>
      </c>
      <c r="BI404" s="231">
        <f>IF(N404="nulová",J404,0)</f>
        <v>0</v>
      </c>
      <c r="BJ404" s="18" t="s">
        <v>81</v>
      </c>
      <c r="BK404" s="231">
        <f>ROUND(I404*H404,2)</f>
        <v>0</v>
      </c>
      <c r="BL404" s="18" t="s">
        <v>139</v>
      </c>
      <c r="BM404" s="230" t="s">
        <v>684</v>
      </c>
    </row>
    <row r="405" s="14" customFormat="1">
      <c r="A405" s="14"/>
      <c r="B405" s="249"/>
      <c r="C405" s="250"/>
      <c r="D405" s="239" t="s">
        <v>142</v>
      </c>
      <c r="E405" s="251" t="s">
        <v>1</v>
      </c>
      <c r="F405" s="252" t="s">
        <v>1047</v>
      </c>
      <c r="G405" s="250"/>
      <c r="H405" s="251" t="s">
        <v>1</v>
      </c>
      <c r="I405" s="253"/>
      <c r="J405" s="250"/>
      <c r="K405" s="250"/>
      <c r="L405" s="254"/>
      <c r="M405" s="255"/>
      <c r="N405" s="256"/>
      <c r="O405" s="256"/>
      <c r="P405" s="256"/>
      <c r="Q405" s="256"/>
      <c r="R405" s="256"/>
      <c r="S405" s="256"/>
      <c r="T405" s="257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58" t="s">
        <v>142</v>
      </c>
      <c r="AU405" s="258" t="s">
        <v>83</v>
      </c>
      <c r="AV405" s="14" t="s">
        <v>81</v>
      </c>
      <c r="AW405" s="14" t="s">
        <v>30</v>
      </c>
      <c r="AX405" s="14" t="s">
        <v>73</v>
      </c>
      <c r="AY405" s="258" t="s">
        <v>132</v>
      </c>
    </row>
    <row r="406" s="13" customFormat="1">
      <c r="A406" s="13"/>
      <c r="B406" s="237"/>
      <c r="C406" s="238"/>
      <c r="D406" s="239" t="s">
        <v>142</v>
      </c>
      <c r="E406" s="240" t="s">
        <v>1</v>
      </c>
      <c r="F406" s="241" t="s">
        <v>1048</v>
      </c>
      <c r="G406" s="238"/>
      <c r="H406" s="242">
        <v>3.5</v>
      </c>
      <c r="I406" s="243"/>
      <c r="J406" s="238"/>
      <c r="K406" s="238"/>
      <c r="L406" s="244"/>
      <c r="M406" s="245"/>
      <c r="N406" s="246"/>
      <c r="O406" s="246"/>
      <c r="P406" s="246"/>
      <c r="Q406" s="246"/>
      <c r="R406" s="246"/>
      <c r="S406" s="246"/>
      <c r="T406" s="247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48" t="s">
        <v>142</v>
      </c>
      <c r="AU406" s="248" t="s">
        <v>83</v>
      </c>
      <c r="AV406" s="13" t="s">
        <v>83</v>
      </c>
      <c r="AW406" s="13" t="s">
        <v>30</v>
      </c>
      <c r="AX406" s="13" t="s">
        <v>73</v>
      </c>
      <c r="AY406" s="248" t="s">
        <v>132</v>
      </c>
    </row>
    <row r="407" s="15" customFormat="1">
      <c r="A407" s="15"/>
      <c r="B407" s="259"/>
      <c r="C407" s="260"/>
      <c r="D407" s="239" t="s">
        <v>142</v>
      </c>
      <c r="E407" s="261" t="s">
        <v>1</v>
      </c>
      <c r="F407" s="262" t="s">
        <v>145</v>
      </c>
      <c r="G407" s="260"/>
      <c r="H407" s="263">
        <v>3.5</v>
      </c>
      <c r="I407" s="264"/>
      <c r="J407" s="260"/>
      <c r="K407" s="260"/>
      <c r="L407" s="265"/>
      <c r="M407" s="266"/>
      <c r="N407" s="267"/>
      <c r="O407" s="267"/>
      <c r="P407" s="267"/>
      <c r="Q407" s="267"/>
      <c r="R407" s="267"/>
      <c r="S407" s="267"/>
      <c r="T407" s="268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T407" s="269" t="s">
        <v>142</v>
      </c>
      <c r="AU407" s="269" t="s">
        <v>83</v>
      </c>
      <c r="AV407" s="15" t="s">
        <v>139</v>
      </c>
      <c r="AW407" s="15" t="s">
        <v>30</v>
      </c>
      <c r="AX407" s="15" t="s">
        <v>81</v>
      </c>
      <c r="AY407" s="269" t="s">
        <v>132</v>
      </c>
    </row>
    <row r="408" s="2" customFormat="1" ht="21.75" customHeight="1">
      <c r="A408" s="39"/>
      <c r="B408" s="40"/>
      <c r="C408" s="219" t="s">
        <v>690</v>
      </c>
      <c r="D408" s="219" t="s">
        <v>134</v>
      </c>
      <c r="E408" s="220" t="s">
        <v>1049</v>
      </c>
      <c r="F408" s="221" t="s">
        <v>1050</v>
      </c>
      <c r="G408" s="222" t="s">
        <v>534</v>
      </c>
      <c r="H408" s="223">
        <v>5.9500000000000002</v>
      </c>
      <c r="I408" s="224"/>
      <c r="J408" s="225">
        <f>ROUND(I408*H408,2)</f>
        <v>0</v>
      </c>
      <c r="K408" s="221" t="s">
        <v>138</v>
      </c>
      <c r="L408" s="45"/>
      <c r="M408" s="226" t="s">
        <v>1</v>
      </c>
      <c r="N408" s="227" t="s">
        <v>38</v>
      </c>
      <c r="O408" s="92"/>
      <c r="P408" s="228">
        <f>O408*H408</f>
        <v>0</v>
      </c>
      <c r="Q408" s="228">
        <v>0</v>
      </c>
      <c r="R408" s="228">
        <f>Q408*H408</f>
        <v>0</v>
      </c>
      <c r="S408" s="228">
        <v>0</v>
      </c>
      <c r="T408" s="229">
        <f>S408*H408</f>
        <v>0</v>
      </c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R408" s="230" t="s">
        <v>139</v>
      </c>
      <c r="AT408" s="230" t="s">
        <v>134</v>
      </c>
      <c r="AU408" s="230" t="s">
        <v>83</v>
      </c>
      <c r="AY408" s="18" t="s">
        <v>132</v>
      </c>
      <c r="BE408" s="231">
        <f>IF(N408="základní",J408,0)</f>
        <v>0</v>
      </c>
      <c r="BF408" s="231">
        <f>IF(N408="snížená",J408,0)</f>
        <v>0</v>
      </c>
      <c r="BG408" s="231">
        <f>IF(N408="zákl. přenesená",J408,0)</f>
        <v>0</v>
      </c>
      <c r="BH408" s="231">
        <f>IF(N408="sníž. přenesená",J408,0)</f>
        <v>0</v>
      </c>
      <c r="BI408" s="231">
        <f>IF(N408="nulová",J408,0)</f>
        <v>0</v>
      </c>
      <c r="BJ408" s="18" t="s">
        <v>81</v>
      </c>
      <c r="BK408" s="231">
        <f>ROUND(I408*H408,2)</f>
        <v>0</v>
      </c>
      <c r="BL408" s="18" t="s">
        <v>139</v>
      </c>
      <c r="BM408" s="230" t="s">
        <v>691</v>
      </c>
    </row>
    <row r="409" s="2" customFormat="1">
      <c r="A409" s="39"/>
      <c r="B409" s="40"/>
      <c r="C409" s="41"/>
      <c r="D409" s="232" t="s">
        <v>140</v>
      </c>
      <c r="E409" s="41"/>
      <c r="F409" s="233" t="s">
        <v>1051</v>
      </c>
      <c r="G409" s="41"/>
      <c r="H409" s="41"/>
      <c r="I409" s="234"/>
      <c r="J409" s="41"/>
      <c r="K409" s="41"/>
      <c r="L409" s="45"/>
      <c r="M409" s="235"/>
      <c r="N409" s="236"/>
      <c r="O409" s="92"/>
      <c r="P409" s="92"/>
      <c r="Q409" s="92"/>
      <c r="R409" s="92"/>
      <c r="S409" s="92"/>
      <c r="T409" s="93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T409" s="18" t="s">
        <v>140</v>
      </c>
      <c r="AU409" s="18" t="s">
        <v>83</v>
      </c>
    </row>
    <row r="410" s="13" customFormat="1">
      <c r="A410" s="13"/>
      <c r="B410" s="237"/>
      <c r="C410" s="238"/>
      <c r="D410" s="239" t="s">
        <v>142</v>
      </c>
      <c r="E410" s="240" t="s">
        <v>1</v>
      </c>
      <c r="F410" s="241" t="s">
        <v>1052</v>
      </c>
      <c r="G410" s="238"/>
      <c r="H410" s="242">
        <v>5.9500000000000002</v>
      </c>
      <c r="I410" s="243"/>
      <c r="J410" s="238"/>
      <c r="K410" s="238"/>
      <c r="L410" s="244"/>
      <c r="M410" s="245"/>
      <c r="N410" s="246"/>
      <c r="O410" s="246"/>
      <c r="P410" s="246"/>
      <c r="Q410" s="246"/>
      <c r="R410" s="246"/>
      <c r="S410" s="246"/>
      <c r="T410" s="247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48" t="s">
        <v>142</v>
      </c>
      <c r="AU410" s="248" t="s">
        <v>83</v>
      </c>
      <c r="AV410" s="13" t="s">
        <v>83</v>
      </c>
      <c r="AW410" s="13" t="s">
        <v>30</v>
      </c>
      <c r="AX410" s="13" t="s">
        <v>73</v>
      </c>
      <c r="AY410" s="248" t="s">
        <v>132</v>
      </c>
    </row>
    <row r="411" s="14" customFormat="1">
      <c r="A411" s="14"/>
      <c r="B411" s="249"/>
      <c r="C411" s="250"/>
      <c r="D411" s="239" t="s">
        <v>142</v>
      </c>
      <c r="E411" s="251" t="s">
        <v>1</v>
      </c>
      <c r="F411" s="252" t="s">
        <v>144</v>
      </c>
      <c r="G411" s="250"/>
      <c r="H411" s="251" t="s">
        <v>1</v>
      </c>
      <c r="I411" s="253"/>
      <c r="J411" s="250"/>
      <c r="K411" s="250"/>
      <c r="L411" s="254"/>
      <c r="M411" s="255"/>
      <c r="N411" s="256"/>
      <c r="O411" s="256"/>
      <c r="P411" s="256"/>
      <c r="Q411" s="256"/>
      <c r="R411" s="256"/>
      <c r="S411" s="256"/>
      <c r="T411" s="257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58" t="s">
        <v>142</v>
      </c>
      <c r="AU411" s="258" t="s">
        <v>83</v>
      </c>
      <c r="AV411" s="14" t="s">
        <v>81</v>
      </c>
      <c r="AW411" s="14" t="s">
        <v>30</v>
      </c>
      <c r="AX411" s="14" t="s">
        <v>73</v>
      </c>
      <c r="AY411" s="258" t="s">
        <v>132</v>
      </c>
    </row>
    <row r="412" s="15" customFormat="1">
      <c r="A412" s="15"/>
      <c r="B412" s="259"/>
      <c r="C412" s="260"/>
      <c r="D412" s="239" t="s">
        <v>142</v>
      </c>
      <c r="E412" s="261" t="s">
        <v>1</v>
      </c>
      <c r="F412" s="262" t="s">
        <v>145</v>
      </c>
      <c r="G412" s="260"/>
      <c r="H412" s="263">
        <v>5.9500000000000002</v>
      </c>
      <c r="I412" s="264"/>
      <c r="J412" s="260"/>
      <c r="K412" s="260"/>
      <c r="L412" s="265"/>
      <c r="M412" s="266"/>
      <c r="N412" s="267"/>
      <c r="O412" s="267"/>
      <c r="P412" s="267"/>
      <c r="Q412" s="267"/>
      <c r="R412" s="267"/>
      <c r="S412" s="267"/>
      <c r="T412" s="268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T412" s="269" t="s">
        <v>142</v>
      </c>
      <c r="AU412" s="269" t="s">
        <v>83</v>
      </c>
      <c r="AV412" s="15" t="s">
        <v>139</v>
      </c>
      <c r="AW412" s="15" t="s">
        <v>30</v>
      </c>
      <c r="AX412" s="15" t="s">
        <v>81</v>
      </c>
      <c r="AY412" s="269" t="s">
        <v>132</v>
      </c>
    </row>
    <row r="413" s="2" customFormat="1" ht="24.15" customHeight="1">
      <c r="A413" s="39"/>
      <c r="B413" s="40"/>
      <c r="C413" s="219" t="s">
        <v>143</v>
      </c>
      <c r="D413" s="219" t="s">
        <v>134</v>
      </c>
      <c r="E413" s="220" t="s">
        <v>1053</v>
      </c>
      <c r="F413" s="221" t="s">
        <v>1054</v>
      </c>
      <c r="G413" s="222" t="s">
        <v>534</v>
      </c>
      <c r="H413" s="223">
        <v>5.9500000000000002</v>
      </c>
      <c r="I413" s="224"/>
      <c r="J413" s="225">
        <f>ROUND(I413*H413,2)</f>
        <v>0</v>
      </c>
      <c r="K413" s="221" t="s">
        <v>138</v>
      </c>
      <c r="L413" s="45"/>
      <c r="M413" s="226" t="s">
        <v>1</v>
      </c>
      <c r="N413" s="227" t="s">
        <v>38</v>
      </c>
      <c r="O413" s="92"/>
      <c r="P413" s="228">
        <f>O413*H413</f>
        <v>0</v>
      </c>
      <c r="Q413" s="228">
        <v>0</v>
      </c>
      <c r="R413" s="228">
        <f>Q413*H413</f>
        <v>0</v>
      </c>
      <c r="S413" s="228">
        <v>0</v>
      </c>
      <c r="T413" s="229">
        <f>S413*H413</f>
        <v>0</v>
      </c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R413" s="230" t="s">
        <v>139</v>
      </c>
      <c r="AT413" s="230" t="s">
        <v>134</v>
      </c>
      <c r="AU413" s="230" t="s">
        <v>83</v>
      </c>
      <c r="AY413" s="18" t="s">
        <v>132</v>
      </c>
      <c r="BE413" s="231">
        <f>IF(N413="základní",J413,0)</f>
        <v>0</v>
      </c>
      <c r="BF413" s="231">
        <f>IF(N413="snížená",J413,0)</f>
        <v>0</v>
      </c>
      <c r="BG413" s="231">
        <f>IF(N413="zákl. přenesená",J413,0)</f>
        <v>0</v>
      </c>
      <c r="BH413" s="231">
        <f>IF(N413="sníž. přenesená",J413,0)</f>
        <v>0</v>
      </c>
      <c r="BI413" s="231">
        <f>IF(N413="nulová",J413,0)</f>
        <v>0</v>
      </c>
      <c r="BJ413" s="18" t="s">
        <v>81</v>
      </c>
      <c r="BK413" s="231">
        <f>ROUND(I413*H413,2)</f>
        <v>0</v>
      </c>
      <c r="BL413" s="18" t="s">
        <v>139</v>
      </c>
      <c r="BM413" s="230" t="s">
        <v>695</v>
      </c>
    </row>
    <row r="414" s="2" customFormat="1">
      <c r="A414" s="39"/>
      <c r="B414" s="40"/>
      <c r="C414" s="41"/>
      <c r="D414" s="232" t="s">
        <v>140</v>
      </c>
      <c r="E414" s="41"/>
      <c r="F414" s="233" t="s">
        <v>1055</v>
      </c>
      <c r="G414" s="41"/>
      <c r="H414" s="41"/>
      <c r="I414" s="234"/>
      <c r="J414" s="41"/>
      <c r="K414" s="41"/>
      <c r="L414" s="45"/>
      <c r="M414" s="235"/>
      <c r="N414" s="236"/>
      <c r="O414" s="92"/>
      <c r="P414" s="92"/>
      <c r="Q414" s="92"/>
      <c r="R414" s="92"/>
      <c r="S414" s="92"/>
      <c r="T414" s="93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T414" s="18" t="s">
        <v>140</v>
      </c>
      <c r="AU414" s="18" t="s">
        <v>83</v>
      </c>
    </row>
    <row r="415" s="2" customFormat="1" ht="16.5" customHeight="1">
      <c r="A415" s="39"/>
      <c r="B415" s="40"/>
      <c r="C415" s="219" t="s">
        <v>656</v>
      </c>
      <c r="D415" s="219" t="s">
        <v>134</v>
      </c>
      <c r="E415" s="220" t="s">
        <v>1056</v>
      </c>
      <c r="F415" s="221" t="s">
        <v>1057</v>
      </c>
      <c r="G415" s="222" t="s">
        <v>137</v>
      </c>
      <c r="H415" s="223">
        <v>6.75</v>
      </c>
      <c r="I415" s="224"/>
      <c r="J415" s="225">
        <f>ROUND(I415*H415,2)</f>
        <v>0</v>
      </c>
      <c r="K415" s="221" t="s">
        <v>138</v>
      </c>
      <c r="L415" s="45"/>
      <c r="M415" s="226" t="s">
        <v>1</v>
      </c>
      <c r="N415" s="227" t="s">
        <v>38</v>
      </c>
      <c r="O415" s="92"/>
      <c r="P415" s="228">
        <f>O415*H415</f>
        <v>0</v>
      </c>
      <c r="Q415" s="228">
        <v>0</v>
      </c>
      <c r="R415" s="228">
        <f>Q415*H415</f>
        <v>0</v>
      </c>
      <c r="S415" s="228">
        <v>0</v>
      </c>
      <c r="T415" s="229">
        <f>S415*H415</f>
        <v>0</v>
      </c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R415" s="230" t="s">
        <v>139</v>
      </c>
      <c r="AT415" s="230" t="s">
        <v>134</v>
      </c>
      <c r="AU415" s="230" t="s">
        <v>83</v>
      </c>
      <c r="AY415" s="18" t="s">
        <v>132</v>
      </c>
      <c r="BE415" s="231">
        <f>IF(N415="základní",J415,0)</f>
        <v>0</v>
      </c>
      <c r="BF415" s="231">
        <f>IF(N415="snížená",J415,0)</f>
        <v>0</v>
      </c>
      <c r="BG415" s="231">
        <f>IF(N415="zákl. přenesená",J415,0)</f>
        <v>0</v>
      </c>
      <c r="BH415" s="231">
        <f>IF(N415="sníž. přenesená",J415,0)</f>
        <v>0</v>
      </c>
      <c r="BI415" s="231">
        <f>IF(N415="nulová",J415,0)</f>
        <v>0</v>
      </c>
      <c r="BJ415" s="18" t="s">
        <v>81</v>
      </c>
      <c r="BK415" s="231">
        <f>ROUND(I415*H415,2)</f>
        <v>0</v>
      </c>
      <c r="BL415" s="18" t="s">
        <v>139</v>
      </c>
      <c r="BM415" s="230" t="s">
        <v>697</v>
      </c>
    </row>
    <row r="416" s="2" customFormat="1">
      <c r="A416" s="39"/>
      <c r="B416" s="40"/>
      <c r="C416" s="41"/>
      <c r="D416" s="232" t="s">
        <v>140</v>
      </c>
      <c r="E416" s="41"/>
      <c r="F416" s="233" t="s">
        <v>1058</v>
      </c>
      <c r="G416" s="41"/>
      <c r="H416" s="41"/>
      <c r="I416" s="234"/>
      <c r="J416" s="41"/>
      <c r="K416" s="41"/>
      <c r="L416" s="45"/>
      <c r="M416" s="235"/>
      <c r="N416" s="236"/>
      <c r="O416" s="92"/>
      <c r="P416" s="92"/>
      <c r="Q416" s="92"/>
      <c r="R416" s="92"/>
      <c r="S416" s="92"/>
      <c r="T416" s="93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T416" s="18" t="s">
        <v>140</v>
      </c>
      <c r="AU416" s="18" t="s">
        <v>83</v>
      </c>
    </row>
    <row r="417" s="13" customFormat="1">
      <c r="A417" s="13"/>
      <c r="B417" s="237"/>
      <c r="C417" s="238"/>
      <c r="D417" s="239" t="s">
        <v>142</v>
      </c>
      <c r="E417" s="240" t="s">
        <v>1</v>
      </c>
      <c r="F417" s="241" t="s">
        <v>1059</v>
      </c>
      <c r="G417" s="238"/>
      <c r="H417" s="242">
        <v>6.75</v>
      </c>
      <c r="I417" s="243"/>
      <c r="J417" s="238"/>
      <c r="K417" s="238"/>
      <c r="L417" s="244"/>
      <c r="M417" s="245"/>
      <c r="N417" s="246"/>
      <c r="O417" s="246"/>
      <c r="P417" s="246"/>
      <c r="Q417" s="246"/>
      <c r="R417" s="246"/>
      <c r="S417" s="246"/>
      <c r="T417" s="247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48" t="s">
        <v>142</v>
      </c>
      <c r="AU417" s="248" t="s">
        <v>83</v>
      </c>
      <c r="AV417" s="13" t="s">
        <v>83</v>
      </c>
      <c r="AW417" s="13" t="s">
        <v>30</v>
      </c>
      <c r="AX417" s="13" t="s">
        <v>73</v>
      </c>
      <c r="AY417" s="248" t="s">
        <v>132</v>
      </c>
    </row>
    <row r="418" s="14" customFormat="1">
      <c r="A418" s="14"/>
      <c r="B418" s="249"/>
      <c r="C418" s="250"/>
      <c r="D418" s="239" t="s">
        <v>142</v>
      </c>
      <c r="E418" s="251" t="s">
        <v>1</v>
      </c>
      <c r="F418" s="252" t="s">
        <v>144</v>
      </c>
      <c r="G418" s="250"/>
      <c r="H418" s="251" t="s">
        <v>1</v>
      </c>
      <c r="I418" s="253"/>
      <c r="J418" s="250"/>
      <c r="K418" s="250"/>
      <c r="L418" s="254"/>
      <c r="M418" s="255"/>
      <c r="N418" s="256"/>
      <c r="O418" s="256"/>
      <c r="P418" s="256"/>
      <c r="Q418" s="256"/>
      <c r="R418" s="256"/>
      <c r="S418" s="256"/>
      <c r="T418" s="257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T418" s="258" t="s">
        <v>142</v>
      </c>
      <c r="AU418" s="258" t="s">
        <v>83</v>
      </c>
      <c r="AV418" s="14" t="s">
        <v>81</v>
      </c>
      <c r="AW418" s="14" t="s">
        <v>30</v>
      </c>
      <c r="AX418" s="14" t="s">
        <v>73</v>
      </c>
      <c r="AY418" s="258" t="s">
        <v>132</v>
      </c>
    </row>
    <row r="419" s="15" customFormat="1">
      <c r="A419" s="15"/>
      <c r="B419" s="259"/>
      <c r="C419" s="260"/>
      <c r="D419" s="239" t="s">
        <v>142</v>
      </c>
      <c r="E419" s="261" t="s">
        <v>1</v>
      </c>
      <c r="F419" s="262" t="s">
        <v>145</v>
      </c>
      <c r="G419" s="260"/>
      <c r="H419" s="263">
        <v>6.75</v>
      </c>
      <c r="I419" s="264"/>
      <c r="J419" s="260"/>
      <c r="K419" s="260"/>
      <c r="L419" s="265"/>
      <c r="M419" s="266"/>
      <c r="N419" s="267"/>
      <c r="O419" s="267"/>
      <c r="P419" s="267"/>
      <c r="Q419" s="267"/>
      <c r="R419" s="267"/>
      <c r="S419" s="267"/>
      <c r="T419" s="268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T419" s="269" t="s">
        <v>142</v>
      </c>
      <c r="AU419" s="269" t="s">
        <v>83</v>
      </c>
      <c r="AV419" s="15" t="s">
        <v>139</v>
      </c>
      <c r="AW419" s="15" t="s">
        <v>30</v>
      </c>
      <c r="AX419" s="15" t="s">
        <v>81</v>
      </c>
      <c r="AY419" s="269" t="s">
        <v>132</v>
      </c>
    </row>
    <row r="420" s="2" customFormat="1" ht="16.5" customHeight="1">
      <c r="A420" s="39"/>
      <c r="B420" s="40"/>
      <c r="C420" s="219" t="s">
        <v>321</v>
      </c>
      <c r="D420" s="219" t="s">
        <v>134</v>
      </c>
      <c r="E420" s="220" t="s">
        <v>1060</v>
      </c>
      <c r="F420" s="221" t="s">
        <v>1061</v>
      </c>
      <c r="G420" s="222" t="s">
        <v>170</v>
      </c>
      <c r="H420" s="223">
        <v>1.01</v>
      </c>
      <c r="I420" s="224"/>
      <c r="J420" s="225">
        <f>ROUND(I420*H420,2)</f>
        <v>0</v>
      </c>
      <c r="K420" s="221" t="s">
        <v>138</v>
      </c>
      <c r="L420" s="45"/>
      <c r="M420" s="226" t="s">
        <v>1</v>
      </c>
      <c r="N420" s="227" t="s">
        <v>38</v>
      </c>
      <c r="O420" s="92"/>
      <c r="P420" s="228">
        <f>O420*H420</f>
        <v>0</v>
      </c>
      <c r="Q420" s="228">
        <v>0</v>
      </c>
      <c r="R420" s="228">
        <f>Q420*H420</f>
        <v>0</v>
      </c>
      <c r="S420" s="228">
        <v>0</v>
      </c>
      <c r="T420" s="229">
        <f>S420*H420</f>
        <v>0</v>
      </c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R420" s="230" t="s">
        <v>139</v>
      </c>
      <c r="AT420" s="230" t="s">
        <v>134</v>
      </c>
      <c r="AU420" s="230" t="s">
        <v>83</v>
      </c>
      <c r="AY420" s="18" t="s">
        <v>132</v>
      </c>
      <c r="BE420" s="231">
        <f>IF(N420="základní",J420,0)</f>
        <v>0</v>
      </c>
      <c r="BF420" s="231">
        <f>IF(N420="snížená",J420,0)</f>
        <v>0</v>
      </c>
      <c r="BG420" s="231">
        <f>IF(N420="zákl. přenesená",J420,0)</f>
        <v>0</v>
      </c>
      <c r="BH420" s="231">
        <f>IF(N420="sníž. přenesená",J420,0)</f>
        <v>0</v>
      </c>
      <c r="BI420" s="231">
        <f>IF(N420="nulová",J420,0)</f>
        <v>0</v>
      </c>
      <c r="BJ420" s="18" t="s">
        <v>81</v>
      </c>
      <c r="BK420" s="231">
        <f>ROUND(I420*H420,2)</f>
        <v>0</v>
      </c>
      <c r="BL420" s="18" t="s">
        <v>139</v>
      </c>
      <c r="BM420" s="230" t="s">
        <v>439</v>
      </c>
    </row>
    <row r="421" s="2" customFormat="1">
      <c r="A421" s="39"/>
      <c r="B421" s="40"/>
      <c r="C421" s="41"/>
      <c r="D421" s="232" t="s">
        <v>140</v>
      </c>
      <c r="E421" s="41"/>
      <c r="F421" s="233" t="s">
        <v>1062</v>
      </c>
      <c r="G421" s="41"/>
      <c r="H421" s="41"/>
      <c r="I421" s="234"/>
      <c r="J421" s="41"/>
      <c r="K421" s="41"/>
      <c r="L421" s="45"/>
      <c r="M421" s="235"/>
      <c r="N421" s="236"/>
      <c r="O421" s="92"/>
      <c r="P421" s="92"/>
      <c r="Q421" s="92"/>
      <c r="R421" s="92"/>
      <c r="S421" s="92"/>
      <c r="T421" s="93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T421" s="18" t="s">
        <v>140</v>
      </c>
      <c r="AU421" s="18" t="s">
        <v>83</v>
      </c>
    </row>
    <row r="422" s="13" customFormat="1">
      <c r="A422" s="13"/>
      <c r="B422" s="237"/>
      <c r="C422" s="238"/>
      <c r="D422" s="239" t="s">
        <v>142</v>
      </c>
      <c r="E422" s="240" t="s">
        <v>1</v>
      </c>
      <c r="F422" s="241" t="s">
        <v>1063</v>
      </c>
      <c r="G422" s="238"/>
      <c r="H422" s="242">
        <v>1.01</v>
      </c>
      <c r="I422" s="243"/>
      <c r="J422" s="238"/>
      <c r="K422" s="238"/>
      <c r="L422" s="244"/>
      <c r="M422" s="245"/>
      <c r="N422" s="246"/>
      <c r="O422" s="246"/>
      <c r="P422" s="246"/>
      <c r="Q422" s="246"/>
      <c r="R422" s="246"/>
      <c r="S422" s="246"/>
      <c r="T422" s="247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48" t="s">
        <v>142</v>
      </c>
      <c r="AU422" s="248" t="s">
        <v>83</v>
      </c>
      <c r="AV422" s="13" t="s">
        <v>83</v>
      </c>
      <c r="AW422" s="13" t="s">
        <v>30</v>
      </c>
      <c r="AX422" s="13" t="s">
        <v>73</v>
      </c>
      <c r="AY422" s="248" t="s">
        <v>132</v>
      </c>
    </row>
    <row r="423" s="14" customFormat="1">
      <c r="A423" s="14"/>
      <c r="B423" s="249"/>
      <c r="C423" s="250"/>
      <c r="D423" s="239" t="s">
        <v>142</v>
      </c>
      <c r="E423" s="251" t="s">
        <v>1</v>
      </c>
      <c r="F423" s="252" t="s">
        <v>144</v>
      </c>
      <c r="G423" s="250"/>
      <c r="H423" s="251" t="s">
        <v>1</v>
      </c>
      <c r="I423" s="253"/>
      <c r="J423" s="250"/>
      <c r="K423" s="250"/>
      <c r="L423" s="254"/>
      <c r="M423" s="255"/>
      <c r="N423" s="256"/>
      <c r="O423" s="256"/>
      <c r="P423" s="256"/>
      <c r="Q423" s="256"/>
      <c r="R423" s="256"/>
      <c r="S423" s="256"/>
      <c r="T423" s="257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58" t="s">
        <v>142</v>
      </c>
      <c r="AU423" s="258" t="s">
        <v>83</v>
      </c>
      <c r="AV423" s="14" t="s">
        <v>81</v>
      </c>
      <c r="AW423" s="14" t="s">
        <v>30</v>
      </c>
      <c r="AX423" s="14" t="s">
        <v>73</v>
      </c>
      <c r="AY423" s="258" t="s">
        <v>132</v>
      </c>
    </row>
    <row r="424" s="15" customFormat="1">
      <c r="A424" s="15"/>
      <c r="B424" s="259"/>
      <c r="C424" s="260"/>
      <c r="D424" s="239" t="s">
        <v>142</v>
      </c>
      <c r="E424" s="261" t="s">
        <v>1</v>
      </c>
      <c r="F424" s="262" t="s">
        <v>145</v>
      </c>
      <c r="G424" s="260"/>
      <c r="H424" s="263">
        <v>1.01</v>
      </c>
      <c r="I424" s="264"/>
      <c r="J424" s="260"/>
      <c r="K424" s="260"/>
      <c r="L424" s="265"/>
      <c r="M424" s="266"/>
      <c r="N424" s="267"/>
      <c r="O424" s="267"/>
      <c r="P424" s="267"/>
      <c r="Q424" s="267"/>
      <c r="R424" s="267"/>
      <c r="S424" s="267"/>
      <c r="T424" s="268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T424" s="269" t="s">
        <v>142</v>
      </c>
      <c r="AU424" s="269" t="s">
        <v>83</v>
      </c>
      <c r="AV424" s="15" t="s">
        <v>139</v>
      </c>
      <c r="AW424" s="15" t="s">
        <v>30</v>
      </c>
      <c r="AX424" s="15" t="s">
        <v>81</v>
      </c>
      <c r="AY424" s="269" t="s">
        <v>132</v>
      </c>
    </row>
    <row r="425" s="2" customFormat="1" ht="16.5" customHeight="1">
      <c r="A425" s="39"/>
      <c r="B425" s="40"/>
      <c r="C425" s="219" t="s">
        <v>704</v>
      </c>
      <c r="D425" s="219" t="s">
        <v>134</v>
      </c>
      <c r="E425" s="220" t="s">
        <v>1064</v>
      </c>
      <c r="F425" s="221" t="s">
        <v>1065</v>
      </c>
      <c r="G425" s="222" t="s">
        <v>170</v>
      </c>
      <c r="H425" s="223">
        <v>0.40000000000000002</v>
      </c>
      <c r="I425" s="224"/>
      <c r="J425" s="225">
        <f>ROUND(I425*H425,2)</f>
        <v>0</v>
      </c>
      <c r="K425" s="221" t="s">
        <v>138</v>
      </c>
      <c r="L425" s="45"/>
      <c r="M425" s="226" t="s">
        <v>1</v>
      </c>
      <c r="N425" s="227" t="s">
        <v>38</v>
      </c>
      <c r="O425" s="92"/>
      <c r="P425" s="228">
        <f>O425*H425</f>
        <v>0</v>
      </c>
      <c r="Q425" s="228">
        <v>0</v>
      </c>
      <c r="R425" s="228">
        <f>Q425*H425</f>
        <v>0</v>
      </c>
      <c r="S425" s="228">
        <v>0</v>
      </c>
      <c r="T425" s="229">
        <f>S425*H425</f>
        <v>0</v>
      </c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R425" s="230" t="s">
        <v>139</v>
      </c>
      <c r="AT425" s="230" t="s">
        <v>134</v>
      </c>
      <c r="AU425" s="230" t="s">
        <v>83</v>
      </c>
      <c r="AY425" s="18" t="s">
        <v>132</v>
      </c>
      <c r="BE425" s="231">
        <f>IF(N425="základní",J425,0)</f>
        <v>0</v>
      </c>
      <c r="BF425" s="231">
        <f>IF(N425="snížená",J425,0)</f>
        <v>0</v>
      </c>
      <c r="BG425" s="231">
        <f>IF(N425="zákl. přenesená",J425,0)</f>
        <v>0</v>
      </c>
      <c r="BH425" s="231">
        <f>IF(N425="sníž. přenesená",J425,0)</f>
        <v>0</v>
      </c>
      <c r="BI425" s="231">
        <f>IF(N425="nulová",J425,0)</f>
        <v>0</v>
      </c>
      <c r="BJ425" s="18" t="s">
        <v>81</v>
      </c>
      <c r="BK425" s="231">
        <f>ROUND(I425*H425,2)</f>
        <v>0</v>
      </c>
      <c r="BL425" s="18" t="s">
        <v>139</v>
      </c>
      <c r="BM425" s="230" t="s">
        <v>705</v>
      </c>
    </row>
    <row r="426" s="2" customFormat="1">
      <c r="A426" s="39"/>
      <c r="B426" s="40"/>
      <c r="C426" s="41"/>
      <c r="D426" s="232" t="s">
        <v>140</v>
      </c>
      <c r="E426" s="41"/>
      <c r="F426" s="233" t="s">
        <v>1066</v>
      </c>
      <c r="G426" s="41"/>
      <c r="H426" s="41"/>
      <c r="I426" s="234"/>
      <c r="J426" s="41"/>
      <c r="K426" s="41"/>
      <c r="L426" s="45"/>
      <c r="M426" s="235"/>
      <c r="N426" s="236"/>
      <c r="O426" s="92"/>
      <c r="P426" s="92"/>
      <c r="Q426" s="92"/>
      <c r="R426" s="92"/>
      <c r="S426" s="92"/>
      <c r="T426" s="93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T426" s="18" t="s">
        <v>140</v>
      </c>
      <c r="AU426" s="18" t="s">
        <v>83</v>
      </c>
    </row>
    <row r="427" s="13" customFormat="1">
      <c r="A427" s="13"/>
      <c r="B427" s="237"/>
      <c r="C427" s="238"/>
      <c r="D427" s="239" t="s">
        <v>142</v>
      </c>
      <c r="E427" s="240" t="s">
        <v>1</v>
      </c>
      <c r="F427" s="241" t="s">
        <v>1067</v>
      </c>
      <c r="G427" s="238"/>
      <c r="H427" s="242">
        <v>0.40000000000000002</v>
      </c>
      <c r="I427" s="243"/>
      <c r="J427" s="238"/>
      <c r="K427" s="238"/>
      <c r="L427" s="244"/>
      <c r="M427" s="245"/>
      <c r="N427" s="246"/>
      <c r="O427" s="246"/>
      <c r="P427" s="246"/>
      <c r="Q427" s="246"/>
      <c r="R427" s="246"/>
      <c r="S427" s="246"/>
      <c r="T427" s="247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48" t="s">
        <v>142</v>
      </c>
      <c r="AU427" s="248" t="s">
        <v>83</v>
      </c>
      <c r="AV427" s="13" t="s">
        <v>83</v>
      </c>
      <c r="AW427" s="13" t="s">
        <v>30</v>
      </c>
      <c r="AX427" s="13" t="s">
        <v>73</v>
      </c>
      <c r="AY427" s="248" t="s">
        <v>132</v>
      </c>
    </row>
    <row r="428" s="14" customFormat="1">
      <c r="A428" s="14"/>
      <c r="B428" s="249"/>
      <c r="C428" s="250"/>
      <c r="D428" s="239" t="s">
        <v>142</v>
      </c>
      <c r="E428" s="251" t="s">
        <v>1</v>
      </c>
      <c r="F428" s="252" t="s">
        <v>1068</v>
      </c>
      <c r="G428" s="250"/>
      <c r="H428" s="251" t="s">
        <v>1</v>
      </c>
      <c r="I428" s="253"/>
      <c r="J428" s="250"/>
      <c r="K428" s="250"/>
      <c r="L428" s="254"/>
      <c r="M428" s="255"/>
      <c r="N428" s="256"/>
      <c r="O428" s="256"/>
      <c r="P428" s="256"/>
      <c r="Q428" s="256"/>
      <c r="R428" s="256"/>
      <c r="S428" s="256"/>
      <c r="T428" s="257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58" t="s">
        <v>142</v>
      </c>
      <c r="AU428" s="258" t="s">
        <v>83</v>
      </c>
      <c r="AV428" s="14" t="s">
        <v>81</v>
      </c>
      <c r="AW428" s="14" t="s">
        <v>30</v>
      </c>
      <c r="AX428" s="14" t="s">
        <v>73</v>
      </c>
      <c r="AY428" s="258" t="s">
        <v>132</v>
      </c>
    </row>
    <row r="429" s="15" customFormat="1">
      <c r="A429" s="15"/>
      <c r="B429" s="259"/>
      <c r="C429" s="260"/>
      <c r="D429" s="239" t="s">
        <v>142</v>
      </c>
      <c r="E429" s="261" t="s">
        <v>1</v>
      </c>
      <c r="F429" s="262" t="s">
        <v>145</v>
      </c>
      <c r="G429" s="260"/>
      <c r="H429" s="263">
        <v>0.40000000000000002</v>
      </c>
      <c r="I429" s="264"/>
      <c r="J429" s="260"/>
      <c r="K429" s="260"/>
      <c r="L429" s="265"/>
      <c r="M429" s="266"/>
      <c r="N429" s="267"/>
      <c r="O429" s="267"/>
      <c r="P429" s="267"/>
      <c r="Q429" s="267"/>
      <c r="R429" s="267"/>
      <c r="S429" s="267"/>
      <c r="T429" s="268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T429" s="269" t="s">
        <v>142</v>
      </c>
      <c r="AU429" s="269" t="s">
        <v>83</v>
      </c>
      <c r="AV429" s="15" t="s">
        <v>139</v>
      </c>
      <c r="AW429" s="15" t="s">
        <v>30</v>
      </c>
      <c r="AX429" s="15" t="s">
        <v>81</v>
      </c>
      <c r="AY429" s="269" t="s">
        <v>132</v>
      </c>
    </row>
    <row r="430" s="2" customFormat="1" ht="24.15" customHeight="1">
      <c r="A430" s="39"/>
      <c r="B430" s="40"/>
      <c r="C430" s="219" t="s">
        <v>326</v>
      </c>
      <c r="D430" s="219" t="s">
        <v>134</v>
      </c>
      <c r="E430" s="220" t="s">
        <v>1069</v>
      </c>
      <c r="F430" s="221" t="s">
        <v>1070</v>
      </c>
      <c r="G430" s="222" t="s">
        <v>137</v>
      </c>
      <c r="H430" s="223">
        <v>54</v>
      </c>
      <c r="I430" s="224"/>
      <c r="J430" s="225">
        <f>ROUND(I430*H430,2)</f>
        <v>0</v>
      </c>
      <c r="K430" s="221" t="s">
        <v>138</v>
      </c>
      <c r="L430" s="45"/>
      <c r="M430" s="226" t="s">
        <v>1</v>
      </c>
      <c r="N430" s="227" t="s">
        <v>38</v>
      </c>
      <c r="O430" s="92"/>
      <c r="P430" s="228">
        <f>O430*H430</f>
        <v>0</v>
      </c>
      <c r="Q430" s="228">
        <v>0</v>
      </c>
      <c r="R430" s="228">
        <f>Q430*H430</f>
        <v>0</v>
      </c>
      <c r="S430" s="228">
        <v>0</v>
      </c>
      <c r="T430" s="229">
        <f>S430*H430</f>
        <v>0</v>
      </c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R430" s="230" t="s">
        <v>139</v>
      </c>
      <c r="AT430" s="230" t="s">
        <v>134</v>
      </c>
      <c r="AU430" s="230" t="s">
        <v>83</v>
      </c>
      <c r="AY430" s="18" t="s">
        <v>132</v>
      </c>
      <c r="BE430" s="231">
        <f>IF(N430="základní",J430,0)</f>
        <v>0</v>
      </c>
      <c r="BF430" s="231">
        <f>IF(N430="snížená",J430,0)</f>
        <v>0</v>
      </c>
      <c r="BG430" s="231">
        <f>IF(N430="zákl. přenesená",J430,0)</f>
        <v>0</v>
      </c>
      <c r="BH430" s="231">
        <f>IF(N430="sníž. přenesená",J430,0)</f>
        <v>0</v>
      </c>
      <c r="BI430" s="231">
        <f>IF(N430="nulová",J430,0)</f>
        <v>0</v>
      </c>
      <c r="BJ430" s="18" t="s">
        <v>81</v>
      </c>
      <c r="BK430" s="231">
        <f>ROUND(I430*H430,2)</f>
        <v>0</v>
      </c>
      <c r="BL430" s="18" t="s">
        <v>139</v>
      </c>
      <c r="BM430" s="230" t="s">
        <v>707</v>
      </c>
    </row>
    <row r="431" s="2" customFormat="1">
      <c r="A431" s="39"/>
      <c r="B431" s="40"/>
      <c r="C431" s="41"/>
      <c r="D431" s="232" t="s">
        <v>140</v>
      </c>
      <c r="E431" s="41"/>
      <c r="F431" s="233" t="s">
        <v>1071</v>
      </c>
      <c r="G431" s="41"/>
      <c r="H431" s="41"/>
      <c r="I431" s="234"/>
      <c r="J431" s="41"/>
      <c r="K431" s="41"/>
      <c r="L431" s="45"/>
      <c r="M431" s="235"/>
      <c r="N431" s="236"/>
      <c r="O431" s="92"/>
      <c r="P431" s="92"/>
      <c r="Q431" s="92"/>
      <c r="R431" s="92"/>
      <c r="S431" s="92"/>
      <c r="T431" s="93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T431" s="18" t="s">
        <v>140</v>
      </c>
      <c r="AU431" s="18" t="s">
        <v>83</v>
      </c>
    </row>
    <row r="432" s="2" customFormat="1" ht="16.5" customHeight="1">
      <c r="A432" s="39"/>
      <c r="B432" s="40"/>
      <c r="C432" s="219" t="s">
        <v>709</v>
      </c>
      <c r="D432" s="219" t="s">
        <v>134</v>
      </c>
      <c r="E432" s="220" t="s">
        <v>1072</v>
      </c>
      <c r="F432" s="221" t="s">
        <v>1073</v>
      </c>
      <c r="G432" s="222" t="s">
        <v>137</v>
      </c>
      <c r="H432" s="223">
        <v>2</v>
      </c>
      <c r="I432" s="224"/>
      <c r="J432" s="225">
        <f>ROUND(I432*H432,2)</f>
        <v>0</v>
      </c>
      <c r="K432" s="221" t="s">
        <v>138</v>
      </c>
      <c r="L432" s="45"/>
      <c r="M432" s="226" t="s">
        <v>1</v>
      </c>
      <c r="N432" s="227" t="s">
        <v>38</v>
      </c>
      <c r="O432" s="92"/>
      <c r="P432" s="228">
        <f>O432*H432</f>
        <v>0</v>
      </c>
      <c r="Q432" s="228">
        <v>0</v>
      </c>
      <c r="R432" s="228">
        <f>Q432*H432</f>
        <v>0</v>
      </c>
      <c r="S432" s="228">
        <v>0</v>
      </c>
      <c r="T432" s="229">
        <f>S432*H432</f>
        <v>0</v>
      </c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R432" s="230" t="s">
        <v>139</v>
      </c>
      <c r="AT432" s="230" t="s">
        <v>134</v>
      </c>
      <c r="AU432" s="230" t="s">
        <v>83</v>
      </c>
      <c r="AY432" s="18" t="s">
        <v>132</v>
      </c>
      <c r="BE432" s="231">
        <f>IF(N432="základní",J432,0)</f>
        <v>0</v>
      </c>
      <c r="BF432" s="231">
        <f>IF(N432="snížená",J432,0)</f>
        <v>0</v>
      </c>
      <c r="BG432" s="231">
        <f>IF(N432="zákl. přenesená",J432,0)</f>
        <v>0</v>
      </c>
      <c r="BH432" s="231">
        <f>IF(N432="sníž. přenesená",J432,0)</f>
        <v>0</v>
      </c>
      <c r="BI432" s="231">
        <f>IF(N432="nulová",J432,0)</f>
        <v>0</v>
      </c>
      <c r="BJ432" s="18" t="s">
        <v>81</v>
      </c>
      <c r="BK432" s="231">
        <f>ROUND(I432*H432,2)</f>
        <v>0</v>
      </c>
      <c r="BL432" s="18" t="s">
        <v>139</v>
      </c>
      <c r="BM432" s="230" t="s">
        <v>710</v>
      </c>
    </row>
    <row r="433" s="2" customFormat="1">
      <c r="A433" s="39"/>
      <c r="B433" s="40"/>
      <c r="C433" s="41"/>
      <c r="D433" s="232" t="s">
        <v>140</v>
      </c>
      <c r="E433" s="41"/>
      <c r="F433" s="233" t="s">
        <v>1074</v>
      </c>
      <c r="G433" s="41"/>
      <c r="H433" s="41"/>
      <c r="I433" s="234"/>
      <c r="J433" s="41"/>
      <c r="K433" s="41"/>
      <c r="L433" s="45"/>
      <c r="M433" s="235"/>
      <c r="N433" s="236"/>
      <c r="O433" s="92"/>
      <c r="P433" s="92"/>
      <c r="Q433" s="92"/>
      <c r="R433" s="92"/>
      <c r="S433" s="92"/>
      <c r="T433" s="93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T433" s="18" t="s">
        <v>140</v>
      </c>
      <c r="AU433" s="18" t="s">
        <v>83</v>
      </c>
    </row>
    <row r="434" s="13" customFormat="1">
      <c r="A434" s="13"/>
      <c r="B434" s="237"/>
      <c r="C434" s="238"/>
      <c r="D434" s="239" t="s">
        <v>142</v>
      </c>
      <c r="E434" s="240" t="s">
        <v>1</v>
      </c>
      <c r="F434" s="241" t="s">
        <v>1075</v>
      </c>
      <c r="G434" s="238"/>
      <c r="H434" s="242">
        <v>2</v>
      </c>
      <c r="I434" s="243"/>
      <c r="J434" s="238"/>
      <c r="K434" s="238"/>
      <c r="L434" s="244"/>
      <c r="M434" s="245"/>
      <c r="N434" s="246"/>
      <c r="O434" s="246"/>
      <c r="P434" s="246"/>
      <c r="Q434" s="246"/>
      <c r="R434" s="246"/>
      <c r="S434" s="246"/>
      <c r="T434" s="247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48" t="s">
        <v>142</v>
      </c>
      <c r="AU434" s="248" t="s">
        <v>83</v>
      </c>
      <c r="AV434" s="13" t="s">
        <v>83</v>
      </c>
      <c r="AW434" s="13" t="s">
        <v>30</v>
      </c>
      <c r="AX434" s="13" t="s">
        <v>73</v>
      </c>
      <c r="AY434" s="248" t="s">
        <v>132</v>
      </c>
    </row>
    <row r="435" s="14" customFormat="1">
      <c r="A435" s="14"/>
      <c r="B435" s="249"/>
      <c r="C435" s="250"/>
      <c r="D435" s="239" t="s">
        <v>142</v>
      </c>
      <c r="E435" s="251" t="s">
        <v>1</v>
      </c>
      <c r="F435" s="252" t="s">
        <v>1076</v>
      </c>
      <c r="G435" s="250"/>
      <c r="H435" s="251" t="s">
        <v>1</v>
      </c>
      <c r="I435" s="253"/>
      <c r="J435" s="250"/>
      <c r="K435" s="250"/>
      <c r="L435" s="254"/>
      <c r="M435" s="255"/>
      <c r="N435" s="256"/>
      <c r="O435" s="256"/>
      <c r="P435" s="256"/>
      <c r="Q435" s="256"/>
      <c r="R435" s="256"/>
      <c r="S435" s="256"/>
      <c r="T435" s="257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58" t="s">
        <v>142</v>
      </c>
      <c r="AU435" s="258" t="s">
        <v>83</v>
      </c>
      <c r="AV435" s="14" t="s">
        <v>81</v>
      </c>
      <c r="AW435" s="14" t="s">
        <v>30</v>
      </c>
      <c r="AX435" s="14" t="s">
        <v>73</v>
      </c>
      <c r="AY435" s="258" t="s">
        <v>132</v>
      </c>
    </row>
    <row r="436" s="15" customFormat="1">
      <c r="A436" s="15"/>
      <c r="B436" s="259"/>
      <c r="C436" s="260"/>
      <c r="D436" s="239" t="s">
        <v>142</v>
      </c>
      <c r="E436" s="261" t="s">
        <v>1</v>
      </c>
      <c r="F436" s="262" t="s">
        <v>145</v>
      </c>
      <c r="G436" s="260"/>
      <c r="H436" s="263">
        <v>2</v>
      </c>
      <c r="I436" s="264"/>
      <c r="J436" s="260"/>
      <c r="K436" s="260"/>
      <c r="L436" s="265"/>
      <c r="M436" s="266"/>
      <c r="N436" s="267"/>
      <c r="O436" s="267"/>
      <c r="P436" s="267"/>
      <c r="Q436" s="267"/>
      <c r="R436" s="267"/>
      <c r="S436" s="267"/>
      <c r="T436" s="268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T436" s="269" t="s">
        <v>142</v>
      </c>
      <c r="AU436" s="269" t="s">
        <v>83</v>
      </c>
      <c r="AV436" s="15" t="s">
        <v>139</v>
      </c>
      <c r="AW436" s="15" t="s">
        <v>30</v>
      </c>
      <c r="AX436" s="15" t="s">
        <v>81</v>
      </c>
      <c r="AY436" s="269" t="s">
        <v>132</v>
      </c>
    </row>
    <row r="437" s="2" customFormat="1" ht="16.5" customHeight="1">
      <c r="A437" s="39"/>
      <c r="B437" s="40"/>
      <c r="C437" s="219" t="s">
        <v>337</v>
      </c>
      <c r="D437" s="219" t="s">
        <v>134</v>
      </c>
      <c r="E437" s="220" t="s">
        <v>1077</v>
      </c>
      <c r="F437" s="221" t="s">
        <v>1078</v>
      </c>
      <c r="G437" s="222" t="s">
        <v>137</v>
      </c>
      <c r="H437" s="223">
        <v>8</v>
      </c>
      <c r="I437" s="224"/>
      <c r="J437" s="225">
        <f>ROUND(I437*H437,2)</f>
        <v>0</v>
      </c>
      <c r="K437" s="221" t="s">
        <v>138</v>
      </c>
      <c r="L437" s="45"/>
      <c r="M437" s="226" t="s">
        <v>1</v>
      </c>
      <c r="N437" s="227" t="s">
        <v>38</v>
      </c>
      <c r="O437" s="92"/>
      <c r="P437" s="228">
        <f>O437*H437</f>
        <v>0</v>
      </c>
      <c r="Q437" s="228">
        <v>0</v>
      </c>
      <c r="R437" s="228">
        <f>Q437*H437</f>
        <v>0</v>
      </c>
      <c r="S437" s="228">
        <v>0</v>
      </c>
      <c r="T437" s="229">
        <f>S437*H437</f>
        <v>0</v>
      </c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R437" s="230" t="s">
        <v>139</v>
      </c>
      <c r="AT437" s="230" t="s">
        <v>134</v>
      </c>
      <c r="AU437" s="230" t="s">
        <v>83</v>
      </c>
      <c r="AY437" s="18" t="s">
        <v>132</v>
      </c>
      <c r="BE437" s="231">
        <f>IF(N437="základní",J437,0)</f>
        <v>0</v>
      </c>
      <c r="BF437" s="231">
        <f>IF(N437="snížená",J437,0)</f>
        <v>0</v>
      </c>
      <c r="BG437" s="231">
        <f>IF(N437="zákl. přenesená",J437,0)</f>
        <v>0</v>
      </c>
      <c r="BH437" s="231">
        <f>IF(N437="sníž. přenesená",J437,0)</f>
        <v>0</v>
      </c>
      <c r="BI437" s="231">
        <f>IF(N437="nulová",J437,0)</f>
        <v>0</v>
      </c>
      <c r="BJ437" s="18" t="s">
        <v>81</v>
      </c>
      <c r="BK437" s="231">
        <f>ROUND(I437*H437,2)</f>
        <v>0</v>
      </c>
      <c r="BL437" s="18" t="s">
        <v>139</v>
      </c>
      <c r="BM437" s="230" t="s">
        <v>714</v>
      </c>
    </row>
    <row r="438" s="2" customFormat="1">
      <c r="A438" s="39"/>
      <c r="B438" s="40"/>
      <c r="C438" s="41"/>
      <c r="D438" s="232" t="s">
        <v>140</v>
      </c>
      <c r="E438" s="41"/>
      <c r="F438" s="233" t="s">
        <v>1079</v>
      </c>
      <c r="G438" s="41"/>
      <c r="H438" s="41"/>
      <c r="I438" s="234"/>
      <c r="J438" s="41"/>
      <c r="K438" s="41"/>
      <c r="L438" s="45"/>
      <c r="M438" s="235"/>
      <c r="N438" s="236"/>
      <c r="O438" s="92"/>
      <c r="P438" s="92"/>
      <c r="Q438" s="92"/>
      <c r="R438" s="92"/>
      <c r="S438" s="92"/>
      <c r="T438" s="93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T438" s="18" t="s">
        <v>140</v>
      </c>
      <c r="AU438" s="18" t="s">
        <v>83</v>
      </c>
    </row>
    <row r="439" s="13" customFormat="1">
      <c r="A439" s="13"/>
      <c r="B439" s="237"/>
      <c r="C439" s="238"/>
      <c r="D439" s="239" t="s">
        <v>142</v>
      </c>
      <c r="E439" s="240" t="s">
        <v>1</v>
      </c>
      <c r="F439" s="241" t="s">
        <v>1080</v>
      </c>
      <c r="G439" s="238"/>
      <c r="H439" s="242">
        <v>8</v>
      </c>
      <c r="I439" s="243"/>
      <c r="J439" s="238"/>
      <c r="K439" s="238"/>
      <c r="L439" s="244"/>
      <c r="M439" s="245"/>
      <c r="N439" s="246"/>
      <c r="O439" s="246"/>
      <c r="P439" s="246"/>
      <c r="Q439" s="246"/>
      <c r="R439" s="246"/>
      <c r="S439" s="246"/>
      <c r="T439" s="247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48" t="s">
        <v>142</v>
      </c>
      <c r="AU439" s="248" t="s">
        <v>83</v>
      </c>
      <c r="AV439" s="13" t="s">
        <v>83</v>
      </c>
      <c r="AW439" s="13" t="s">
        <v>30</v>
      </c>
      <c r="AX439" s="13" t="s">
        <v>73</v>
      </c>
      <c r="AY439" s="248" t="s">
        <v>132</v>
      </c>
    </row>
    <row r="440" s="14" customFormat="1">
      <c r="A440" s="14"/>
      <c r="B440" s="249"/>
      <c r="C440" s="250"/>
      <c r="D440" s="239" t="s">
        <v>142</v>
      </c>
      <c r="E440" s="251" t="s">
        <v>1</v>
      </c>
      <c r="F440" s="252" t="s">
        <v>1081</v>
      </c>
      <c r="G440" s="250"/>
      <c r="H440" s="251" t="s">
        <v>1</v>
      </c>
      <c r="I440" s="253"/>
      <c r="J440" s="250"/>
      <c r="K440" s="250"/>
      <c r="L440" s="254"/>
      <c r="M440" s="255"/>
      <c r="N440" s="256"/>
      <c r="O440" s="256"/>
      <c r="P440" s="256"/>
      <c r="Q440" s="256"/>
      <c r="R440" s="256"/>
      <c r="S440" s="256"/>
      <c r="T440" s="257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58" t="s">
        <v>142</v>
      </c>
      <c r="AU440" s="258" t="s">
        <v>83</v>
      </c>
      <c r="AV440" s="14" t="s">
        <v>81</v>
      </c>
      <c r="AW440" s="14" t="s">
        <v>30</v>
      </c>
      <c r="AX440" s="14" t="s">
        <v>73</v>
      </c>
      <c r="AY440" s="258" t="s">
        <v>132</v>
      </c>
    </row>
    <row r="441" s="15" customFormat="1">
      <c r="A441" s="15"/>
      <c r="B441" s="259"/>
      <c r="C441" s="260"/>
      <c r="D441" s="239" t="s">
        <v>142</v>
      </c>
      <c r="E441" s="261" t="s">
        <v>1</v>
      </c>
      <c r="F441" s="262" t="s">
        <v>145</v>
      </c>
      <c r="G441" s="260"/>
      <c r="H441" s="263">
        <v>8</v>
      </c>
      <c r="I441" s="264"/>
      <c r="J441" s="260"/>
      <c r="K441" s="260"/>
      <c r="L441" s="265"/>
      <c r="M441" s="266"/>
      <c r="N441" s="267"/>
      <c r="O441" s="267"/>
      <c r="P441" s="267"/>
      <c r="Q441" s="267"/>
      <c r="R441" s="267"/>
      <c r="S441" s="267"/>
      <c r="T441" s="268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T441" s="269" t="s">
        <v>142</v>
      </c>
      <c r="AU441" s="269" t="s">
        <v>83</v>
      </c>
      <c r="AV441" s="15" t="s">
        <v>139</v>
      </c>
      <c r="AW441" s="15" t="s">
        <v>30</v>
      </c>
      <c r="AX441" s="15" t="s">
        <v>81</v>
      </c>
      <c r="AY441" s="269" t="s">
        <v>132</v>
      </c>
    </row>
    <row r="442" s="2" customFormat="1" ht="16.5" customHeight="1">
      <c r="A442" s="39"/>
      <c r="B442" s="40"/>
      <c r="C442" s="219" t="s">
        <v>717</v>
      </c>
      <c r="D442" s="219" t="s">
        <v>134</v>
      </c>
      <c r="E442" s="220" t="s">
        <v>1082</v>
      </c>
      <c r="F442" s="221" t="s">
        <v>1083</v>
      </c>
      <c r="G442" s="222" t="s">
        <v>137</v>
      </c>
      <c r="H442" s="223">
        <v>6.5999999999999996</v>
      </c>
      <c r="I442" s="224"/>
      <c r="J442" s="225">
        <f>ROUND(I442*H442,2)</f>
        <v>0</v>
      </c>
      <c r="K442" s="221" t="s">
        <v>138</v>
      </c>
      <c r="L442" s="45"/>
      <c r="M442" s="226" t="s">
        <v>1</v>
      </c>
      <c r="N442" s="227" t="s">
        <v>38</v>
      </c>
      <c r="O442" s="92"/>
      <c r="P442" s="228">
        <f>O442*H442</f>
        <v>0</v>
      </c>
      <c r="Q442" s="228">
        <v>0</v>
      </c>
      <c r="R442" s="228">
        <f>Q442*H442</f>
        <v>0</v>
      </c>
      <c r="S442" s="228">
        <v>0</v>
      </c>
      <c r="T442" s="229">
        <f>S442*H442</f>
        <v>0</v>
      </c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R442" s="230" t="s">
        <v>139</v>
      </c>
      <c r="AT442" s="230" t="s">
        <v>134</v>
      </c>
      <c r="AU442" s="230" t="s">
        <v>83</v>
      </c>
      <c r="AY442" s="18" t="s">
        <v>132</v>
      </c>
      <c r="BE442" s="231">
        <f>IF(N442="základní",J442,0)</f>
        <v>0</v>
      </c>
      <c r="BF442" s="231">
        <f>IF(N442="snížená",J442,0)</f>
        <v>0</v>
      </c>
      <c r="BG442" s="231">
        <f>IF(N442="zákl. přenesená",J442,0)</f>
        <v>0</v>
      </c>
      <c r="BH442" s="231">
        <f>IF(N442="sníž. přenesená",J442,0)</f>
        <v>0</v>
      </c>
      <c r="BI442" s="231">
        <f>IF(N442="nulová",J442,0)</f>
        <v>0</v>
      </c>
      <c r="BJ442" s="18" t="s">
        <v>81</v>
      </c>
      <c r="BK442" s="231">
        <f>ROUND(I442*H442,2)</f>
        <v>0</v>
      </c>
      <c r="BL442" s="18" t="s">
        <v>139</v>
      </c>
      <c r="BM442" s="230" t="s">
        <v>718</v>
      </c>
    </row>
    <row r="443" s="2" customFormat="1">
      <c r="A443" s="39"/>
      <c r="B443" s="40"/>
      <c r="C443" s="41"/>
      <c r="D443" s="232" t="s">
        <v>140</v>
      </c>
      <c r="E443" s="41"/>
      <c r="F443" s="233" t="s">
        <v>1084</v>
      </c>
      <c r="G443" s="41"/>
      <c r="H443" s="41"/>
      <c r="I443" s="234"/>
      <c r="J443" s="41"/>
      <c r="K443" s="41"/>
      <c r="L443" s="45"/>
      <c r="M443" s="235"/>
      <c r="N443" s="236"/>
      <c r="O443" s="92"/>
      <c r="P443" s="92"/>
      <c r="Q443" s="92"/>
      <c r="R443" s="92"/>
      <c r="S443" s="92"/>
      <c r="T443" s="93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T443" s="18" t="s">
        <v>140</v>
      </c>
      <c r="AU443" s="18" t="s">
        <v>83</v>
      </c>
    </row>
    <row r="444" s="13" customFormat="1">
      <c r="A444" s="13"/>
      <c r="B444" s="237"/>
      <c r="C444" s="238"/>
      <c r="D444" s="239" t="s">
        <v>142</v>
      </c>
      <c r="E444" s="240" t="s">
        <v>1</v>
      </c>
      <c r="F444" s="241" t="s">
        <v>1085</v>
      </c>
      <c r="G444" s="238"/>
      <c r="H444" s="242">
        <v>6.5999999999999996</v>
      </c>
      <c r="I444" s="243"/>
      <c r="J444" s="238"/>
      <c r="K444" s="238"/>
      <c r="L444" s="244"/>
      <c r="M444" s="245"/>
      <c r="N444" s="246"/>
      <c r="O444" s="246"/>
      <c r="P444" s="246"/>
      <c r="Q444" s="246"/>
      <c r="R444" s="246"/>
      <c r="S444" s="246"/>
      <c r="T444" s="247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48" t="s">
        <v>142</v>
      </c>
      <c r="AU444" s="248" t="s">
        <v>83</v>
      </c>
      <c r="AV444" s="13" t="s">
        <v>83</v>
      </c>
      <c r="AW444" s="13" t="s">
        <v>30</v>
      </c>
      <c r="AX444" s="13" t="s">
        <v>73</v>
      </c>
      <c r="AY444" s="248" t="s">
        <v>132</v>
      </c>
    </row>
    <row r="445" s="14" customFormat="1">
      <c r="A445" s="14"/>
      <c r="B445" s="249"/>
      <c r="C445" s="250"/>
      <c r="D445" s="239" t="s">
        <v>142</v>
      </c>
      <c r="E445" s="251" t="s">
        <v>1</v>
      </c>
      <c r="F445" s="252" t="s">
        <v>144</v>
      </c>
      <c r="G445" s="250"/>
      <c r="H445" s="251" t="s">
        <v>1</v>
      </c>
      <c r="I445" s="253"/>
      <c r="J445" s="250"/>
      <c r="K445" s="250"/>
      <c r="L445" s="254"/>
      <c r="M445" s="255"/>
      <c r="N445" s="256"/>
      <c r="O445" s="256"/>
      <c r="P445" s="256"/>
      <c r="Q445" s="256"/>
      <c r="R445" s="256"/>
      <c r="S445" s="256"/>
      <c r="T445" s="257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T445" s="258" t="s">
        <v>142</v>
      </c>
      <c r="AU445" s="258" t="s">
        <v>83</v>
      </c>
      <c r="AV445" s="14" t="s">
        <v>81</v>
      </c>
      <c r="AW445" s="14" t="s">
        <v>30</v>
      </c>
      <c r="AX445" s="14" t="s">
        <v>73</v>
      </c>
      <c r="AY445" s="258" t="s">
        <v>132</v>
      </c>
    </row>
    <row r="446" s="15" customFormat="1">
      <c r="A446" s="15"/>
      <c r="B446" s="259"/>
      <c r="C446" s="260"/>
      <c r="D446" s="239" t="s">
        <v>142</v>
      </c>
      <c r="E446" s="261" t="s">
        <v>1</v>
      </c>
      <c r="F446" s="262" t="s">
        <v>145</v>
      </c>
      <c r="G446" s="260"/>
      <c r="H446" s="263">
        <v>6.5999999999999996</v>
      </c>
      <c r="I446" s="264"/>
      <c r="J446" s="260"/>
      <c r="K446" s="260"/>
      <c r="L446" s="265"/>
      <c r="M446" s="266"/>
      <c r="N446" s="267"/>
      <c r="O446" s="267"/>
      <c r="P446" s="267"/>
      <c r="Q446" s="267"/>
      <c r="R446" s="267"/>
      <c r="S446" s="267"/>
      <c r="T446" s="268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T446" s="269" t="s">
        <v>142</v>
      </c>
      <c r="AU446" s="269" t="s">
        <v>83</v>
      </c>
      <c r="AV446" s="15" t="s">
        <v>139</v>
      </c>
      <c r="AW446" s="15" t="s">
        <v>30</v>
      </c>
      <c r="AX446" s="15" t="s">
        <v>81</v>
      </c>
      <c r="AY446" s="269" t="s">
        <v>132</v>
      </c>
    </row>
    <row r="447" s="2" customFormat="1" ht="16.5" customHeight="1">
      <c r="A447" s="39"/>
      <c r="B447" s="40"/>
      <c r="C447" s="219" t="s">
        <v>342</v>
      </c>
      <c r="D447" s="219" t="s">
        <v>134</v>
      </c>
      <c r="E447" s="220" t="s">
        <v>1086</v>
      </c>
      <c r="F447" s="221" t="s">
        <v>1087</v>
      </c>
      <c r="G447" s="222" t="s">
        <v>137</v>
      </c>
      <c r="H447" s="223">
        <v>19.800000000000001</v>
      </c>
      <c r="I447" s="224"/>
      <c r="J447" s="225">
        <f>ROUND(I447*H447,2)</f>
        <v>0</v>
      </c>
      <c r="K447" s="221" t="s">
        <v>138</v>
      </c>
      <c r="L447" s="45"/>
      <c r="M447" s="226" t="s">
        <v>1</v>
      </c>
      <c r="N447" s="227" t="s">
        <v>38</v>
      </c>
      <c r="O447" s="92"/>
      <c r="P447" s="228">
        <f>O447*H447</f>
        <v>0</v>
      </c>
      <c r="Q447" s="228">
        <v>0</v>
      </c>
      <c r="R447" s="228">
        <f>Q447*H447</f>
        <v>0</v>
      </c>
      <c r="S447" s="228">
        <v>0</v>
      </c>
      <c r="T447" s="229">
        <f>S447*H447</f>
        <v>0</v>
      </c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R447" s="230" t="s">
        <v>139</v>
      </c>
      <c r="AT447" s="230" t="s">
        <v>134</v>
      </c>
      <c r="AU447" s="230" t="s">
        <v>83</v>
      </c>
      <c r="AY447" s="18" t="s">
        <v>132</v>
      </c>
      <c r="BE447" s="231">
        <f>IF(N447="základní",J447,0)</f>
        <v>0</v>
      </c>
      <c r="BF447" s="231">
        <f>IF(N447="snížená",J447,0)</f>
        <v>0</v>
      </c>
      <c r="BG447" s="231">
        <f>IF(N447="zákl. přenesená",J447,0)</f>
        <v>0</v>
      </c>
      <c r="BH447" s="231">
        <f>IF(N447="sníž. přenesená",J447,0)</f>
        <v>0</v>
      </c>
      <c r="BI447" s="231">
        <f>IF(N447="nulová",J447,0)</f>
        <v>0</v>
      </c>
      <c r="BJ447" s="18" t="s">
        <v>81</v>
      </c>
      <c r="BK447" s="231">
        <f>ROUND(I447*H447,2)</f>
        <v>0</v>
      </c>
      <c r="BL447" s="18" t="s">
        <v>139</v>
      </c>
      <c r="BM447" s="230" t="s">
        <v>719</v>
      </c>
    </row>
    <row r="448" s="2" customFormat="1">
      <c r="A448" s="39"/>
      <c r="B448" s="40"/>
      <c r="C448" s="41"/>
      <c r="D448" s="232" t="s">
        <v>140</v>
      </c>
      <c r="E448" s="41"/>
      <c r="F448" s="233" t="s">
        <v>1088</v>
      </c>
      <c r="G448" s="41"/>
      <c r="H448" s="41"/>
      <c r="I448" s="234"/>
      <c r="J448" s="41"/>
      <c r="K448" s="41"/>
      <c r="L448" s="45"/>
      <c r="M448" s="235"/>
      <c r="N448" s="236"/>
      <c r="O448" s="92"/>
      <c r="P448" s="92"/>
      <c r="Q448" s="92"/>
      <c r="R448" s="92"/>
      <c r="S448" s="92"/>
      <c r="T448" s="93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T448" s="18" t="s">
        <v>140</v>
      </c>
      <c r="AU448" s="18" t="s">
        <v>83</v>
      </c>
    </row>
    <row r="449" s="13" customFormat="1">
      <c r="A449" s="13"/>
      <c r="B449" s="237"/>
      <c r="C449" s="238"/>
      <c r="D449" s="239" t="s">
        <v>142</v>
      </c>
      <c r="E449" s="240" t="s">
        <v>1</v>
      </c>
      <c r="F449" s="241" t="s">
        <v>1089</v>
      </c>
      <c r="G449" s="238"/>
      <c r="H449" s="242">
        <v>19.800000000000001</v>
      </c>
      <c r="I449" s="243"/>
      <c r="J449" s="238"/>
      <c r="K449" s="238"/>
      <c r="L449" s="244"/>
      <c r="M449" s="245"/>
      <c r="N449" s="246"/>
      <c r="O449" s="246"/>
      <c r="P449" s="246"/>
      <c r="Q449" s="246"/>
      <c r="R449" s="246"/>
      <c r="S449" s="246"/>
      <c r="T449" s="247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48" t="s">
        <v>142</v>
      </c>
      <c r="AU449" s="248" t="s">
        <v>83</v>
      </c>
      <c r="AV449" s="13" t="s">
        <v>83</v>
      </c>
      <c r="AW449" s="13" t="s">
        <v>30</v>
      </c>
      <c r="AX449" s="13" t="s">
        <v>73</v>
      </c>
      <c r="AY449" s="248" t="s">
        <v>132</v>
      </c>
    </row>
    <row r="450" s="15" customFormat="1">
      <c r="A450" s="15"/>
      <c r="B450" s="259"/>
      <c r="C450" s="260"/>
      <c r="D450" s="239" t="s">
        <v>142</v>
      </c>
      <c r="E450" s="261" t="s">
        <v>1</v>
      </c>
      <c r="F450" s="262" t="s">
        <v>145</v>
      </c>
      <c r="G450" s="260"/>
      <c r="H450" s="263">
        <v>19.800000000000001</v>
      </c>
      <c r="I450" s="264"/>
      <c r="J450" s="260"/>
      <c r="K450" s="260"/>
      <c r="L450" s="265"/>
      <c r="M450" s="266"/>
      <c r="N450" s="267"/>
      <c r="O450" s="267"/>
      <c r="P450" s="267"/>
      <c r="Q450" s="267"/>
      <c r="R450" s="267"/>
      <c r="S450" s="267"/>
      <c r="T450" s="268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T450" s="269" t="s">
        <v>142</v>
      </c>
      <c r="AU450" s="269" t="s">
        <v>83</v>
      </c>
      <c r="AV450" s="15" t="s">
        <v>139</v>
      </c>
      <c r="AW450" s="15" t="s">
        <v>30</v>
      </c>
      <c r="AX450" s="15" t="s">
        <v>81</v>
      </c>
      <c r="AY450" s="269" t="s">
        <v>132</v>
      </c>
    </row>
    <row r="451" s="2" customFormat="1" ht="24.15" customHeight="1">
      <c r="A451" s="39"/>
      <c r="B451" s="40"/>
      <c r="C451" s="219" t="s">
        <v>1090</v>
      </c>
      <c r="D451" s="219" t="s">
        <v>134</v>
      </c>
      <c r="E451" s="220" t="s">
        <v>1091</v>
      </c>
      <c r="F451" s="221" t="s">
        <v>1092</v>
      </c>
      <c r="G451" s="222" t="s">
        <v>534</v>
      </c>
      <c r="H451" s="223">
        <v>13</v>
      </c>
      <c r="I451" s="224"/>
      <c r="J451" s="225">
        <f>ROUND(I451*H451,2)</f>
        <v>0</v>
      </c>
      <c r="K451" s="221" t="s">
        <v>138</v>
      </c>
      <c r="L451" s="45"/>
      <c r="M451" s="226" t="s">
        <v>1</v>
      </c>
      <c r="N451" s="227" t="s">
        <v>38</v>
      </c>
      <c r="O451" s="92"/>
      <c r="P451" s="228">
        <f>O451*H451</f>
        <v>0</v>
      </c>
      <c r="Q451" s="228">
        <v>0</v>
      </c>
      <c r="R451" s="228">
        <f>Q451*H451</f>
        <v>0</v>
      </c>
      <c r="S451" s="228">
        <v>0</v>
      </c>
      <c r="T451" s="229">
        <f>S451*H451</f>
        <v>0</v>
      </c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R451" s="230" t="s">
        <v>139</v>
      </c>
      <c r="AT451" s="230" t="s">
        <v>134</v>
      </c>
      <c r="AU451" s="230" t="s">
        <v>83</v>
      </c>
      <c r="AY451" s="18" t="s">
        <v>132</v>
      </c>
      <c r="BE451" s="231">
        <f>IF(N451="základní",J451,0)</f>
        <v>0</v>
      </c>
      <c r="BF451" s="231">
        <f>IF(N451="snížená",J451,0)</f>
        <v>0</v>
      </c>
      <c r="BG451" s="231">
        <f>IF(N451="zákl. přenesená",J451,0)</f>
        <v>0</v>
      </c>
      <c r="BH451" s="231">
        <f>IF(N451="sníž. přenesená",J451,0)</f>
        <v>0</v>
      </c>
      <c r="BI451" s="231">
        <f>IF(N451="nulová",J451,0)</f>
        <v>0</v>
      </c>
      <c r="BJ451" s="18" t="s">
        <v>81</v>
      </c>
      <c r="BK451" s="231">
        <f>ROUND(I451*H451,2)</f>
        <v>0</v>
      </c>
      <c r="BL451" s="18" t="s">
        <v>139</v>
      </c>
      <c r="BM451" s="230" t="s">
        <v>1093</v>
      </c>
    </row>
    <row r="452" s="2" customFormat="1">
      <c r="A452" s="39"/>
      <c r="B452" s="40"/>
      <c r="C452" s="41"/>
      <c r="D452" s="232" t="s">
        <v>140</v>
      </c>
      <c r="E452" s="41"/>
      <c r="F452" s="233" t="s">
        <v>1094</v>
      </c>
      <c r="G452" s="41"/>
      <c r="H452" s="41"/>
      <c r="I452" s="234"/>
      <c r="J452" s="41"/>
      <c r="K452" s="41"/>
      <c r="L452" s="45"/>
      <c r="M452" s="235"/>
      <c r="N452" s="236"/>
      <c r="O452" s="92"/>
      <c r="P452" s="92"/>
      <c r="Q452" s="92"/>
      <c r="R452" s="92"/>
      <c r="S452" s="92"/>
      <c r="T452" s="93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T452" s="18" t="s">
        <v>140</v>
      </c>
      <c r="AU452" s="18" t="s">
        <v>83</v>
      </c>
    </row>
    <row r="453" s="13" customFormat="1">
      <c r="A453" s="13"/>
      <c r="B453" s="237"/>
      <c r="C453" s="238"/>
      <c r="D453" s="239" t="s">
        <v>142</v>
      </c>
      <c r="E453" s="240" t="s">
        <v>1</v>
      </c>
      <c r="F453" s="241" t="s">
        <v>1095</v>
      </c>
      <c r="G453" s="238"/>
      <c r="H453" s="242">
        <v>13</v>
      </c>
      <c r="I453" s="243"/>
      <c r="J453" s="238"/>
      <c r="K453" s="238"/>
      <c r="L453" s="244"/>
      <c r="M453" s="245"/>
      <c r="N453" s="246"/>
      <c r="O453" s="246"/>
      <c r="P453" s="246"/>
      <c r="Q453" s="246"/>
      <c r="R453" s="246"/>
      <c r="S453" s="246"/>
      <c r="T453" s="247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48" t="s">
        <v>142</v>
      </c>
      <c r="AU453" s="248" t="s">
        <v>83</v>
      </c>
      <c r="AV453" s="13" t="s">
        <v>83</v>
      </c>
      <c r="AW453" s="13" t="s">
        <v>30</v>
      </c>
      <c r="AX453" s="13" t="s">
        <v>73</v>
      </c>
      <c r="AY453" s="248" t="s">
        <v>132</v>
      </c>
    </row>
    <row r="454" s="14" customFormat="1">
      <c r="A454" s="14"/>
      <c r="B454" s="249"/>
      <c r="C454" s="250"/>
      <c r="D454" s="239" t="s">
        <v>142</v>
      </c>
      <c r="E454" s="251" t="s">
        <v>1</v>
      </c>
      <c r="F454" s="252" t="s">
        <v>1096</v>
      </c>
      <c r="G454" s="250"/>
      <c r="H454" s="251" t="s">
        <v>1</v>
      </c>
      <c r="I454" s="253"/>
      <c r="J454" s="250"/>
      <c r="K454" s="250"/>
      <c r="L454" s="254"/>
      <c r="M454" s="255"/>
      <c r="N454" s="256"/>
      <c r="O454" s="256"/>
      <c r="P454" s="256"/>
      <c r="Q454" s="256"/>
      <c r="R454" s="256"/>
      <c r="S454" s="256"/>
      <c r="T454" s="257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58" t="s">
        <v>142</v>
      </c>
      <c r="AU454" s="258" t="s">
        <v>83</v>
      </c>
      <c r="AV454" s="14" t="s">
        <v>81</v>
      </c>
      <c r="AW454" s="14" t="s">
        <v>30</v>
      </c>
      <c r="AX454" s="14" t="s">
        <v>73</v>
      </c>
      <c r="AY454" s="258" t="s">
        <v>132</v>
      </c>
    </row>
    <row r="455" s="15" customFormat="1">
      <c r="A455" s="15"/>
      <c r="B455" s="259"/>
      <c r="C455" s="260"/>
      <c r="D455" s="239" t="s">
        <v>142</v>
      </c>
      <c r="E455" s="261" t="s">
        <v>1</v>
      </c>
      <c r="F455" s="262" t="s">
        <v>145</v>
      </c>
      <c r="G455" s="260"/>
      <c r="H455" s="263">
        <v>13</v>
      </c>
      <c r="I455" s="264"/>
      <c r="J455" s="260"/>
      <c r="K455" s="260"/>
      <c r="L455" s="265"/>
      <c r="M455" s="266"/>
      <c r="N455" s="267"/>
      <c r="O455" s="267"/>
      <c r="P455" s="267"/>
      <c r="Q455" s="267"/>
      <c r="R455" s="267"/>
      <c r="S455" s="267"/>
      <c r="T455" s="268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T455" s="269" t="s">
        <v>142</v>
      </c>
      <c r="AU455" s="269" t="s">
        <v>83</v>
      </c>
      <c r="AV455" s="15" t="s">
        <v>139</v>
      </c>
      <c r="AW455" s="15" t="s">
        <v>30</v>
      </c>
      <c r="AX455" s="15" t="s">
        <v>81</v>
      </c>
      <c r="AY455" s="269" t="s">
        <v>132</v>
      </c>
    </row>
    <row r="456" s="2" customFormat="1" ht="16.5" customHeight="1">
      <c r="A456" s="39"/>
      <c r="B456" s="40"/>
      <c r="C456" s="219" t="s">
        <v>347</v>
      </c>
      <c r="D456" s="219" t="s">
        <v>134</v>
      </c>
      <c r="E456" s="220" t="s">
        <v>1097</v>
      </c>
      <c r="F456" s="221" t="s">
        <v>1098</v>
      </c>
      <c r="G456" s="222" t="s">
        <v>534</v>
      </c>
      <c r="H456" s="223">
        <v>7.5</v>
      </c>
      <c r="I456" s="224"/>
      <c r="J456" s="225">
        <f>ROUND(I456*H456,2)</f>
        <v>0</v>
      </c>
      <c r="K456" s="221" t="s">
        <v>138</v>
      </c>
      <c r="L456" s="45"/>
      <c r="M456" s="226" t="s">
        <v>1</v>
      </c>
      <c r="N456" s="227" t="s">
        <v>38</v>
      </c>
      <c r="O456" s="92"/>
      <c r="P456" s="228">
        <f>O456*H456</f>
        <v>0</v>
      </c>
      <c r="Q456" s="228">
        <v>0</v>
      </c>
      <c r="R456" s="228">
        <f>Q456*H456</f>
        <v>0</v>
      </c>
      <c r="S456" s="228">
        <v>0</v>
      </c>
      <c r="T456" s="229">
        <f>S456*H456</f>
        <v>0</v>
      </c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R456" s="230" t="s">
        <v>139</v>
      </c>
      <c r="AT456" s="230" t="s">
        <v>134</v>
      </c>
      <c r="AU456" s="230" t="s">
        <v>83</v>
      </c>
      <c r="AY456" s="18" t="s">
        <v>132</v>
      </c>
      <c r="BE456" s="231">
        <f>IF(N456="základní",J456,0)</f>
        <v>0</v>
      </c>
      <c r="BF456" s="231">
        <f>IF(N456="snížená",J456,0)</f>
        <v>0</v>
      </c>
      <c r="BG456" s="231">
        <f>IF(N456="zákl. přenesená",J456,0)</f>
        <v>0</v>
      </c>
      <c r="BH456" s="231">
        <f>IF(N456="sníž. přenesená",J456,0)</f>
        <v>0</v>
      </c>
      <c r="BI456" s="231">
        <f>IF(N456="nulová",J456,0)</f>
        <v>0</v>
      </c>
      <c r="BJ456" s="18" t="s">
        <v>81</v>
      </c>
      <c r="BK456" s="231">
        <f>ROUND(I456*H456,2)</f>
        <v>0</v>
      </c>
      <c r="BL456" s="18" t="s">
        <v>139</v>
      </c>
      <c r="BM456" s="230" t="s">
        <v>1099</v>
      </c>
    </row>
    <row r="457" s="2" customFormat="1">
      <c r="A457" s="39"/>
      <c r="B457" s="40"/>
      <c r="C457" s="41"/>
      <c r="D457" s="232" t="s">
        <v>140</v>
      </c>
      <c r="E457" s="41"/>
      <c r="F457" s="233" t="s">
        <v>1100</v>
      </c>
      <c r="G457" s="41"/>
      <c r="H457" s="41"/>
      <c r="I457" s="234"/>
      <c r="J457" s="41"/>
      <c r="K457" s="41"/>
      <c r="L457" s="45"/>
      <c r="M457" s="235"/>
      <c r="N457" s="236"/>
      <c r="O457" s="92"/>
      <c r="P457" s="92"/>
      <c r="Q457" s="92"/>
      <c r="R457" s="92"/>
      <c r="S457" s="92"/>
      <c r="T457" s="93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T457" s="18" t="s">
        <v>140</v>
      </c>
      <c r="AU457" s="18" t="s">
        <v>83</v>
      </c>
    </row>
    <row r="458" s="13" customFormat="1">
      <c r="A458" s="13"/>
      <c r="B458" s="237"/>
      <c r="C458" s="238"/>
      <c r="D458" s="239" t="s">
        <v>142</v>
      </c>
      <c r="E458" s="240" t="s">
        <v>1</v>
      </c>
      <c r="F458" s="241" t="s">
        <v>1101</v>
      </c>
      <c r="G458" s="238"/>
      <c r="H458" s="242">
        <v>7.5</v>
      </c>
      <c r="I458" s="243"/>
      <c r="J458" s="238"/>
      <c r="K458" s="238"/>
      <c r="L458" s="244"/>
      <c r="M458" s="245"/>
      <c r="N458" s="246"/>
      <c r="O458" s="246"/>
      <c r="P458" s="246"/>
      <c r="Q458" s="246"/>
      <c r="R458" s="246"/>
      <c r="S458" s="246"/>
      <c r="T458" s="247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48" t="s">
        <v>142</v>
      </c>
      <c r="AU458" s="248" t="s">
        <v>83</v>
      </c>
      <c r="AV458" s="13" t="s">
        <v>83</v>
      </c>
      <c r="AW458" s="13" t="s">
        <v>30</v>
      </c>
      <c r="AX458" s="13" t="s">
        <v>73</v>
      </c>
      <c r="AY458" s="248" t="s">
        <v>132</v>
      </c>
    </row>
    <row r="459" s="14" customFormat="1">
      <c r="A459" s="14"/>
      <c r="B459" s="249"/>
      <c r="C459" s="250"/>
      <c r="D459" s="239" t="s">
        <v>142</v>
      </c>
      <c r="E459" s="251" t="s">
        <v>1</v>
      </c>
      <c r="F459" s="252" t="s">
        <v>144</v>
      </c>
      <c r="G459" s="250"/>
      <c r="H459" s="251" t="s">
        <v>1</v>
      </c>
      <c r="I459" s="253"/>
      <c r="J459" s="250"/>
      <c r="K459" s="250"/>
      <c r="L459" s="254"/>
      <c r="M459" s="255"/>
      <c r="N459" s="256"/>
      <c r="O459" s="256"/>
      <c r="P459" s="256"/>
      <c r="Q459" s="256"/>
      <c r="R459" s="256"/>
      <c r="S459" s="256"/>
      <c r="T459" s="257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58" t="s">
        <v>142</v>
      </c>
      <c r="AU459" s="258" t="s">
        <v>83</v>
      </c>
      <c r="AV459" s="14" t="s">
        <v>81</v>
      </c>
      <c r="AW459" s="14" t="s">
        <v>30</v>
      </c>
      <c r="AX459" s="14" t="s">
        <v>73</v>
      </c>
      <c r="AY459" s="258" t="s">
        <v>132</v>
      </c>
    </row>
    <row r="460" s="15" customFormat="1">
      <c r="A460" s="15"/>
      <c r="B460" s="259"/>
      <c r="C460" s="260"/>
      <c r="D460" s="239" t="s">
        <v>142</v>
      </c>
      <c r="E460" s="261" t="s">
        <v>1</v>
      </c>
      <c r="F460" s="262" t="s">
        <v>145</v>
      </c>
      <c r="G460" s="260"/>
      <c r="H460" s="263">
        <v>7.5</v>
      </c>
      <c r="I460" s="264"/>
      <c r="J460" s="260"/>
      <c r="K460" s="260"/>
      <c r="L460" s="265"/>
      <c r="M460" s="266"/>
      <c r="N460" s="267"/>
      <c r="O460" s="267"/>
      <c r="P460" s="267"/>
      <c r="Q460" s="267"/>
      <c r="R460" s="267"/>
      <c r="S460" s="267"/>
      <c r="T460" s="268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T460" s="269" t="s">
        <v>142</v>
      </c>
      <c r="AU460" s="269" t="s">
        <v>83</v>
      </c>
      <c r="AV460" s="15" t="s">
        <v>139</v>
      </c>
      <c r="AW460" s="15" t="s">
        <v>30</v>
      </c>
      <c r="AX460" s="15" t="s">
        <v>81</v>
      </c>
      <c r="AY460" s="269" t="s">
        <v>132</v>
      </c>
    </row>
    <row r="461" s="2" customFormat="1" ht="16.5" customHeight="1">
      <c r="A461" s="39"/>
      <c r="B461" s="40"/>
      <c r="C461" s="219" t="s">
        <v>1102</v>
      </c>
      <c r="D461" s="219" t="s">
        <v>134</v>
      </c>
      <c r="E461" s="220" t="s">
        <v>1103</v>
      </c>
      <c r="F461" s="221" t="s">
        <v>1104</v>
      </c>
      <c r="G461" s="222" t="s">
        <v>534</v>
      </c>
      <c r="H461" s="223">
        <v>63</v>
      </c>
      <c r="I461" s="224"/>
      <c r="J461" s="225">
        <f>ROUND(I461*H461,2)</f>
        <v>0</v>
      </c>
      <c r="K461" s="221" t="s">
        <v>138</v>
      </c>
      <c r="L461" s="45"/>
      <c r="M461" s="226" t="s">
        <v>1</v>
      </c>
      <c r="N461" s="227" t="s">
        <v>38</v>
      </c>
      <c r="O461" s="92"/>
      <c r="P461" s="228">
        <f>O461*H461</f>
        <v>0</v>
      </c>
      <c r="Q461" s="228">
        <v>0</v>
      </c>
      <c r="R461" s="228">
        <f>Q461*H461</f>
        <v>0</v>
      </c>
      <c r="S461" s="228">
        <v>0</v>
      </c>
      <c r="T461" s="229">
        <f>S461*H461</f>
        <v>0</v>
      </c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R461" s="230" t="s">
        <v>139</v>
      </c>
      <c r="AT461" s="230" t="s">
        <v>134</v>
      </c>
      <c r="AU461" s="230" t="s">
        <v>83</v>
      </c>
      <c r="AY461" s="18" t="s">
        <v>132</v>
      </c>
      <c r="BE461" s="231">
        <f>IF(N461="základní",J461,0)</f>
        <v>0</v>
      </c>
      <c r="BF461" s="231">
        <f>IF(N461="snížená",J461,0)</f>
        <v>0</v>
      </c>
      <c r="BG461" s="231">
        <f>IF(N461="zákl. přenesená",J461,0)</f>
        <v>0</v>
      </c>
      <c r="BH461" s="231">
        <f>IF(N461="sníž. přenesená",J461,0)</f>
        <v>0</v>
      </c>
      <c r="BI461" s="231">
        <f>IF(N461="nulová",J461,0)</f>
        <v>0</v>
      </c>
      <c r="BJ461" s="18" t="s">
        <v>81</v>
      </c>
      <c r="BK461" s="231">
        <f>ROUND(I461*H461,2)</f>
        <v>0</v>
      </c>
      <c r="BL461" s="18" t="s">
        <v>139</v>
      </c>
      <c r="BM461" s="230" t="s">
        <v>1105</v>
      </c>
    </row>
    <row r="462" s="2" customFormat="1">
      <c r="A462" s="39"/>
      <c r="B462" s="40"/>
      <c r="C462" s="41"/>
      <c r="D462" s="232" t="s">
        <v>140</v>
      </c>
      <c r="E462" s="41"/>
      <c r="F462" s="233" t="s">
        <v>1106</v>
      </c>
      <c r="G462" s="41"/>
      <c r="H462" s="41"/>
      <c r="I462" s="234"/>
      <c r="J462" s="41"/>
      <c r="K462" s="41"/>
      <c r="L462" s="45"/>
      <c r="M462" s="235"/>
      <c r="N462" s="236"/>
      <c r="O462" s="92"/>
      <c r="P462" s="92"/>
      <c r="Q462" s="92"/>
      <c r="R462" s="92"/>
      <c r="S462" s="92"/>
      <c r="T462" s="93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T462" s="18" t="s">
        <v>140</v>
      </c>
      <c r="AU462" s="18" t="s">
        <v>83</v>
      </c>
    </row>
    <row r="463" s="13" customFormat="1">
      <c r="A463" s="13"/>
      <c r="B463" s="237"/>
      <c r="C463" s="238"/>
      <c r="D463" s="239" t="s">
        <v>142</v>
      </c>
      <c r="E463" s="240" t="s">
        <v>1</v>
      </c>
      <c r="F463" s="241" t="s">
        <v>1107</v>
      </c>
      <c r="G463" s="238"/>
      <c r="H463" s="242">
        <v>63</v>
      </c>
      <c r="I463" s="243"/>
      <c r="J463" s="238"/>
      <c r="K463" s="238"/>
      <c r="L463" s="244"/>
      <c r="M463" s="245"/>
      <c r="N463" s="246"/>
      <c r="O463" s="246"/>
      <c r="P463" s="246"/>
      <c r="Q463" s="246"/>
      <c r="R463" s="246"/>
      <c r="S463" s="246"/>
      <c r="T463" s="247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48" t="s">
        <v>142</v>
      </c>
      <c r="AU463" s="248" t="s">
        <v>83</v>
      </c>
      <c r="AV463" s="13" t="s">
        <v>83</v>
      </c>
      <c r="AW463" s="13" t="s">
        <v>30</v>
      </c>
      <c r="AX463" s="13" t="s">
        <v>73</v>
      </c>
      <c r="AY463" s="248" t="s">
        <v>132</v>
      </c>
    </row>
    <row r="464" s="14" customFormat="1">
      <c r="A464" s="14"/>
      <c r="B464" s="249"/>
      <c r="C464" s="250"/>
      <c r="D464" s="239" t="s">
        <v>142</v>
      </c>
      <c r="E464" s="251" t="s">
        <v>1</v>
      </c>
      <c r="F464" s="252" t="s">
        <v>1108</v>
      </c>
      <c r="G464" s="250"/>
      <c r="H464" s="251" t="s">
        <v>1</v>
      </c>
      <c r="I464" s="253"/>
      <c r="J464" s="250"/>
      <c r="K464" s="250"/>
      <c r="L464" s="254"/>
      <c r="M464" s="255"/>
      <c r="N464" s="256"/>
      <c r="O464" s="256"/>
      <c r="P464" s="256"/>
      <c r="Q464" s="256"/>
      <c r="R464" s="256"/>
      <c r="S464" s="256"/>
      <c r="T464" s="257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T464" s="258" t="s">
        <v>142</v>
      </c>
      <c r="AU464" s="258" t="s">
        <v>83</v>
      </c>
      <c r="AV464" s="14" t="s">
        <v>81</v>
      </c>
      <c r="AW464" s="14" t="s">
        <v>30</v>
      </c>
      <c r="AX464" s="14" t="s">
        <v>73</v>
      </c>
      <c r="AY464" s="258" t="s">
        <v>132</v>
      </c>
    </row>
    <row r="465" s="15" customFormat="1">
      <c r="A465" s="15"/>
      <c r="B465" s="259"/>
      <c r="C465" s="260"/>
      <c r="D465" s="239" t="s">
        <v>142</v>
      </c>
      <c r="E465" s="261" t="s">
        <v>1</v>
      </c>
      <c r="F465" s="262" t="s">
        <v>145</v>
      </c>
      <c r="G465" s="260"/>
      <c r="H465" s="263">
        <v>63</v>
      </c>
      <c r="I465" s="264"/>
      <c r="J465" s="260"/>
      <c r="K465" s="260"/>
      <c r="L465" s="265"/>
      <c r="M465" s="266"/>
      <c r="N465" s="267"/>
      <c r="O465" s="267"/>
      <c r="P465" s="267"/>
      <c r="Q465" s="267"/>
      <c r="R465" s="267"/>
      <c r="S465" s="267"/>
      <c r="T465" s="268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T465" s="269" t="s">
        <v>142</v>
      </c>
      <c r="AU465" s="269" t="s">
        <v>83</v>
      </c>
      <c r="AV465" s="15" t="s">
        <v>139</v>
      </c>
      <c r="AW465" s="15" t="s">
        <v>30</v>
      </c>
      <c r="AX465" s="15" t="s">
        <v>81</v>
      </c>
      <c r="AY465" s="269" t="s">
        <v>132</v>
      </c>
    </row>
    <row r="466" s="2" customFormat="1" ht="24.15" customHeight="1">
      <c r="A466" s="39"/>
      <c r="B466" s="40"/>
      <c r="C466" s="219" t="s">
        <v>352</v>
      </c>
      <c r="D466" s="219" t="s">
        <v>134</v>
      </c>
      <c r="E466" s="220" t="s">
        <v>1109</v>
      </c>
      <c r="F466" s="221" t="s">
        <v>1110</v>
      </c>
      <c r="G466" s="222" t="s">
        <v>137</v>
      </c>
      <c r="H466" s="223">
        <v>54</v>
      </c>
      <c r="I466" s="224"/>
      <c r="J466" s="225">
        <f>ROUND(I466*H466,2)</f>
        <v>0</v>
      </c>
      <c r="K466" s="221" t="s">
        <v>138</v>
      </c>
      <c r="L466" s="45"/>
      <c r="M466" s="226" t="s">
        <v>1</v>
      </c>
      <c r="N466" s="227" t="s">
        <v>38</v>
      </c>
      <c r="O466" s="92"/>
      <c r="P466" s="228">
        <f>O466*H466</f>
        <v>0</v>
      </c>
      <c r="Q466" s="228">
        <v>0</v>
      </c>
      <c r="R466" s="228">
        <f>Q466*H466</f>
        <v>0</v>
      </c>
      <c r="S466" s="228">
        <v>0</v>
      </c>
      <c r="T466" s="229">
        <f>S466*H466</f>
        <v>0</v>
      </c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R466" s="230" t="s">
        <v>139</v>
      </c>
      <c r="AT466" s="230" t="s">
        <v>134</v>
      </c>
      <c r="AU466" s="230" t="s">
        <v>83</v>
      </c>
      <c r="AY466" s="18" t="s">
        <v>132</v>
      </c>
      <c r="BE466" s="231">
        <f>IF(N466="základní",J466,0)</f>
        <v>0</v>
      </c>
      <c r="BF466" s="231">
        <f>IF(N466="snížená",J466,0)</f>
        <v>0</v>
      </c>
      <c r="BG466" s="231">
        <f>IF(N466="zákl. přenesená",J466,0)</f>
        <v>0</v>
      </c>
      <c r="BH466" s="231">
        <f>IF(N466="sníž. přenesená",J466,0)</f>
        <v>0</v>
      </c>
      <c r="BI466" s="231">
        <f>IF(N466="nulová",J466,0)</f>
        <v>0</v>
      </c>
      <c r="BJ466" s="18" t="s">
        <v>81</v>
      </c>
      <c r="BK466" s="231">
        <f>ROUND(I466*H466,2)</f>
        <v>0</v>
      </c>
      <c r="BL466" s="18" t="s">
        <v>139</v>
      </c>
      <c r="BM466" s="230" t="s">
        <v>1111</v>
      </c>
    </row>
    <row r="467" s="2" customFormat="1">
      <c r="A467" s="39"/>
      <c r="B467" s="40"/>
      <c r="C467" s="41"/>
      <c r="D467" s="232" t="s">
        <v>140</v>
      </c>
      <c r="E467" s="41"/>
      <c r="F467" s="233" t="s">
        <v>1112</v>
      </c>
      <c r="G467" s="41"/>
      <c r="H467" s="41"/>
      <c r="I467" s="234"/>
      <c r="J467" s="41"/>
      <c r="K467" s="41"/>
      <c r="L467" s="45"/>
      <c r="M467" s="235"/>
      <c r="N467" s="236"/>
      <c r="O467" s="92"/>
      <c r="P467" s="92"/>
      <c r="Q467" s="92"/>
      <c r="R467" s="92"/>
      <c r="S467" s="92"/>
      <c r="T467" s="93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T467" s="18" t="s">
        <v>140</v>
      </c>
      <c r="AU467" s="18" t="s">
        <v>83</v>
      </c>
    </row>
    <row r="468" s="13" customFormat="1">
      <c r="A468" s="13"/>
      <c r="B468" s="237"/>
      <c r="C468" s="238"/>
      <c r="D468" s="239" t="s">
        <v>142</v>
      </c>
      <c r="E468" s="240" t="s">
        <v>1</v>
      </c>
      <c r="F468" s="241" t="s">
        <v>1113</v>
      </c>
      <c r="G468" s="238"/>
      <c r="H468" s="242">
        <v>54</v>
      </c>
      <c r="I468" s="243"/>
      <c r="J468" s="238"/>
      <c r="K468" s="238"/>
      <c r="L468" s="244"/>
      <c r="M468" s="245"/>
      <c r="N468" s="246"/>
      <c r="O468" s="246"/>
      <c r="P468" s="246"/>
      <c r="Q468" s="246"/>
      <c r="R468" s="246"/>
      <c r="S468" s="246"/>
      <c r="T468" s="247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48" t="s">
        <v>142</v>
      </c>
      <c r="AU468" s="248" t="s">
        <v>83</v>
      </c>
      <c r="AV468" s="13" t="s">
        <v>83</v>
      </c>
      <c r="AW468" s="13" t="s">
        <v>30</v>
      </c>
      <c r="AX468" s="13" t="s">
        <v>73</v>
      </c>
      <c r="AY468" s="248" t="s">
        <v>132</v>
      </c>
    </row>
    <row r="469" s="14" customFormat="1">
      <c r="A469" s="14"/>
      <c r="B469" s="249"/>
      <c r="C469" s="250"/>
      <c r="D469" s="239" t="s">
        <v>142</v>
      </c>
      <c r="E469" s="251" t="s">
        <v>1</v>
      </c>
      <c r="F469" s="252" t="s">
        <v>144</v>
      </c>
      <c r="G469" s="250"/>
      <c r="H469" s="251" t="s">
        <v>1</v>
      </c>
      <c r="I469" s="253"/>
      <c r="J469" s="250"/>
      <c r="K469" s="250"/>
      <c r="L469" s="254"/>
      <c r="M469" s="255"/>
      <c r="N469" s="256"/>
      <c r="O469" s="256"/>
      <c r="P469" s="256"/>
      <c r="Q469" s="256"/>
      <c r="R469" s="256"/>
      <c r="S469" s="256"/>
      <c r="T469" s="257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T469" s="258" t="s">
        <v>142</v>
      </c>
      <c r="AU469" s="258" t="s">
        <v>83</v>
      </c>
      <c r="AV469" s="14" t="s">
        <v>81</v>
      </c>
      <c r="AW469" s="14" t="s">
        <v>30</v>
      </c>
      <c r="AX469" s="14" t="s">
        <v>73</v>
      </c>
      <c r="AY469" s="258" t="s">
        <v>132</v>
      </c>
    </row>
    <row r="470" s="15" customFormat="1">
      <c r="A470" s="15"/>
      <c r="B470" s="259"/>
      <c r="C470" s="260"/>
      <c r="D470" s="239" t="s">
        <v>142</v>
      </c>
      <c r="E470" s="261" t="s">
        <v>1</v>
      </c>
      <c r="F470" s="262" t="s">
        <v>145</v>
      </c>
      <c r="G470" s="260"/>
      <c r="H470" s="263">
        <v>54</v>
      </c>
      <c r="I470" s="264"/>
      <c r="J470" s="260"/>
      <c r="K470" s="260"/>
      <c r="L470" s="265"/>
      <c r="M470" s="266"/>
      <c r="N470" s="267"/>
      <c r="O470" s="267"/>
      <c r="P470" s="267"/>
      <c r="Q470" s="267"/>
      <c r="R470" s="267"/>
      <c r="S470" s="267"/>
      <c r="T470" s="268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T470" s="269" t="s">
        <v>142</v>
      </c>
      <c r="AU470" s="269" t="s">
        <v>83</v>
      </c>
      <c r="AV470" s="15" t="s">
        <v>139</v>
      </c>
      <c r="AW470" s="15" t="s">
        <v>30</v>
      </c>
      <c r="AX470" s="15" t="s">
        <v>81</v>
      </c>
      <c r="AY470" s="269" t="s">
        <v>132</v>
      </c>
    </row>
    <row r="471" s="12" customFormat="1" ht="22.8" customHeight="1">
      <c r="A471" s="12"/>
      <c r="B471" s="203"/>
      <c r="C471" s="204"/>
      <c r="D471" s="205" t="s">
        <v>72</v>
      </c>
      <c r="E471" s="217" t="s">
        <v>161</v>
      </c>
      <c r="F471" s="217" t="s">
        <v>162</v>
      </c>
      <c r="G471" s="204"/>
      <c r="H471" s="204"/>
      <c r="I471" s="207"/>
      <c r="J471" s="218">
        <f>BK471</f>
        <v>0</v>
      </c>
      <c r="K471" s="204"/>
      <c r="L471" s="209"/>
      <c r="M471" s="210"/>
      <c r="N471" s="211"/>
      <c r="O471" s="211"/>
      <c r="P471" s="212">
        <f>SUM(P472:P516)</f>
        <v>0</v>
      </c>
      <c r="Q471" s="211"/>
      <c r="R471" s="212">
        <f>SUM(R472:R516)</f>
        <v>0.057000000000000002</v>
      </c>
      <c r="S471" s="211"/>
      <c r="T471" s="213">
        <f>SUM(T472:T516)</f>
        <v>0</v>
      </c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R471" s="214" t="s">
        <v>81</v>
      </c>
      <c r="AT471" s="215" t="s">
        <v>72</v>
      </c>
      <c r="AU471" s="215" t="s">
        <v>81</v>
      </c>
      <c r="AY471" s="214" t="s">
        <v>132</v>
      </c>
      <c r="BK471" s="216">
        <f>SUM(BK472:BK516)</f>
        <v>0</v>
      </c>
    </row>
    <row r="472" s="2" customFormat="1" ht="16.5" customHeight="1">
      <c r="A472" s="39"/>
      <c r="B472" s="40"/>
      <c r="C472" s="270" t="s">
        <v>1114</v>
      </c>
      <c r="D472" s="270" t="s">
        <v>199</v>
      </c>
      <c r="E472" s="271" t="s">
        <v>1115</v>
      </c>
      <c r="F472" s="272" t="s">
        <v>1116</v>
      </c>
      <c r="G472" s="273" t="s">
        <v>207</v>
      </c>
      <c r="H472" s="274">
        <v>30</v>
      </c>
      <c r="I472" s="275"/>
      <c r="J472" s="276">
        <f>ROUND(I472*H472,2)</f>
        <v>0</v>
      </c>
      <c r="K472" s="272" t="s">
        <v>138</v>
      </c>
      <c r="L472" s="277"/>
      <c r="M472" s="278" t="s">
        <v>1</v>
      </c>
      <c r="N472" s="279" t="s">
        <v>38</v>
      </c>
      <c r="O472" s="92"/>
      <c r="P472" s="228">
        <f>O472*H472</f>
        <v>0</v>
      </c>
      <c r="Q472" s="228">
        <v>0.0019</v>
      </c>
      <c r="R472" s="228">
        <f>Q472*H472</f>
        <v>0.057000000000000002</v>
      </c>
      <c r="S472" s="228">
        <v>0</v>
      </c>
      <c r="T472" s="229">
        <f>S472*H472</f>
        <v>0</v>
      </c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R472" s="230" t="s">
        <v>165</v>
      </c>
      <c r="AT472" s="230" t="s">
        <v>199</v>
      </c>
      <c r="AU472" s="230" t="s">
        <v>83</v>
      </c>
      <c r="AY472" s="18" t="s">
        <v>132</v>
      </c>
      <c r="BE472" s="231">
        <f>IF(N472="základní",J472,0)</f>
        <v>0</v>
      </c>
      <c r="BF472" s="231">
        <f>IF(N472="snížená",J472,0)</f>
        <v>0</v>
      </c>
      <c r="BG472" s="231">
        <f>IF(N472="zákl. přenesená",J472,0)</f>
        <v>0</v>
      </c>
      <c r="BH472" s="231">
        <f>IF(N472="sníž. přenesená",J472,0)</f>
        <v>0</v>
      </c>
      <c r="BI472" s="231">
        <f>IF(N472="nulová",J472,0)</f>
        <v>0</v>
      </c>
      <c r="BJ472" s="18" t="s">
        <v>81</v>
      </c>
      <c r="BK472" s="231">
        <f>ROUND(I472*H472,2)</f>
        <v>0</v>
      </c>
      <c r="BL472" s="18" t="s">
        <v>139</v>
      </c>
      <c r="BM472" s="230" t="s">
        <v>1117</v>
      </c>
    </row>
    <row r="473" s="2" customFormat="1" ht="24.15" customHeight="1">
      <c r="A473" s="39"/>
      <c r="B473" s="40"/>
      <c r="C473" s="219" t="s">
        <v>1118</v>
      </c>
      <c r="D473" s="219" t="s">
        <v>134</v>
      </c>
      <c r="E473" s="220" t="s">
        <v>1119</v>
      </c>
      <c r="F473" s="221" t="s">
        <v>1120</v>
      </c>
      <c r="G473" s="222" t="s">
        <v>137</v>
      </c>
      <c r="H473" s="223">
        <v>40</v>
      </c>
      <c r="I473" s="224"/>
      <c r="J473" s="225">
        <f>ROUND(I473*H473,2)</f>
        <v>0</v>
      </c>
      <c r="K473" s="221" t="s">
        <v>1</v>
      </c>
      <c r="L473" s="45"/>
      <c r="M473" s="226" t="s">
        <v>1</v>
      </c>
      <c r="N473" s="227" t="s">
        <v>38</v>
      </c>
      <c r="O473" s="92"/>
      <c r="P473" s="228">
        <f>O473*H473</f>
        <v>0</v>
      </c>
      <c r="Q473" s="228">
        <v>0</v>
      </c>
      <c r="R473" s="228">
        <f>Q473*H473</f>
        <v>0</v>
      </c>
      <c r="S473" s="228">
        <v>0</v>
      </c>
      <c r="T473" s="229">
        <f>S473*H473</f>
        <v>0</v>
      </c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R473" s="230" t="s">
        <v>139</v>
      </c>
      <c r="AT473" s="230" t="s">
        <v>134</v>
      </c>
      <c r="AU473" s="230" t="s">
        <v>83</v>
      </c>
      <c r="AY473" s="18" t="s">
        <v>132</v>
      </c>
      <c r="BE473" s="231">
        <f>IF(N473="základní",J473,0)</f>
        <v>0</v>
      </c>
      <c r="BF473" s="231">
        <f>IF(N473="snížená",J473,0)</f>
        <v>0</v>
      </c>
      <c r="BG473" s="231">
        <f>IF(N473="zákl. přenesená",J473,0)</f>
        <v>0</v>
      </c>
      <c r="BH473" s="231">
        <f>IF(N473="sníž. přenesená",J473,0)</f>
        <v>0</v>
      </c>
      <c r="BI473" s="231">
        <f>IF(N473="nulová",J473,0)</f>
        <v>0</v>
      </c>
      <c r="BJ473" s="18" t="s">
        <v>81</v>
      </c>
      <c r="BK473" s="231">
        <f>ROUND(I473*H473,2)</f>
        <v>0</v>
      </c>
      <c r="BL473" s="18" t="s">
        <v>139</v>
      </c>
      <c r="BM473" s="230" t="s">
        <v>1121</v>
      </c>
    </row>
    <row r="474" s="13" customFormat="1">
      <c r="A474" s="13"/>
      <c r="B474" s="237"/>
      <c r="C474" s="238"/>
      <c r="D474" s="239" t="s">
        <v>142</v>
      </c>
      <c r="E474" s="240" t="s">
        <v>1</v>
      </c>
      <c r="F474" s="241" t="s">
        <v>1122</v>
      </c>
      <c r="G474" s="238"/>
      <c r="H474" s="242">
        <v>40</v>
      </c>
      <c r="I474" s="243"/>
      <c r="J474" s="238"/>
      <c r="K474" s="238"/>
      <c r="L474" s="244"/>
      <c r="M474" s="245"/>
      <c r="N474" s="246"/>
      <c r="O474" s="246"/>
      <c r="P474" s="246"/>
      <c r="Q474" s="246"/>
      <c r="R474" s="246"/>
      <c r="S474" s="246"/>
      <c r="T474" s="247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48" t="s">
        <v>142</v>
      </c>
      <c r="AU474" s="248" t="s">
        <v>83</v>
      </c>
      <c r="AV474" s="13" t="s">
        <v>83</v>
      </c>
      <c r="AW474" s="13" t="s">
        <v>30</v>
      </c>
      <c r="AX474" s="13" t="s">
        <v>73</v>
      </c>
      <c r="AY474" s="248" t="s">
        <v>132</v>
      </c>
    </row>
    <row r="475" s="14" customFormat="1">
      <c r="A475" s="14"/>
      <c r="B475" s="249"/>
      <c r="C475" s="250"/>
      <c r="D475" s="239" t="s">
        <v>142</v>
      </c>
      <c r="E475" s="251" t="s">
        <v>1</v>
      </c>
      <c r="F475" s="252" t="s">
        <v>1123</v>
      </c>
      <c r="G475" s="250"/>
      <c r="H475" s="251" t="s">
        <v>1</v>
      </c>
      <c r="I475" s="253"/>
      <c r="J475" s="250"/>
      <c r="K475" s="250"/>
      <c r="L475" s="254"/>
      <c r="M475" s="255"/>
      <c r="N475" s="256"/>
      <c r="O475" s="256"/>
      <c r="P475" s="256"/>
      <c r="Q475" s="256"/>
      <c r="R475" s="256"/>
      <c r="S475" s="256"/>
      <c r="T475" s="257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58" t="s">
        <v>142</v>
      </c>
      <c r="AU475" s="258" t="s">
        <v>83</v>
      </c>
      <c r="AV475" s="14" t="s">
        <v>81</v>
      </c>
      <c r="AW475" s="14" t="s">
        <v>30</v>
      </c>
      <c r="AX475" s="14" t="s">
        <v>73</v>
      </c>
      <c r="AY475" s="258" t="s">
        <v>132</v>
      </c>
    </row>
    <row r="476" s="15" customFormat="1">
      <c r="A476" s="15"/>
      <c r="B476" s="259"/>
      <c r="C476" s="260"/>
      <c r="D476" s="239" t="s">
        <v>142</v>
      </c>
      <c r="E476" s="261" t="s">
        <v>1</v>
      </c>
      <c r="F476" s="262" t="s">
        <v>145</v>
      </c>
      <c r="G476" s="260"/>
      <c r="H476" s="263">
        <v>40</v>
      </c>
      <c r="I476" s="264"/>
      <c r="J476" s="260"/>
      <c r="K476" s="260"/>
      <c r="L476" s="265"/>
      <c r="M476" s="266"/>
      <c r="N476" s="267"/>
      <c r="O476" s="267"/>
      <c r="P476" s="267"/>
      <c r="Q476" s="267"/>
      <c r="R476" s="267"/>
      <c r="S476" s="267"/>
      <c r="T476" s="268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T476" s="269" t="s">
        <v>142</v>
      </c>
      <c r="AU476" s="269" t="s">
        <v>83</v>
      </c>
      <c r="AV476" s="15" t="s">
        <v>139</v>
      </c>
      <c r="AW476" s="15" t="s">
        <v>30</v>
      </c>
      <c r="AX476" s="15" t="s">
        <v>81</v>
      </c>
      <c r="AY476" s="269" t="s">
        <v>132</v>
      </c>
    </row>
    <row r="477" s="2" customFormat="1" ht="21.75" customHeight="1">
      <c r="A477" s="39"/>
      <c r="B477" s="40"/>
      <c r="C477" s="219" t="s">
        <v>357</v>
      </c>
      <c r="D477" s="219" t="s">
        <v>134</v>
      </c>
      <c r="E477" s="220" t="s">
        <v>1124</v>
      </c>
      <c r="F477" s="221" t="s">
        <v>1125</v>
      </c>
      <c r="G477" s="222" t="s">
        <v>137</v>
      </c>
      <c r="H477" s="223">
        <v>112.5</v>
      </c>
      <c r="I477" s="224"/>
      <c r="J477" s="225">
        <f>ROUND(I477*H477,2)</f>
        <v>0</v>
      </c>
      <c r="K477" s="221" t="s">
        <v>138</v>
      </c>
      <c r="L477" s="45"/>
      <c r="M477" s="226" t="s">
        <v>1</v>
      </c>
      <c r="N477" s="227" t="s">
        <v>38</v>
      </c>
      <c r="O477" s="92"/>
      <c r="P477" s="228">
        <f>O477*H477</f>
        <v>0</v>
      </c>
      <c r="Q477" s="228">
        <v>0</v>
      </c>
      <c r="R477" s="228">
        <f>Q477*H477</f>
        <v>0</v>
      </c>
      <c r="S477" s="228">
        <v>0</v>
      </c>
      <c r="T477" s="229">
        <f>S477*H477</f>
        <v>0</v>
      </c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R477" s="230" t="s">
        <v>139</v>
      </c>
      <c r="AT477" s="230" t="s">
        <v>134</v>
      </c>
      <c r="AU477" s="230" t="s">
        <v>83</v>
      </c>
      <c r="AY477" s="18" t="s">
        <v>132</v>
      </c>
      <c r="BE477" s="231">
        <f>IF(N477="základní",J477,0)</f>
        <v>0</v>
      </c>
      <c r="BF477" s="231">
        <f>IF(N477="snížená",J477,0)</f>
        <v>0</v>
      </c>
      <c r="BG477" s="231">
        <f>IF(N477="zákl. přenesená",J477,0)</f>
        <v>0</v>
      </c>
      <c r="BH477" s="231">
        <f>IF(N477="sníž. přenesená",J477,0)</f>
        <v>0</v>
      </c>
      <c r="BI477" s="231">
        <f>IF(N477="nulová",J477,0)</f>
        <v>0</v>
      </c>
      <c r="BJ477" s="18" t="s">
        <v>81</v>
      </c>
      <c r="BK477" s="231">
        <f>ROUND(I477*H477,2)</f>
        <v>0</v>
      </c>
      <c r="BL477" s="18" t="s">
        <v>139</v>
      </c>
      <c r="BM477" s="230" t="s">
        <v>1126</v>
      </c>
    </row>
    <row r="478" s="2" customFormat="1">
      <c r="A478" s="39"/>
      <c r="B478" s="40"/>
      <c r="C478" s="41"/>
      <c r="D478" s="232" t="s">
        <v>140</v>
      </c>
      <c r="E478" s="41"/>
      <c r="F478" s="233" t="s">
        <v>1127</v>
      </c>
      <c r="G478" s="41"/>
      <c r="H478" s="41"/>
      <c r="I478" s="234"/>
      <c r="J478" s="41"/>
      <c r="K478" s="41"/>
      <c r="L478" s="45"/>
      <c r="M478" s="235"/>
      <c r="N478" s="236"/>
      <c r="O478" s="92"/>
      <c r="P478" s="92"/>
      <c r="Q478" s="92"/>
      <c r="R478" s="92"/>
      <c r="S478" s="92"/>
      <c r="T478" s="93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T478" s="18" t="s">
        <v>140</v>
      </c>
      <c r="AU478" s="18" t="s">
        <v>83</v>
      </c>
    </row>
    <row r="479" s="13" customFormat="1">
      <c r="A479" s="13"/>
      <c r="B479" s="237"/>
      <c r="C479" s="238"/>
      <c r="D479" s="239" t="s">
        <v>142</v>
      </c>
      <c r="E479" s="240" t="s">
        <v>1</v>
      </c>
      <c r="F479" s="241" t="s">
        <v>831</v>
      </c>
      <c r="G479" s="238"/>
      <c r="H479" s="242">
        <v>112.5</v>
      </c>
      <c r="I479" s="243"/>
      <c r="J479" s="238"/>
      <c r="K479" s="238"/>
      <c r="L479" s="244"/>
      <c r="M479" s="245"/>
      <c r="N479" s="246"/>
      <c r="O479" s="246"/>
      <c r="P479" s="246"/>
      <c r="Q479" s="246"/>
      <c r="R479" s="246"/>
      <c r="S479" s="246"/>
      <c r="T479" s="247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48" t="s">
        <v>142</v>
      </c>
      <c r="AU479" s="248" t="s">
        <v>83</v>
      </c>
      <c r="AV479" s="13" t="s">
        <v>83</v>
      </c>
      <c r="AW479" s="13" t="s">
        <v>30</v>
      </c>
      <c r="AX479" s="13" t="s">
        <v>73</v>
      </c>
      <c r="AY479" s="248" t="s">
        <v>132</v>
      </c>
    </row>
    <row r="480" s="14" customFormat="1">
      <c r="A480" s="14"/>
      <c r="B480" s="249"/>
      <c r="C480" s="250"/>
      <c r="D480" s="239" t="s">
        <v>142</v>
      </c>
      <c r="E480" s="251" t="s">
        <v>1</v>
      </c>
      <c r="F480" s="252" t="s">
        <v>144</v>
      </c>
      <c r="G480" s="250"/>
      <c r="H480" s="251" t="s">
        <v>1</v>
      </c>
      <c r="I480" s="253"/>
      <c r="J480" s="250"/>
      <c r="K480" s="250"/>
      <c r="L480" s="254"/>
      <c r="M480" s="255"/>
      <c r="N480" s="256"/>
      <c r="O480" s="256"/>
      <c r="P480" s="256"/>
      <c r="Q480" s="256"/>
      <c r="R480" s="256"/>
      <c r="S480" s="256"/>
      <c r="T480" s="257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T480" s="258" t="s">
        <v>142</v>
      </c>
      <c r="AU480" s="258" t="s">
        <v>83</v>
      </c>
      <c r="AV480" s="14" t="s">
        <v>81</v>
      </c>
      <c r="AW480" s="14" t="s">
        <v>30</v>
      </c>
      <c r="AX480" s="14" t="s">
        <v>73</v>
      </c>
      <c r="AY480" s="258" t="s">
        <v>132</v>
      </c>
    </row>
    <row r="481" s="15" customFormat="1">
      <c r="A481" s="15"/>
      <c r="B481" s="259"/>
      <c r="C481" s="260"/>
      <c r="D481" s="239" t="s">
        <v>142</v>
      </c>
      <c r="E481" s="261" t="s">
        <v>1</v>
      </c>
      <c r="F481" s="262" t="s">
        <v>145</v>
      </c>
      <c r="G481" s="260"/>
      <c r="H481" s="263">
        <v>112.5</v>
      </c>
      <c r="I481" s="264"/>
      <c r="J481" s="260"/>
      <c r="K481" s="260"/>
      <c r="L481" s="265"/>
      <c r="M481" s="266"/>
      <c r="N481" s="267"/>
      <c r="O481" s="267"/>
      <c r="P481" s="267"/>
      <c r="Q481" s="267"/>
      <c r="R481" s="267"/>
      <c r="S481" s="267"/>
      <c r="T481" s="268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T481" s="269" t="s">
        <v>142</v>
      </c>
      <c r="AU481" s="269" t="s">
        <v>83</v>
      </c>
      <c r="AV481" s="15" t="s">
        <v>139</v>
      </c>
      <c r="AW481" s="15" t="s">
        <v>30</v>
      </c>
      <c r="AX481" s="15" t="s">
        <v>81</v>
      </c>
      <c r="AY481" s="269" t="s">
        <v>132</v>
      </c>
    </row>
    <row r="482" s="2" customFormat="1" ht="24.15" customHeight="1">
      <c r="A482" s="39"/>
      <c r="B482" s="40"/>
      <c r="C482" s="219" t="s">
        <v>1128</v>
      </c>
      <c r="D482" s="219" t="s">
        <v>134</v>
      </c>
      <c r="E482" s="220" t="s">
        <v>1129</v>
      </c>
      <c r="F482" s="221" t="s">
        <v>1130</v>
      </c>
      <c r="G482" s="222" t="s">
        <v>137</v>
      </c>
      <c r="H482" s="223">
        <v>116.25</v>
      </c>
      <c r="I482" s="224"/>
      <c r="J482" s="225">
        <f>ROUND(I482*H482,2)</f>
        <v>0</v>
      </c>
      <c r="K482" s="221" t="s">
        <v>138</v>
      </c>
      <c r="L482" s="45"/>
      <c r="M482" s="226" t="s">
        <v>1</v>
      </c>
      <c r="N482" s="227" t="s">
        <v>38</v>
      </c>
      <c r="O482" s="92"/>
      <c r="P482" s="228">
        <f>O482*H482</f>
        <v>0</v>
      </c>
      <c r="Q482" s="228">
        <v>0</v>
      </c>
      <c r="R482" s="228">
        <f>Q482*H482</f>
        <v>0</v>
      </c>
      <c r="S482" s="228">
        <v>0</v>
      </c>
      <c r="T482" s="229">
        <f>S482*H482</f>
        <v>0</v>
      </c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R482" s="230" t="s">
        <v>139</v>
      </c>
      <c r="AT482" s="230" t="s">
        <v>134</v>
      </c>
      <c r="AU482" s="230" t="s">
        <v>83</v>
      </c>
      <c r="AY482" s="18" t="s">
        <v>132</v>
      </c>
      <c r="BE482" s="231">
        <f>IF(N482="základní",J482,0)</f>
        <v>0</v>
      </c>
      <c r="BF482" s="231">
        <f>IF(N482="snížená",J482,0)</f>
        <v>0</v>
      </c>
      <c r="BG482" s="231">
        <f>IF(N482="zákl. přenesená",J482,0)</f>
        <v>0</v>
      </c>
      <c r="BH482" s="231">
        <f>IF(N482="sníž. přenesená",J482,0)</f>
        <v>0</v>
      </c>
      <c r="BI482" s="231">
        <f>IF(N482="nulová",J482,0)</f>
        <v>0</v>
      </c>
      <c r="BJ482" s="18" t="s">
        <v>81</v>
      </c>
      <c r="BK482" s="231">
        <f>ROUND(I482*H482,2)</f>
        <v>0</v>
      </c>
      <c r="BL482" s="18" t="s">
        <v>139</v>
      </c>
      <c r="BM482" s="230" t="s">
        <v>1131</v>
      </c>
    </row>
    <row r="483" s="2" customFormat="1">
      <c r="A483" s="39"/>
      <c r="B483" s="40"/>
      <c r="C483" s="41"/>
      <c r="D483" s="232" t="s">
        <v>140</v>
      </c>
      <c r="E483" s="41"/>
      <c r="F483" s="233" t="s">
        <v>1132</v>
      </c>
      <c r="G483" s="41"/>
      <c r="H483" s="41"/>
      <c r="I483" s="234"/>
      <c r="J483" s="41"/>
      <c r="K483" s="41"/>
      <c r="L483" s="45"/>
      <c r="M483" s="235"/>
      <c r="N483" s="236"/>
      <c r="O483" s="92"/>
      <c r="P483" s="92"/>
      <c r="Q483" s="92"/>
      <c r="R483" s="92"/>
      <c r="S483" s="92"/>
      <c r="T483" s="93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T483" s="18" t="s">
        <v>140</v>
      </c>
      <c r="AU483" s="18" t="s">
        <v>83</v>
      </c>
    </row>
    <row r="484" s="13" customFormat="1">
      <c r="A484" s="13"/>
      <c r="B484" s="237"/>
      <c r="C484" s="238"/>
      <c r="D484" s="239" t="s">
        <v>142</v>
      </c>
      <c r="E484" s="240" t="s">
        <v>1</v>
      </c>
      <c r="F484" s="241" t="s">
        <v>1133</v>
      </c>
      <c r="G484" s="238"/>
      <c r="H484" s="242">
        <v>116.25</v>
      </c>
      <c r="I484" s="243"/>
      <c r="J484" s="238"/>
      <c r="K484" s="238"/>
      <c r="L484" s="244"/>
      <c r="M484" s="245"/>
      <c r="N484" s="246"/>
      <c r="O484" s="246"/>
      <c r="P484" s="246"/>
      <c r="Q484" s="246"/>
      <c r="R484" s="246"/>
      <c r="S484" s="246"/>
      <c r="T484" s="247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48" t="s">
        <v>142</v>
      </c>
      <c r="AU484" s="248" t="s">
        <v>83</v>
      </c>
      <c r="AV484" s="13" t="s">
        <v>83</v>
      </c>
      <c r="AW484" s="13" t="s">
        <v>30</v>
      </c>
      <c r="AX484" s="13" t="s">
        <v>73</v>
      </c>
      <c r="AY484" s="248" t="s">
        <v>132</v>
      </c>
    </row>
    <row r="485" s="14" customFormat="1">
      <c r="A485" s="14"/>
      <c r="B485" s="249"/>
      <c r="C485" s="250"/>
      <c r="D485" s="239" t="s">
        <v>142</v>
      </c>
      <c r="E485" s="251" t="s">
        <v>1</v>
      </c>
      <c r="F485" s="252" t="s">
        <v>144</v>
      </c>
      <c r="G485" s="250"/>
      <c r="H485" s="251" t="s">
        <v>1</v>
      </c>
      <c r="I485" s="253"/>
      <c r="J485" s="250"/>
      <c r="K485" s="250"/>
      <c r="L485" s="254"/>
      <c r="M485" s="255"/>
      <c r="N485" s="256"/>
      <c r="O485" s="256"/>
      <c r="P485" s="256"/>
      <c r="Q485" s="256"/>
      <c r="R485" s="256"/>
      <c r="S485" s="256"/>
      <c r="T485" s="257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58" t="s">
        <v>142</v>
      </c>
      <c r="AU485" s="258" t="s">
        <v>83</v>
      </c>
      <c r="AV485" s="14" t="s">
        <v>81</v>
      </c>
      <c r="AW485" s="14" t="s">
        <v>30</v>
      </c>
      <c r="AX485" s="14" t="s">
        <v>73</v>
      </c>
      <c r="AY485" s="258" t="s">
        <v>132</v>
      </c>
    </row>
    <row r="486" s="15" customFormat="1">
      <c r="A486" s="15"/>
      <c r="B486" s="259"/>
      <c r="C486" s="260"/>
      <c r="D486" s="239" t="s">
        <v>142</v>
      </c>
      <c r="E486" s="261" t="s">
        <v>1</v>
      </c>
      <c r="F486" s="262" t="s">
        <v>145</v>
      </c>
      <c r="G486" s="260"/>
      <c r="H486" s="263">
        <v>116.25</v>
      </c>
      <c r="I486" s="264"/>
      <c r="J486" s="260"/>
      <c r="K486" s="260"/>
      <c r="L486" s="265"/>
      <c r="M486" s="266"/>
      <c r="N486" s="267"/>
      <c r="O486" s="267"/>
      <c r="P486" s="267"/>
      <c r="Q486" s="267"/>
      <c r="R486" s="267"/>
      <c r="S486" s="267"/>
      <c r="T486" s="268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T486" s="269" t="s">
        <v>142</v>
      </c>
      <c r="AU486" s="269" t="s">
        <v>83</v>
      </c>
      <c r="AV486" s="15" t="s">
        <v>139</v>
      </c>
      <c r="AW486" s="15" t="s">
        <v>30</v>
      </c>
      <c r="AX486" s="15" t="s">
        <v>81</v>
      </c>
      <c r="AY486" s="269" t="s">
        <v>132</v>
      </c>
    </row>
    <row r="487" s="2" customFormat="1" ht="24.15" customHeight="1">
      <c r="A487" s="39"/>
      <c r="B487" s="40"/>
      <c r="C487" s="219" t="s">
        <v>361</v>
      </c>
      <c r="D487" s="219" t="s">
        <v>134</v>
      </c>
      <c r="E487" s="220" t="s">
        <v>588</v>
      </c>
      <c r="F487" s="221" t="s">
        <v>1134</v>
      </c>
      <c r="G487" s="222" t="s">
        <v>137</v>
      </c>
      <c r="H487" s="223">
        <v>118.125</v>
      </c>
      <c r="I487" s="224"/>
      <c r="J487" s="225">
        <f>ROUND(I487*H487,2)</f>
        <v>0</v>
      </c>
      <c r="K487" s="221" t="s">
        <v>138</v>
      </c>
      <c r="L487" s="45"/>
      <c r="M487" s="226" t="s">
        <v>1</v>
      </c>
      <c r="N487" s="227" t="s">
        <v>38</v>
      </c>
      <c r="O487" s="92"/>
      <c r="P487" s="228">
        <f>O487*H487</f>
        <v>0</v>
      </c>
      <c r="Q487" s="228">
        <v>0</v>
      </c>
      <c r="R487" s="228">
        <f>Q487*H487</f>
        <v>0</v>
      </c>
      <c r="S487" s="228">
        <v>0</v>
      </c>
      <c r="T487" s="229">
        <f>S487*H487</f>
        <v>0</v>
      </c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R487" s="230" t="s">
        <v>139</v>
      </c>
      <c r="AT487" s="230" t="s">
        <v>134</v>
      </c>
      <c r="AU487" s="230" t="s">
        <v>83</v>
      </c>
      <c r="AY487" s="18" t="s">
        <v>132</v>
      </c>
      <c r="BE487" s="231">
        <f>IF(N487="základní",J487,0)</f>
        <v>0</v>
      </c>
      <c r="BF487" s="231">
        <f>IF(N487="snížená",J487,0)</f>
        <v>0</v>
      </c>
      <c r="BG487" s="231">
        <f>IF(N487="zákl. přenesená",J487,0)</f>
        <v>0</v>
      </c>
      <c r="BH487" s="231">
        <f>IF(N487="sníž. přenesená",J487,0)</f>
        <v>0</v>
      </c>
      <c r="BI487" s="231">
        <f>IF(N487="nulová",J487,0)</f>
        <v>0</v>
      </c>
      <c r="BJ487" s="18" t="s">
        <v>81</v>
      </c>
      <c r="BK487" s="231">
        <f>ROUND(I487*H487,2)</f>
        <v>0</v>
      </c>
      <c r="BL487" s="18" t="s">
        <v>139</v>
      </c>
      <c r="BM487" s="230" t="s">
        <v>1135</v>
      </c>
    </row>
    <row r="488" s="2" customFormat="1">
      <c r="A488" s="39"/>
      <c r="B488" s="40"/>
      <c r="C488" s="41"/>
      <c r="D488" s="232" t="s">
        <v>140</v>
      </c>
      <c r="E488" s="41"/>
      <c r="F488" s="233" t="s">
        <v>590</v>
      </c>
      <c r="G488" s="41"/>
      <c r="H488" s="41"/>
      <c r="I488" s="234"/>
      <c r="J488" s="41"/>
      <c r="K488" s="41"/>
      <c r="L488" s="45"/>
      <c r="M488" s="235"/>
      <c r="N488" s="236"/>
      <c r="O488" s="92"/>
      <c r="P488" s="92"/>
      <c r="Q488" s="92"/>
      <c r="R488" s="92"/>
      <c r="S488" s="92"/>
      <c r="T488" s="93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T488" s="18" t="s">
        <v>140</v>
      </c>
      <c r="AU488" s="18" t="s">
        <v>83</v>
      </c>
    </row>
    <row r="489" s="13" customFormat="1">
      <c r="A489" s="13"/>
      <c r="B489" s="237"/>
      <c r="C489" s="238"/>
      <c r="D489" s="239" t="s">
        <v>142</v>
      </c>
      <c r="E489" s="240" t="s">
        <v>1</v>
      </c>
      <c r="F489" s="241" t="s">
        <v>1136</v>
      </c>
      <c r="G489" s="238"/>
      <c r="H489" s="242">
        <v>118.125</v>
      </c>
      <c r="I489" s="243"/>
      <c r="J489" s="238"/>
      <c r="K489" s="238"/>
      <c r="L489" s="244"/>
      <c r="M489" s="245"/>
      <c r="N489" s="246"/>
      <c r="O489" s="246"/>
      <c r="P489" s="246"/>
      <c r="Q489" s="246"/>
      <c r="R489" s="246"/>
      <c r="S489" s="246"/>
      <c r="T489" s="247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48" t="s">
        <v>142</v>
      </c>
      <c r="AU489" s="248" t="s">
        <v>83</v>
      </c>
      <c r="AV489" s="13" t="s">
        <v>83</v>
      </c>
      <c r="AW489" s="13" t="s">
        <v>30</v>
      </c>
      <c r="AX489" s="13" t="s">
        <v>73</v>
      </c>
      <c r="AY489" s="248" t="s">
        <v>132</v>
      </c>
    </row>
    <row r="490" s="14" customFormat="1">
      <c r="A490" s="14"/>
      <c r="B490" s="249"/>
      <c r="C490" s="250"/>
      <c r="D490" s="239" t="s">
        <v>142</v>
      </c>
      <c r="E490" s="251" t="s">
        <v>1</v>
      </c>
      <c r="F490" s="252" t="s">
        <v>144</v>
      </c>
      <c r="G490" s="250"/>
      <c r="H490" s="251" t="s">
        <v>1</v>
      </c>
      <c r="I490" s="253"/>
      <c r="J490" s="250"/>
      <c r="K490" s="250"/>
      <c r="L490" s="254"/>
      <c r="M490" s="255"/>
      <c r="N490" s="256"/>
      <c r="O490" s="256"/>
      <c r="P490" s="256"/>
      <c r="Q490" s="256"/>
      <c r="R490" s="256"/>
      <c r="S490" s="256"/>
      <c r="T490" s="257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T490" s="258" t="s">
        <v>142</v>
      </c>
      <c r="AU490" s="258" t="s">
        <v>83</v>
      </c>
      <c r="AV490" s="14" t="s">
        <v>81</v>
      </c>
      <c r="AW490" s="14" t="s">
        <v>30</v>
      </c>
      <c r="AX490" s="14" t="s">
        <v>73</v>
      </c>
      <c r="AY490" s="258" t="s">
        <v>132</v>
      </c>
    </row>
    <row r="491" s="15" customFormat="1">
      <c r="A491" s="15"/>
      <c r="B491" s="259"/>
      <c r="C491" s="260"/>
      <c r="D491" s="239" t="s">
        <v>142</v>
      </c>
      <c r="E491" s="261" t="s">
        <v>1</v>
      </c>
      <c r="F491" s="262" t="s">
        <v>145</v>
      </c>
      <c r="G491" s="260"/>
      <c r="H491" s="263">
        <v>118.125</v>
      </c>
      <c r="I491" s="264"/>
      <c r="J491" s="260"/>
      <c r="K491" s="260"/>
      <c r="L491" s="265"/>
      <c r="M491" s="266"/>
      <c r="N491" s="267"/>
      <c r="O491" s="267"/>
      <c r="P491" s="267"/>
      <c r="Q491" s="267"/>
      <c r="R491" s="267"/>
      <c r="S491" s="267"/>
      <c r="T491" s="268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T491" s="269" t="s">
        <v>142</v>
      </c>
      <c r="AU491" s="269" t="s">
        <v>83</v>
      </c>
      <c r="AV491" s="15" t="s">
        <v>139</v>
      </c>
      <c r="AW491" s="15" t="s">
        <v>30</v>
      </c>
      <c r="AX491" s="15" t="s">
        <v>81</v>
      </c>
      <c r="AY491" s="269" t="s">
        <v>132</v>
      </c>
    </row>
    <row r="492" s="2" customFormat="1" ht="16.5" customHeight="1">
      <c r="A492" s="39"/>
      <c r="B492" s="40"/>
      <c r="C492" s="219" t="s">
        <v>1137</v>
      </c>
      <c r="D492" s="219" t="s">
        <v>134</v>
      </c>
      <c r="E492" s="220" t="s">
        <v>1138</v>
      </c>
      <c r="F492" s="221" t="s">
        <v>1139</v>
      </c>
      <c r="G492" s="222" t="s">
        <v>534</v>
      </c>
      <c r="H492" s="223">
        <v>12.800000000000001</v>
      </c>
      <c r="I492" s="224"/>
      <c r="J492" s="225">
        <f>ROUND(I492*H492,2)</f>
        <v>0</v>
      </c>
      <c r="K492" s="221" t="s">
        <v>138</v>
      </c>
      <c r="L492" s="45"/>
      <c r="M492" s="226" t="s">
        <v>1</v>
      </c>
      <c r="N492" s="227" t="s">
        <v>38</v>
      </c>
      <c r="O492" s="92"/>
      <c r="P492" s="228">
        <f>O492*H492</f>
        <v>0</v>
      </c>
      <c r="Q492" s="228">
        <v>0</v>
      </c>
      <c r="R492" s="228">
        <f>Q492*H492</f>
        <v>0</v>
      </c>
      <c r="S492" s="228">
        <v>0</v>
      </c>
      <c r="T492" s="229">
        <f>S492*H492</f>
        <v>0</v>
      </c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R492" s="230" t="s">
        <v>139</v>
      </c>
      <c r="AT492" s="230" t="s">
        <v>134</v>
      </c>
      <c r="AU492" s="230" t="s">
        <v>83</v>
      </c>
      <c r="AY492" s="18" t="s">
        <v>132</v>
      </c>
      <c r="BE492" s="231">
        <f>IF(N492="základní",J492,0)</f>
        <v>0</v>
      </c>
      <c r="BF492" s="231">
        <f>IF(N492="snížená",J492,0)</f>
        <v>0</v>
      </c>
      <c r="BG492" s="231">
        <f>IF(N492="zákl. přenesená",J492,0)</f>
        <v>0</v>
      </c>
      <c r="BH492" s="231">
        <f>IF(N492="sníž. přenesená",J492,0)</f>
        <v>0</v>
      </c>
      <c r="BI492" s="231">
        <f>IF(N492="nulová",J492,0)</f>
        <v>0</v>
      </c>
      <c r="BJ492" s="18" t="s">
        <v>81</v>
      </c>
      <c r="BK492" s="231">
        <f>ROUND(I492*H492,2)</f>
        <v>0</v>
      </c>
      <c r="BL492" s="18" t="s">
        <v>139</v>
      </c>
      <c r="BM492" s="230" t="s">
        <v>1140</v>
      </c>
    </row>
    <row r="493" s="2" customFormat="1">
      <c r="A493" s="39"/>
      <c r="B493" s="40"/>
      <c r="C493" s="41"/>
      <c r="D493" s="232" t="s">
        <v>140</v>
      </c>
      <c r="E493" s="41"/>
      <c r="F493" s="233" t="s">
        <v>1141</v>
      </c>
      <c r="G493" s="41"/>
      <c r="H493" s="41"/>
      <c r="I493" s="234"/>
      <c r="J493" s="41"/>
      <c r="K493" s="41"/>
      <c r="L493" s="45"/>
      <c r="M493" s="235"/>
      <c r="N493" s="236"/>
      <c r="O493" s="92"/>
      <c r="P493" s="92"/>
      <c r="Q493" s="92"/>
      <c r="R493" s="92"/>
      <c r="S493" s="92"/>
      <c r="T493" s="93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T493" s="18" t="s">
        <v>140</v>
      </c>
      <c r="AU493" s="18" t="s">
        <v>83</v>
      </c>
    </row>
    <row r="494" s="13" customFormat="1">
      <c r="A494" s="13"/>
      <c r="B494" s="237"/>
      <c r="C494" s="238"/>
      <c r="D494" s="239" t="s">
        <v>142</v>
      </c>
      <c r="E494" s="240" t="s">
        <v>1</v>
      </c>
      <c r="F494" s="241" t="s">
        <v>1142</v>
      </c>
      <c r="G494" s="238"/>
      <c r="H494" s="242">
        <v>12.800000000000001</v>
      </c>
      <c r="I494" s="243"/>
      <c r="J494" s="238"/>
      <c r="K494" s="238"/>
      <c r="L494" s="244"/>
      <c r="M494" s="245"/>
      <c r="N494" s="246"/>
      <c r="O494" s="246"/>
      <c r="P494" s="246"/>
      <c r="Q494" s="246"/>
      <c r="R494" s="246"/>
      <c r="S494" s="246"/>
      <c r="T494" s="247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48" t="s">
        <v>142</v>
      </c>
      <c r="AU494" s="248" t="s">
        <v>83</v>
      </c>
      <c r="AV494" s="13" t="s">
        <v>83</v>
      </c>
      <c r="AW494" s="13" t="s">
        <v>30</v>
      </c>
      <c r="AX494" s="13" t="s">
        <v>73</v>
      </c>
      <c r="AY494" s="248" t="s">
        <v>132</v>
      </c>
    </row>
    <row r="495" s="14" customFormat="1">
      <c r="A495" s="14"/>
      <c r="B495" s="249"/>
      <c r="C495" s="250"/>
      <c r="D495" s="239" t="s">
        <v>142</v>
      </c>
      <c r="E495" s="251" t="s">
        <v>1</v>
      </c>
      <c r="F495" s="252" t="s">
        <v>1143</v>
      </c>
      <c r="G495" s="250"/>
      <c r="H495" s="251" t="s">
        <v>1</v>
      </c>
      <c r="I495" s="253"/>
      <c r="J495" s="250"/>
      <c r="K495" s="250"/>
      <c r="L495" s="254"/>
      <c r="M495" s="255"/>
      <c r="N495" s="256"/>
      <c r="O495" s="256"/>
      <c r="P495" s="256"/>
      <c r="Q495" s="256"/>
      <c r="R495" s="256"/>
      <c r="S495" s="256"/>
      <c r="T495" s="257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T495" s="258" t="s">
        <v>142</v>
      </c>
      <c r="AU495" s="258" t="s">
        <v>83</v>
      </c>
      <c r="AV495" s="14" t="s">
        <v>81</v>
      </c>
      <c r="AW495" s="14" t="s">
        <v>30</v>
      </c>
      <c r="AX495" s="14" t="s">
        <v>73</v>
      </c>
      <c r="AY495" s="258" t="s">
        <v>132</v>
      </c>
    </row>
    <row r="496" s="15" customFormat="1">
      <c r="A496" s="15"/>
      <c r="B496" s="259"/>
      <c r="C496" s="260"/>
      <c r="D496" s="239" t="s">
        <v>142</v>
      </c>
      <c r="E496" s="261" t="s">
        <v>1</v>
      </c>
      <c r="F496" s="262" t="s">
        <v>145</v>
      </c>
      <c r="G496" s="260"/>
      <c r="H496" s="263">
        <v>12.800000000000001</v>
      </c>
      <c r="I496" s="264"/>
      <c r="J496" s="260"/>
      <c r="K496" s="260"/>
      <c r="L496" s="265"/>
      <c r="M496" s="266"/>
      <c r="N496" s="267"/>
      <c r="O496" s="267"/>
      <c r="P496" s="267"/>
      <c r="Q496" s="267"/>
      <c r="R496" s="267"/>
      <c r="S496" s="267"/>
      <c r="T496" s="268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T496" s="269" t="s">
        <v>142</v>
      </c>
      <c r="AU496" s="269" t="s">
        <v>83</v>
      </c>
      <c r="AV496" s="15" t="s">
        <v>139</v>
      </c>
      <c r="AW496" s="15" t="s">
        <v>30</v>
      </c>
      <c r="AX496" s="15" t="s">
        <v>81</v>
      </c>
      <c r="AY496" s="269" t="s">
        <v>132</v>
      </c>
    </row>
    <row r="497" s="2" customFormat="1" ht="16.5" customHeight="1">
      <c r="A497" s="39"/>
      <c r="B497" s="40"/>
      <c r="C497" s="270" t="s">
        <v>367</v>
      </c>
      <c r="D497" s="270" t="s">
        <v>199</v>
      </c>
      <c r="E497" s="271" t="s">
        <v>1144</v>
      </c>
      <c r="F497" s="272" t="s">
        <v>1145</v>
      </c>
      <c r="G497" s="273" t="s">
        <v>170</v>
      </c>
      <c r="H497" s="274">
        <v>25.600000000000001</v>
      </c>
      <c r="I497" s="275"/>
      <c r="J497" s="276">
        <f>ROUND(I497*H497,2)</f>
        <v>0</v>
      </c>
      <c r="K497" s="272" t="s">
        <v>138</v>
      </c>
      <c r="L497" s="277"/>
      <c r="M497" s="278" t="s">
        <v>1</v>
      </c>
      <c r="N497" s="279" t="s">
        <v>38</v>
      </c>
      <c r="O497" s="92"/>
      <c r="P497" s="228">
        <f>O497*H497</f>
        <v>0</v>
      </c>
      <c r="Q497" s="228">
        <v>0</v>
      </c>
      <c r="R497" s="228">
        <f>Q497*H497</f>
        <v>0</v>
      </c>
      <c r="S497" s="228">
        <v>0</v>
      </c>
      <c r="T497" s="229">
        <f>S497*H497</f>
        <v>0</v>
      </c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R497" s="230" t="s">
        <v>165</v>
      </c>
      <c r="AT497" s="230" t="s">
        <v>199</v>
      </c>
      <c r="AU497" s="230" t="s">
        <v>83</v>
      </c>
      <c r="AY497" s="18" t="s">
        <v>132</v>
      </c>
      <c r="BE497" s="231">
        <f>IF(N497="základní",J497,0)</f>
        <v>0</v>
      </c>
      <c r="BF497" s="231">
        <f>IF(N497="snížená",J497,0)</f>
        <v>0</v>
      </c>
      <c r="BG497" s="231">
        <f>IF(N497="zákl. přenesená",J497,0)</f>
        <v>0</v>
      </c>
      <c r="BH497" s="231">
        <f>IF(N497="sníž. přenesená",J497,0)</f>
        <v>0</v>
      </c>
      <c r="BI497" s="231">
        <f>IF(N497="nulová",J497,0)</f>
        <v>0</v>
      </c>
      <c r="BJ497" s="18" t="s">
        <v>81</v>
      </c>
      <c r="BK497" s="231">
        <f>ROUND(I497*H497,2)</f>
        <v>0</v>
      </c>
      <c r="BL497" s="18" t="s">
        <v>139</v>
      </c>
      <c r="BM497" s="230" t="s">
        <v>1146</v>
      </c>
    </row>
    <row r="498" s="13" customFormat="1">
      <c r="A498" s="13"/>
      <c r="B498" s="237"/>
      <c r="C498" s="238"/>
      <c r="D498" s="239" t="s">
        <v>142</v>
      </c>
      <c r="E498" s="240" t="s">
        <v>1</v>
      </c>
      <c r="F498" s="241" t="s">
        <v>1147</v>
      </c>
      <c r="G498" s="238"/>
      <c r="H498" s="242">
        <v>25.600000000000001</v>
      </c>
      <c r="I498" s="243"/>
      <c r="J498" s="238"/>
      <c r="K498" s="238"/>
      <c r="L498" s="244"/>
      <c r="M498" s="245"/>
      <c r="N498" s="246"/>
      <c r="O498" s="246"/>
      <c r="P498" s="246"/>
      <c r="Q498" s="246"/>
      <c r="R498" s="246"/>
      <c r="S498" s="246"/>
      <c r="T498" s="247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48" t="s">
        <v>142</v>
      </c>
      <c r="AU498" s="248" t="s">
        <v>83</v>
      </c>
      <c r="AV498" s="13" t="s">
        <v>83</v>
      </c>
      <c r="AW498" s="13" t="s">
        <v>30</v>
      </c>
      <c r="AX498" s="13" t="s">
        <v>73</v>
      </c>
      <c r="AY498" s="248" t="s">
        <v>132</v>
      </c>
    </row>
    <row r="499" s="15" customFormat="1">
      <c r="A499" s="15"/>
      <c r="B499" s="259"/>
      <c r="C499" s="260"/>
      <c r="D499" s="239" t="s">
        <v>142</v>
      </c>
      <c r="E499" s="261" t="s">
        <v>1</v>
      </c>
      <c r="F499" s="262" t="s">
        <v>145</v>
      </c>
      <c r="G499" s="260"/>
      <c r="H499" s="263">
        <v>25.600000000000001</v>
      </c>
      <c r="I499" s="264"/>
      <c r="J499" s="260"/>
      <c r="K499" s="260"/>
      <c r="L499" s="265"/>
      <c r="M499" s="266"/>
      <c r="N499" s="267"/>
      <c r="O499" s="267"/>
      <c r="P499" s="267"/>
      <c r="Q499" s="267"/>
      <c r="R499" s="267"/>
      <c r="S499" s="267"/>
      <c r="T499" s="268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T499" s="269" t="s">
        <v>142</v>
      </c>
      <c r="AU499" s="269" t="s">
        <v>83</v>
      </c>
      <c r="AV499" s="15" t="s">
        <v>139</v>
      </c>
      <c r="AW499" s="15" t="s">
        <v>30</v>
      </c>
      <c r="AX499" s="15" t="s">
        <v>81</v>
      </c>
      <c r="AY499" s="269" t="s">
        <v>132</v>
      </c>
    </row>
    <row r="500" s="2" customFormat="1" ht="24.15" customHeight="1">
      <c r="A500" s="39"/>
      <c r="B500" s="40"/>
      <c r="C500" s="219" t="s">
        <v>1148</v>
      </c>
      <c r="D500" s="219" t="s">
        <v>134</v>
      </c>
      <c r="E500" s="220" t="s">
        <v>163</v>
      </c>
      <c r="F500" s="221" t="s">
        <v>164</v>
      </c>
      <c r="G500" s="222" t="s">
        <v>137</v>
      </c>
      <c r="H500" s="223">
        <v>16</v>
      </c>
      <c r="I500" s="224"/>
      <c r="J500" s="225">
        <f>ROUND(I500*H500,2)</f>
        <v>0</v>
      </c>
      <c r="K500" s="221" t="s">
        <v>138</v>
      </c>
      <c r="L500" s="45"/>
      <c r="M500" s="226" t="s">
        <v>1</v>
      </c>
      <c r="N500" s="227" t="s">
        <v>38</v>
      </c>
      <c r="O500" s="92"/>
      <c r="P500" s="228">
        <f>O500*H500</f>
        <v>0</v>
      </c>
      <c r="Q500" s="228">
        <v>0</v>
      </c>
      <c r="R500" s="228">
        <f>Q500*H500</f>
        <v>0</v>
      </c>
      <c r="S500" s="228">
        <v>0</v>
      </c>
      <c r="T500" s="229">
        <f>S500*H500</f>
        <v>0</v>
      </c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R500" s="230" t="s">
        <v>139</v>
      </c>
      <c r="AT500" s="230" t="s">
        <v>134</v>
      </c>
      <c r="AU500" s="230" t="s">
        <v>83</v>
      </c>
      <c r="AY500" s="18" t="s">
        <v>132</v>
      </c>
      <c r="BE500" s="231">
        <f>IF(N500="základní",J500,0)</f>
        <v>0</v>
      </c>
      <c r="BF500" s="231">
        <f>IF(N500="snížená",J500,0)</f>
        <v>0</v>
      </c>
      <c r="BG500" s="231">
        <f>IF(N500="zákl. přenesená",J500,0)</f>
        <v>0</v>
      </c>
      <c r="BH500" s="231">
        <f>IF(N500="sníž. přenesená",J500,0)</f>
        <v>0</v>
      </c>
      <c r="BI500" s="231">
        <f>IF(N500="nulová",J500,0)</f>
        <v>0</v>
      </c>
      <c r="BJ500" s="18" t="s">
        <v>81</v>
      </c>
      <c r="BK500" s="231">
        <f>ROUND(I500*H500,2)</f>
        <v>0</v>
      </c>
      <c r="BL500" s="18" t="s">
        <v>139</v>
      </c>
      <c r="BM500" s="230" t="s">
        <v>1149</v>
      </c>
    </row>
    <row r="501" s="2" customFormat="1">
      <c r="A501" s="39"/>
      <c r="B501" s="40"/>
      <c r="C501" s="41"/>
      <c r="D501" s="232" t="s">
        <v>140</v>
      </c>
      <c r="E501" s="41"/>
      <c r="F501" s="233" t="s">
        <v>166</v>
      </c>
      <c r="G501" s="41"/>
      <c r="H501" s="41"/>
      <c r="I501" s="234"/>
      <c r="J501" s="41"/>
      <c r="K501" s="41"/>
      <c r="L501" s="45"/>
      <c r="M501" s="235"/>
      <c r="N501" s="236"/>
      <c r="O501" s="92"/>
      <c r="P501" s="92"/>
      <c r="Q501" s="92"/>
      <c r="R501" s="92"/>
      <c r="S501" s="92"/>
      <c r="T501" s="93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T501" s="18" t="s">
        <v>140</v>
      </c>
      <c r="AU501" s="18" t="s">
        <v>83</v>
      </c>
    </row>
    <row r="502" s="13" customFormat="1">
      <c r="A502" s="13"/>
      <c r="B502" s="237"/>
      <c r="C502" s="238"/>
      <c r="D502" s="239" t="s">
        <v>142</v>
      </c>
      <c r="E502" s="240" t="s">
        <v>1</v>
      </c>
      <c r="F502" s="241" t="s">
        <v>183</v>
      </c>
      <c r="G502" s="238"/>
      <c r="H502" s="242">
        <v>16</v>
      </c>
      <c r="I502" s="243"/>
      <c r="J502" s="238"/>
      <c r="K502" s="238"/>
      <c r="L502" s="244"/>
      <c r="M502" s="245"/>
      <c r="N502" s="246"/>
      <c r="O502" s="246"/>
      <c r="P502" s="246"/>
      <c r="Q502" s="246"/>
      <c r="R502" s="246"/>
      <c r="S502" s="246"/>
      <c r="T502" s="247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48" t="s">
        <v>142</v>
      </c>
      <c r="AU502" s="248" t="s">
        <v>83</v>
      </c>
      <c r="AV502" s="13" t="s">
        <v>83</v>
      </c>
      <c r="AW502" s="13" t="s">
        <v>30</v>
      </c>
      <c r="AX502" s="13" t="s">
        <v>73</v>
      </c>
      <c r="AY502" s="248" t="s">
        <v>132</v>
      </c>
    </row>
    <row r="503" s="14" customFormat="1">
      <c r="A503" s="14"/>
      <c r="B503" s="249"/>
      <c r="C503" s="250"/>
      <c r="D503" s="239" t="s">
        <v>142</v>
      </c>
      <c r="E503" s="251" t="s">
        <v>1</v>
      </c>
      <c r="F503" s="252" t="s">
        <v>144</v>
      </c>
      <c r="G503" s="250"/>
      <c r="H503" s="251" t="s">
        <v>1</v>
      </c>
      <c r="I503" s="253"/>
      <c r="J503" s="250"/>
      <c r="K503" s="250"/>
      <c r="L503" s="254"/>
      <c r="M503" s="255"/>
      <c r="N503" s="256"/>
      <c r="O503" s="256"/>
      <c r="P503" s="256"/>
      <c r="Q503" s="256"/>
      <c r="R503" s="256"/>
      <c r="S503" s="256"/>
      <c r="T503" s="257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T503" s="258" t="s">
        <v>142</v>
      </c>
      <c r="AU503" s="258" t="s">
        <v>83</v>
      </c>
      <c r="AV503" s="14" t="s">
        <v>81</v>
      </c>
      <c r="AW503" s="14" t="s">
        <v>30</v>
      </c>
      <c r="AX503" s="14" t="s">
        <v>73</v>
      </c>
      <c r="AY503" s="258" t="s">
        <v>132</v>
      </c>
    </row>
    <row r="504" s="15" customFormat="1">
      <c r="A504" s="15"/>
      <c r="B504" s="259"/>
      <c r="C504" s="260"/>
      <c r="D504" s="239" t="s">
        <v>142</v>
      </c>
      <c r="E504" s="261" t="s">
        <v>1</v>
      </c>
      <c r="F504" s="262" t="s">
        <v>145</v>
      </c>
      <c r="G504" s="260"/>
      <c r="H504" s="263">
        <v>16</v>
      </c>
      <c r="I504" s="264"/>
      <c r="J504" s="260"/>
      <c r="K504" s="260"/>
      <c r="L504" s="265"/>
      <c r="M504" s="266"/>
      <c r="N504" s="267"/>
      <c r="O504" s="267"/>
      <c r="P504" s="267"/>
      <c r="Q504" s="267"/>
      <c r="R504" s="267"/>
      <c r="S504" s="267"/>
      <c r="T504" s="268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T504" s="269" t="s">
        <v>142</v>
      </c>
      <c r="AU504" s="269" t="s">
        <v>83</v>
      </c>
      <c r="AV504" s="15" t="s">
        <v>139</v>
      </c>
      <c r="AW504" s="15" t="s">
        <v>30</v>
      </c>
      <c r="AX504" s="15" t="s">
        <v>81</v>
      </c>
      <c r="AY504" s="269" t="s">
        <v>132</v>
      </c>
    </row>
    <row r="505" s="2" customFormat="1" ht="16.5" customHeight="1">
      <c r="A505" s="39"/>
      <c r="B505" s="40"/>
      <c r="C505" s="219" t="s">
        <v>373</v>
      </c>
      <c r="D505" s="219" t="s">
        <v>134</v>
      </c>
      <c r="E505" s="220" t="s">
        <v>593</v>
      </c>
      <c r="F505" s="221" t="s">
        <v>453</v>
      </c>
      <c r="G505" s="222" t="s">
        <v>137</v>
      </c>
      <c r="H505" s="223">
        <v>120</v>
      </c>
      <c r="I505" s="224"/>
      <c r="J505" s="225">
        <f>ROUND(I505*H505,2)</f>
        <v>0</v>
      </c>
      <c r="K505" s="221" t="s">
        <v>138</v>
      </c>
      <c r="L505" s="45"/>
      <c r="M505" s="226" t="s">
        <v>1</v>
      </c>
      <c r="N505" s="227" t="s">
        <v>38</v>
      </c>
      <c r="O505" s="92"/>
      <c r="P505" s="228">
        <f>O505*H505</f>
        <v>0</v>
      </c>
      <c r="Q505" s="228">
        <v>0</v>
      </c>
      <c r="R505" s="228">
        <f>Q505*H505</f>
        <v>0</v>
      </c>
      <c r="S505" s="228">
        <v>0</v>
      </c>
      <c r="T505" s="229">
        <f>S505*H505</f>
        <v>0</v>
      </c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R505" s="230" t="s">
        <v>139</v>
      </c>
      <c r="AT505" s="230" t="s">
        <v>134</v>
      </c>
      <c r="AU505" s="230" t="s">
        <v>83</v>
      </c>
      <c r="AY505" s="18" t="s">
        <v>132</v>
      </c>
      <c r="BE505" s="231">
        <f>IF(N505="základní",J505,0)</f>
        <v>0</v>
      </c>
      <c r="BF505" s="231">
        <f>IF(N505="snížená",J505,0)</f>
        <v>0</v>
      </c>
      <c r="BG505" s="231">
        <f>IF(N505="zákl. přenesená",J505,0)</f>
        <v>0</v>
      </c>
      <c r="BH505" s="231">
        <f>IF(N505="sníž. přenesená",J505,0)</f>
        <v>0</v>
      </c>
      <c r="BI505" s="231">
        <f>IF(N505="nulová",J505,0)</f>
        <v>0</v>
      </c>
      <c r="BJ505" s="18" t="s">
        <v>81</v>
      </c>
      <c r="BK505" s="231">
        <f>ROUND(I505*H505,2)</f>
        <v>0</v>
      </c>
      <c r="BL505" s="18" t="s">
        <v>139</v>
      </c>
      <c r="BM505" s="230" t="s">
        <v>1150</v>
      </c>
    </row>
    <row r="506" s="2" customFormat="1">
      <c r="A506" s="39"/>
      <c r="B506" s="40"/>
      <c r="C506" s="41"/>
      <c r="D506" s="232" t="s">
        <v>140</v>
      </c>
      <c r="E506" s="41"/>
      <c r="F506" s="233" t="s">
        <v>594</v>
      </c>
      <c r="G506" s="41"/>
      <c r="H506" s="41"/>
      <c r="I506" s="234"/>
      <c r="J506" s="41"/>
      <c r="K506" s="41"/>
      <c r="L506" s="45"/>
      <c r="M506" s="235"/>
      <c r="N506" s="236"/>
      <c r="O506" s="92"/>
      <c r="P506" s="92"/>
      <c r="Q506" s="92"/>
      <c r="R506" s="92"/>
      <c r="S506" s="92"/>
      <c r="T506" s="93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T506" s="18" t="s">
        <v>140</v>
      </c>
      <c r="AU506" s="18" t="s">
        <v>83</v>
      </c>
    </row>
    <row r="507" s="13" customFormat="1">
      <c r="A507" s="13"/>
      <c r="B507" s="237"/>
      <c r="C507" s="238"/>
      <c r="D507" s="239" t="s">
        <v>142</v>
      </c>
      <c r="E507" s="240" t="s">
        <v>1</v>
      </c>
      <c r="F507" s="241" t="s">
        <v>677</v>
      </c>
      <c r="G507" s="238"/>
      <c r="H507" s="242">
        <v>120</v>
      </c>
      <c r="I507" s="243"/>
      <c r="J507" s="238"/>
      <c r="K507" s="238"/>
      <c r="L507" s="244"/>
      <c r="M507" s="245"/>
      <c r="N507" s="246"/>
      <c r="O507" s="246"/>
      <c r="P507" s="246"/>
      <c r="Q507" s="246"/>
      <c r="R507" s="246"/>
      <c r="S507" s="246"/>
      <c r="T507" s="247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48" t="s">
        <v>142</v>
      </c>
      <c r="AU507" s="248" t="s">
        <v>83</v>
      </c>
      <c r="AV507" s="13" t="s">
        <v>83</v>
      </c>
      <c r="AW507" s="13" t="s">
        <v>30</v>
      </c>
      <c r="AX507" s="13" t="s">
        <v>73</v>
      </c>
      <c r="AY507" s="248" t="s">
        <v>132</v>
      </c>
    </row>
    <row r="508" s="14" customFormat="1">
      <c r="A508" s="14"/>
      <c r="B508" s="249"/>
      <c r="C508" s="250"/>
      <c r="D508" s="239" t="s">
        <v>142</v>
      </c>
      <c r="E508" s="251" t="s">
        <v>1</v>
      </c>
      <c r="F508" s="252" t="s">
        <v>1151</v>
      </c>
      <c r="G508" s="250"/>
      <c r="H508" s="251" t="s">
        <v>1</v>
      </c>
      <c r="I508" s="253"/>
      <c r="J508" s="250"/>
      <c r="K508" s="250"/>
      <c r="L508" s="254"/>
      <c r="M508" s="255"/>
      <c r="N508" s="256"/>
      <c r="O508" s="256"/>
      <c r="P508" s="256"/>
      <c r="Q508" s="256"/>
      <c r="R508" s="256"/>
      <c r="S508" s="256"/>
      <c r="T508" s="257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T508" s="258" t="s">
        <v>142</v>
      </c>
      <c r="AU508" s="258" t="s">
        <v>83</v>
      </c>
      <c r="AV508" s="14" t="s">
        <v>81</v>
      </c>
      <c r="AW508" s="14" t="s">
        <v>30</v>
      </c>
      <c r="AX508" s="14" t="s">
        <v>73</v>
      </c>
      <c r="AY508" s="258" t="s">
        <v>132</v>
      </c>
    </row>
    <row r="509" s="15" customFormat="1">
      <c r="A509" s="15"/>
      <c r="B509" s="259"/>
      <c r="C509" s="260"/>
      <c r="D509" s="239" t="s">
        <v>142</v>
      </c>
      <c r="E509" s="261" t="s">
        <v>1</v>
      </c>
      <c r="F509" s="262" t="s">
        <v>145</v>
      </c>
      <c r="G509" s="260"/>
      <c r="H509" s="263">
        <v>120</v>
      </c>
      <c r="I509" s="264"/>
      <c r="J509" s="260"/>
      <c r="K509" s="260"/>
      <c r="L509" s="265"/>
      <c r="M509" s="266"/>
      <c r="N509" s="267"/>
      <c r="O509" s="267"/>
      <c r="P509" s="267"/>
      <c r="Q509" s="267"/>
      <c r="R509" s="267"/>
      <c r="S509" s="267"/>
      <c r="T509" s="268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T509" s="269" t="s">
        <v>142</v>
      </c>
      <c r="AU509" s="269" t="s">
        <v>83</v>
      </c>
      <c r="AV509" s="15" t="s">
        <v>139</v>
      </c>
      <c r="AW509" s="15" t="s">
        <v>30</v>
      </c>
      <c r="AX509" s="15" t="s">
        <v>81</v>
      </c>
      <c r="AY509" s="269" t="s">
        <v>132</v>
      </c>
    </row>
    <row r="510" s="2" customFormat="1" ht="24.15" customHeight="1">
      <c r="A510" s="39"/>
      <c r="B510" s="40"/>
      <c r="C510" s="219" t="s">
        <v>803</v>
      </c>
      <c r="D510" s="219" t="s">
        <v>134</v>
      </c>
      <c r="E510" s="220" t="s">
        <v>187</v>
      </c>
      <c r="F510" s="221" t="s">
        <v>188</v>
      </c>
      <c r="G510" s="222" t="s">
        <v>137</v>
      </c>
      <c r="H510" s="223">
        <v>120</v>
      </c>
      <c r="I510" s="224"/>
      <c r="J510" s="225">
        <f>ROUND(I510*H510,2)</f>
        <v>0</v>
      </c>
      <c r="K510" s="221" t="s">
        <v>138</v>
      </c>
      <c r="L510" s="45"/>
      <c r="M510" s="226" t="s">
        <v>1</v>
      </c>
      <c r="N510" s="227" t="s">
        <v>38</v>
      </c>
      <c r="O510" s="92"/>
      <c r="P510" s="228">
        <f>O510*H510</f>
        <v>0</v>
      </c>
      <c r="Q510" s="228">
        <v>0</v>
      </c>
      <c r="R510" s="228">
        <f>Q510*H510</f>
        <v>0</v>
      </c>
      <c r="S510" s="228">
        <v>0</v>
      </c>
      <c r="T510" s="229">
        <f>S510*H510</f>
        <v>0</v>
      </c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R510" s="230" t="s">
        <v>139</v>
      </c>
      <c r="AT510" s="230" t="s">
        <v>134</v>
      </c>
      <c r="AU510" s="230" t="s">
        <v>83</v>
      </c>
      <c r="AY510" s="18" t="s">
        <v>132</v>
      </c>
      <c r="BE510" s="231">
        <f>IF(N510="základní",J510,0)</f>
        <v>0</v>
      </c>
      <c r="BF510" s="231">
        <f>IF(N510="snížená",J510,0)</f>
        <v>0</v>
      </c>
      <c r="BG510" s="231">
        <f>IF(N510="zákl. přenesená",J510,0)</f>
        <v>0</v>
      </c>
      <c r="BH510" s="231">
        <f>IF(N510="sníž. přenesená",J510,0)</f>
        <v>0</v>
      </c>
      <c r="BI510" s="231">
        <f>IF(N510="nulová",J510,0)</f>
        <v>0</v>
      </c>
      <c r="BJ510" s="18" t="s">
        <v>81</v>
      </c>
      <c r="BK510" s="231">
        <f>ROUND(I510*H510,2)</f>
        <v>0</v>
      </c>
      <c r="BL510" s="18" t="s">
        <v>139</v>
      </c>
      <c r="BM510" s="230" t="s">
        <v>458</v>
      </c>
    </row>
    <row r="511" s="2" customFormat="1">
      <c r="A511" s="39"/>
      <c r="B511" s="40"/>
      <c r="C511" s="41"/>
      <c r="D511" s="232" t="s">
        <v>140</v>
      </c>
      <c r="E511" s="41"/>
      <c r="F511" s="233" t="s">
        <v>190</v>
      </c>
      <c r="G511" s="41"/>
      <c r="H511" s="41"/>
      <c r="I511" s="234"/>
      <c r="J511" s="41"/>
      <c r="K511" s="41"/>
      <c r="L511" s="45"/>
      <c r="M511" s="235"/>
      <c r="N511" s="236"/>
      <c r="O511" s="92"/>
      <c r="P511" s="92"/>
      <c r="Q511" s="92"/>
      <c r="R511" s="92"/>
      <c r="S511" s="92"/>
      <c r="T511" s="93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T511" s="18" t="s">
        <v>140</v>
      </c>
      <c r="AU511" s="18" t="s">
        <v>83</v>
      </c>
    </row>
    <row r="512" s="13" customFormat="1">
      <c r="A512" s="13"/>
      <c r="B512" s="237"/>
      <c r="C512" s="238"/>
      <c r="D512" s="239" t="s">
        <v>142</v>
      </c>
      <c r="E512" s="240" t="s">
        <v>1</v>
      </c>
      <c r="F512" s="241" t="s">
        <v>1152</v>
      </c>
      <c r="G512" s="238"/>
      <c r="H512" s="242">
        <v>120</v>
      </c>
      <c r="I512" s="243"/>
      <c r="J512" s="238"/>
      <c r="K512" s="238"/>
      <c r="L512" s="244"/>
      <c r="M512" s="245"/>
      <c r="N512" s="246"/>
      <c r="O512" s="246"/>
      <c r="P512" s="246"/>
      <c r="Q512" s="246"/>
      <c r="R512" s="246"/>
      <c r="S512" s="246"/>
      <c r="T512" s="247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48" t="s">
        <v>142</v>
      </c>
      <c r="AU512" s="248" t="s">
        <v>83</v>
      </c>
      <c r="AV512" s="13" t="s">
        <v>83</v>
      </c>
      <c r="AW512" s="13" t="s">
        <v>30</v>
      </c>
      <c r="AX512" s="13" t="s">
        <v>73</v>
      </c>
      <c r="AY512" s="248" t="s">
        <v>132</v>
      </c>
    </row>
    <row r="513" s="14" customFormat="1">
      <c r="A513" s="14"/>
      <c r="B513" s="249"/>
      <c r="C513" s="250"/>
      <c r="D513" s="239" t="s">
        <v>142</v>
      </c>
      <c r="E513" s="251" t="s">
        <v>1</v>
      </c>
      <c r="F513" s="252" t="s">
        <v>144</v>
      </c>
      <c r="G513" s="250"/>
      <c r="H513" s="251" t="s">
        <v>1</v>
      </c>
      <c r="I513" s="253"/>
      <c r="J513" s="250"/>
      <c r="K513" s="250"/>
      <c r="L513" s="254"/>
      <c r="M513" s="255"/>
      <c r="N513" s="256"/>
      <c r="O513" s="256"/>
      <c r="P513" s="256"/>
      <c r="Q513" s="256"/>
      <c r="R513" s="256"/>
      <c r="S513" s="256"/>
      <c r="T513" s="257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T513" s="258" t="s">
        <v>142</v>
      </c>
      <c r="AU513" s="258" t="s">
        <v>83</v>
      </c>
      <c r="AV513" s="14" t="s">
        <v>81</v>
      </c>
      <c r="AW513" s="14" t="s">
        <v>30</v>
      </c>
      <c r="AX513" s="14" t="s">
        <v>73</v>
      </c>
      <c r="AY513" s="258" t="s">
        <v>132</v>
      </c>
    </row>
    <row r="514" s="15" customFormat="1">
      <c r="A514" s="15"/>
      <c r="B514" s="259"/>
      <c r="C514" s="260"/>
      <c r="D514" s="239" t="s">
        <v>142</v>
      </c>
      <c r="E514" s="261" t="s">
        <v>1</v>
      </c>
      <c r="F514" s="262" t="s">
        <v>145</v>
      </c>
      <c r="G514" s="260"/>
      <c r="H514" s="263">
        <v>120</v>
      </c>
      <c r="I514" s="264"/>
      <c r="J514" s="260"/>
      <c r="K514" s="260"/>
      <c r="L514" s="265"/>
      <c r="M514" s="266"/>
      <c r="N514" s="267"/>
      <c r="O514" s="267"/>
      <c r="P514" s="267"/>
      <c r="Q514" s="267"/>
      <c r="R514" s="267"/>
      <c r="S514" s="267"/>
      <c r="T514" s="268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T514" s="269" t="s">
        <v>142</v>
      </c>
      <c r="AU514" s="269" t="s">
        <v>83</v>
      </c>
      <c r="AV514" s="15" t="s">
        <v>139</v>
      </c>
      <c r="AW514" s="15" t="s">
        <v>30</v>
      </c>
      <c r="AX514" s="15" t="s">
        <v>81</v>
      </c>
      <c r="AY514" s="269" t="s">
        <v>132</v>
      </c>
    </row>
    <row r="515" s="2" customFormat="1" ht="24.15" customHeight="1">
      <c r="A515" s="39"/>
      <c r="B515" s="40"/>
      <c r="C515" s="219" t="s">
        <v>380</v>
      </c>
      <c r="D515" s="219" t="s">
        <v>134</v>
      </c>
      <c r="E515" s="220" t="s">
        <v>612</v>
      </c>
      <c r="F515" s="221" t="s">
        <v>613</v>
      </c>
      <c r="G515" s="222" t="s">
        <v>137</v>
      </c>
      <c r="H515" s="223">
        <v>145</v>
      </c>
      <c r="I515" s="224"/>
      <c r="J515" s="225">
        <f>ROUND(I515*H515,2)</f>
        <v>0</v>
      </c>
      <c r="K515" s="221" t="s">
        <v>138</v>
      </c>
      <c r="L515" s="45"/>
      <c r="M515" s="226" t="s">
        <v>1</v>
      </c>
      <c r="N515" s="227" t="s">
        <v>38</v>
      </c>
      <c r="O515" s="92"/>
      <c r="P515" s="228">
        <f>O515*H515</f>
        <v>0</v>
      </c>
      <c r="Q515" s="228">
        <v>0</v>
      </c>
      <c r="R515" s="228">
        <f>Q515*H515</f>
        <v>0</v>
      </c>
      <c r="S515" s="228">
        <v>0</v>
      </c>
      <c r="T515" s="229">
        <f>S515*H515</f>
        <v>0</v>
      </c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R515" s="230" t="s">
        <v>139</v>
      </c>
      <c r="AT515" s="230" t="s">
        <v>134</v>
      </c>
      <c r="AU515" s="230" t="s">
        <v>83</v>
      </c>
      <c r="AY515" s="18" t="s">
        <v>132</v>
      </c>
      <c r="BE515" s="231">
        <f>IF(N515="základní",J515,0)</f>
        <v>0</v>
      </c>
      <c r="BF515" s="231">
        <f>IF(N515="snížená",J515,0)</f>
        <v>0</v>
      </c>
      <c r="BG515" s="231">
        <f>IF(N515="zákl. přenesená",J515,0)</f>
        <v>0</v>
      </c>
      <c r="BH515" s="231">
        <f>IF(N515="sníž. přenesená",J515,0)</f>
        <v>0</v>
      </c>
      <c r="BI515" s="231">
        <f>IF(N515="nulová",J515,0)</f>
        <v>0</v>
      </c>
      <c r="BJ515" s="18" t="s">
        <v>81</v>
      </c>
      <c r="BK515" s="231">
        <f>ROUND(I515*H515,2)</f>
        <v>0</v>
      </c>
      <c r="BL515" s="18" t="s">
        <v>139</v>
      </c>
      <c r="BM515" s="230" t="s">
        <v>1153</v>
      </c>
    </row>
    <row r="516" s="2" customFormat="1">
      <c r="A516" s="39"/>
      <c r="B516" s="40"/>
      <c r="C516" s="41"/>
      <c r="D516" s="232" t="s">
        <v>140</v>
      </c>
      <c r="E516" s="41"/>
      <c r="F516" s="233" t="s">
        <v>614</v>
      </c>
      <c r="G516" s="41"/>
      <c r="H516" s="41"/>
      <c r="I516" s="234"/>
      <c r="J516" s="41"/>
      <c r="K516" s="41"/>
      <c r="L516" s="45"/>
      <c r="M516" s="235"/>
      <c r="N516" s="236"/>
      <c r="O516" s="92"/>
      <c r="P516" s="92"/>
      <c r="Q516" s="92"/>
      <c r="R516" s="92"/>
      <c r="S516" s="92"/>
      <c r="T516" s="93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T516" s="18" t="s">
        <v>140</v>
      </c>
      <c r="AU516" s="18" t="s">
        <v>83</v>
      </c>
    </row>
    <row r="517" s="12" customFormat="1" ht="22.8" customHeight="1">
      <c r="A517" s="12"/>
      <c r="B517" s="203"/>
      <c r="C517" s="204"/>
      <c r="D517" s="205" t="s">
        <v>72</v>
      </c>
      <c r="E517" s="217" t="s">
        <v>158</v>
      </c>
      <c r="F517" s="217" t="s">
        <v>1154</v>
      </c>
      <c r="G517" s="204"/>
      <c r="H517" s="204"/>
      <c r="I517" s="207"/>
      <c r="J517" s="218">
        <f>BK517</f>
        <v>0</v>
      </c>
      <c r="K517" s="204"/>
      <c r="L517" s="209"/>
      <c r="M517" s="210"/>
      <c r="N517" s="211"/>
      <c r="O517" s="211"/>
      <c r="P517" s="212">
        <f>SUM(P518:P537)</f>
        <v>0</v>
      </c>
      <c r="Q517" s="211"/>
      <c r="R517" s="212">
        <f>SUM(R518:R537)</f>
        <v>0</v>
      </c>
      <c r="S517" s="211"/>
      <c r="T517" s="213">
        <f>SUM(T518:T537)</f>
        <v>0</v>
      </c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R517" s="214" t="s">
        <v>81</v>
      </c>
      <c r="AT517" s="215" t="s">
        <v>72</v>
      </c>
      <c r="AU517" s="215" t="s">
        <v>81</v>
      </c>
      <c r="AY517" s="214" t="s">
        <v>132</v>
      </c>
      <c r="BK517" s="216">
        <f>SUM(BK518:BK537)</f>
        <v>0</v>
      </c>
    </row>
    <row r="518" s="2" customFormat="1" ht="16.5" customHeight="1">
      <c r="A518" s="39"/>
      <c r="B518" s="40"/>
      <c r="C518" s="219" t="s">
        <v>1155</v>
      </c>
      <c r="D518" s="219" t="s">
        <v>134</v>
      </c>
      <c r="E518" s="220" t="s">
        <v>1156</v>
      </c>
      <c r="F518" s="221" t="s">
        <v>1157</v>
      </c>
      <c r="G518" s="222" t="s">
        <v>137</v>
      </c>
      <c r="H518" s="223">
        <v>36</v>
      </c>
      <c r="I518" s="224"/>
      <c r="J518" s="225">
        <f>ROUND(I518*H518,2)</f>
        <v>0</v>
      </c>
      <c r="K518" s="221" t="s">
        <v>138</v>
      </c>
      <c r="L518" s="45"/>
      <c r="M518" s="226" t="s">
        <v>1</v>
      </c>
      <c r="N518" s="227" t="s">
        <v>38</v>
      </c>
      <c r="O518" s="92"/>
      <c r="P518" s="228">
        <f>O518*H518</f>
        <v>0</v>
      </c>
      <c r="Q518" s="228">
        <v>0</v>
      </c>
      <c r="R518" s="228">
        <f>Q518*H518</f>
        <v>0</v>
      </c>
      <c r="S518" s="228">
        <v>0</v>
      </c>
      <c r="T518" s="229">
        <f>S518*H518</f>
        <v>0</v>
      </c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R518" s="230" t="s">
        <v>139</v>
      </c>
      <c r="AT518" s="230" t="s">
        <v>134</v>
      </c>
      <c r="AU518" s="230" t="s">
        <v>83</v>
      </c>
      <c r="AY518" s="18" t="s">
        <v>132</v>
      </c>
      <c r="BE518" s="231">
        <f>IF(N518="základní",J518,0)</f>
        <v>0</v>
      </c>
      <c r="BF518" s="231">
        <f>IF(N518="snížená",J518,0)</f>
        <v>0</v>
      </c>
      <c r="BG518" s="231">
        <f>IF(N518="zákl. přenesená",J518,0)</f>
        <v>0</v>
      </c>
      <c r="BH518" s="231">
        <f>IF(N518="sníž. přenesená",J518,0)</f>
        <v>0</v>
      </c>
      <c r="BI518" s="231">
        <f>IF(N518="nulová",J518,0)</f>
        <v>0</v>
      </c>
      <c r="BJ518" s="18" t="s">
        <v>81</v>
      </c>
      <c r="BK518" s="231">
        <f>ROUND(I518*H518,2)</f>
        <v>0</v>
      </c>
      <c r="BL518" s="18" t="s">
        <v>139</v>
      </c>
      <c r="BM518" s="230" t="s">
        <v>1158</v>
      </c>
    </row>
    <row r="519" s="2" customFormat="1">
      <c r="A519" s="39"/>
      <c r="B519" s="40"/>
      <c r="C519" s="41"/>
      <c r="D519" s="232" t="s">
        <v>140</v>
      </c>
      <c r="E519" s="41"/>
      <c r="F519" s="233" t="s">
        <v>1159</v>
      </c>
      <c r="G519" s="41"/>
      <c r="H519" s="41"/>
      <c r="I519" s="234"/>
      <c r="J519" s="41"/>
      <c r="K519" s="41"/>
      <c r="L519" s="45"/>
      <c r="M519" s="235"/>
      <c r="N519" s="236"/>
      <c r="O519" s="92"/>
      <c r="P519" s="92"/>
      <c r="Q519" s="92"/>
      <c r="R519" s="92"/>
      <c r="S519" s="92"/>
      <c r="T519" s="93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T519" s="18" t="s">
        <v>140</v>
      </c>
      <c r="AU519" s="18" t="s">
        <v>83</v>
      </c>
    </row>
    <row r="520" s="13" customFormat="1">
      <c r="A520" s="13"/>
      <c r="B520" s="237"/>
      <c r="C520" s="238"/>
      <c r="D520" s="239" t="s">
        <v>142</v>
      </c>
      <c r="E520" s="240" t="s">
        <v>1</v>
      </c>
      <c r="F520" s="241" t="s">
        <v>1160</v>
      </c>
      <c r="G520" s="238"/>
      <c r="H520" s="242">
        <v>26</v>
      </c>
      <c r="I520" s="243"/>
      <c r="J520" s="238"/>
      <c r="K520" s="238"/>
      <c r="L520" s="244"/>
      <c r="M520" s="245"/>
      <c r="N520" s="246"/>
      <c r="O520" s="246"/>
      <c r="P520" s="246"/>
      <c r="Q520" s="246"/>
      <c r="R520" s="246"/>
      <c r="S520" s="246"/>
      <c r="T520" s="247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T520" s="248" t="s">
        <v>142</v>
      </c>
      <c r="AU520" s="248" t="s">
        <v>83</v>
      </c>
      <c r="AV520" s="13" t="s">
        <v>83</v>
      </c>
      <c r="AW520" s="13" t="s">
        <v>30</v>
      </c>
      <c r="AX520" s="13" t="s">
        <v>73</v>
      </c>
      <c r="AY520" s="248" t="s">
        <v>132</v>
      </c>
    </row>
    <row r="521" s="14" customFormat="1">
      <c r="A521" s="14"/>
      <c r="B521" s="249"/>
      <c r="C521" s="250"/>
      <c r="D521" s="239" t="s">
        <v>142</v>
      </c>
      <c r="E521" s="251" t="s">
        <v>1</v>
      </c>
      <c r="F521" s="252" t="s">
        <v>859</v>
      </c>
      <c r="G521" s="250"/>
      <c r="H521" s="251" t="s">
        <v>1</v>
      </c>
      <c r="I521" s="253"/>
      <c r="J521" s="250"/>
      <c r="K521" s="250"/>
      <c r="L521" s="254"/>
      <c r="M521" s="255"/>
      <c r="N521" s="256"/>
      <c r="O521" s="256"/>
      <c r="P521" s="256"/>
      <c r="Q521" s="256"/>
      <c r="R521" s="256"/>
      <c r="S521" s="256"/>
      <c r="T521" s="257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T521" s="258" t="s">
        <v>142</v>
      </c>
      <c r="AU521" s="258" t="s">
        <v>83</v>
      </c>
      <c r="AV521" s="14" t="s">
        <v>81</v>
      </c>
      <c r="AW521" s="14" t="s">
        <v>30</v>
      </c>
      <c r="AX521" s="14" t="s">
        <v>73</v>
      </c>
      <c r="AY521" s="258" t="s">
        <v>132</v>
      </c>
    </row>
    <row r="522" s="13" customFormat="1">
      <c r="A522" s="13"/>
      <c r="B522" s="237"/>
      <c r="C522" s="238"/>
      <c r="D522" s="239" t="s">
        <v>142</v>
      </c>
      <c r="E522" s="240" t="s">
        <v>1</v>
      </c>
      <c r="F522" s="241" t="s">
        <v>171</v>
      </c>
      <c r="G522" s="238"/>
      <c r="H522" s="242">
        <v>10</v>
      </c>
      <c r="I522" s="243"/>
      <c r="J522" s="238"/>
      <c r="K522" s="238"/>
      <c r="L522" s="244"/>
      <c r="M522" s="245"/>
      <c r="N522" s="246"/>
      <c r="O522" s="246"/>
      <c r="P522" s="246"/>
      <c r="Q522" s="246"/>
      <c r="R522" s="246"/>
      <c r="S522" s="246"/>
      <c r="T522" s="247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48" t="s">
        <v>142</v>
      </c>
      <c r="AU522" s="248" t="s">
        <v>83</v>
      </c>
      <c r="AV522" s="13" t="s">
        <v>83</v>
      </c>
      <c r="AW522" s="13" t="s">
        <v>30</v>
      </c>
      <c r="AX522" s="13" t="s">
        <v>73</v>
      </c>
      <c r="AY522" s="248" t="s">
        <v>132</v>
      </c>
    </row>
    <row r="523" s="14" customFormat="1">
      <c r="A523" s="14"/>
      <c r="B523" s="249"/>
      <c r="C523" s="250"/>
      <c r="D523" s="239" t="s">
        <v>142</v>
      </c>
      <c r="E523" s="251" t="s">
        <v>1</v>
      </c>
      <c r="F523" s="252" t="s">
        <v>1161</v>
      </c>
      <c r="G523" s="250"/>
      <c r="H523" s="251" t="s">
        <v>1</v>
      </c>
      <c r="I523" s="253"/>
      <c r="J523" s="250"/>
      <c r="K523" s="250"/>
      <c r="L523" s="254"/>
      <c r="M523" s="255"/>
      <c r="N523" s="256"/>
      <c r="O523" s="256"/>
      <c r="P523" s="256"/>
      <c r="Q523" s="256"/>
      <c r="R523" s="256"/>
      <c r="S523" s="256"/>
      <c r="T523" s="257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T523" s="258" t="s">
        <v>142</v>
      </c>
      <c r="AU523" s="258" t="s">
        <v>83</v>
      </c>
      <c r="AV523" s="14" t="s">
        <v>81</v>
      </c>
      <c r="AW523" s="14" t="s">
        <v>30</v>
      </c>
      <c r="AX523" s="14" t="s">
        <v>73</v>
      </c>
      <c r="AY523" s="258" t="s">
        <v>132</v>
      </c>
    </row>
    <row r="524" s="14" customFormat="1">
      <c r="A524" s="14"/>
      <c r="B524" s="249"/>
      <c r="C524" s="250"/>
      <c r="D524" s="239" t="s">
        <v>142</v>
      </c>
      <c r="E524" s="251" t="s">
        <v>1</v>
      </c>
      <c r="F524" s="252" t="s">
        <v>197</v>
      </c>
      <c r="G524" s="250"/>
      <c r="H524" s="251" t="s">
        <v>1</v>
      </c>
      <c r="I524" s="253"/>
      <c r="J524" s="250"/>
      <c r="K524" s="250"/>
      <c r="L524" s="254"/>
      <c r="M524" s="255"/>
      <c r="N524" s="256"/>
      <c r="O524" s="256"/>
      <c r="P524" s="256"/>
      <c r="Q524" s="256"/>
      <c r="R524" s="256"/>
      <c r="S524" s="256"/>
      <c r="T524" s="257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T524" s="258" t="s">
        <v>142</v>
      </c>
      <c r="AU524" s="258" t="s">
        <v>83</v>
      </c>
      <c r="AV524" s="14" t="s">
        <v>81</v>
      </c>
      <c r="AW524" s="14" t="s">
        <v>30</v>
      </c>
      <c r="AX524" s="14" t="s">
        <v>73</v>
      </c>
      <c r="AY524" s="258" t="s">
        <v>132</v>
      </c>
    </row>
    <row r="525" s="15" customFormat="1">
      <c r="A525" s="15"/>
      <c r="B525" s="259"/>
      <c r="C525" s="260"/>
      <c r="D525" s="239" t="s">
        <v>142</v>
      </c>
      <c r="E525" s="261" t="s">
        <v>1</v>
      </c>
      <c r="F525" s="262" t="s">
        <v>145</v>
      </c>
      <c r="G525" s="260"/>
      <c r="H525" s="263">
        <v>36</v>
      </c>
      <c r="I525" s="264"/>
      <c r="J525" s="260"/>
      <c r="K525" s="260"/>
      <c r="L525" s="265"/>
      <c r="M525" s="266"/>
      <c r="N525" s="267"/>
      <c r="O525" s="267"/>
      <c r="P525" s="267"/>
      <c r="Q525" s="267"/>
      <c r="R525" s="267"/>
      <c r="S525" s="267"/>
      <c r="T525" s="268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T525" s="269" t="s">
        <v>142</v>
      </c>
      <c r="AU525" s="269" t="s">
        <v>83</v>
      </c>
      <c r="AV525" s="15" t="s">
        <v>139</v>
      </c>
      <c r="AW525" s="15" t="s">
        <v>30</v>
      </c>
      <c r="AX525" s="15" t="s">
        <v>81</v>
      </c>
      <c r="AY525" s="269" t="s">
        <v>132</v>
      </c>
    </row>
    <row r="526" s="2" customFormat="1" ht="16.5" customHeight="1">
      <c r="A526" s="39"/>
      <c r="B526" s="40"/>
      <c r="C526" s="219" t="s">
        <v>389</v>
      </c>
      <c r="D526" s="219" t="s">
        <v>134</v>
      </c>
      <c r="E526" s="220" t="s">
        <v>1162</v>
      </c>
      <c r="F526" s="221" t="s">
        <v>1163</v>
      </c>
      <c r="G526" s="222" t="s">
        <v>137</v>
      </c>
      <c r="H526" s="223">
        <v>35.68</v>
      </c>
      <c r="I526" s="224"/>
      <c r="J526" s="225">
        <f>ROUND(I526*H526,2)</f>
        <v>0</v>
      </c>
      <c r="K526" s="221" t="s">
        <v>138</v>
      </c>
      <c r="L526" s="45"/>
      <c r="M526" s="226" t="s">
        <v>1</v>
      </c>
      <c r="N526" s="227" t="s">
        <v>38</v>
      </c>
      <c r="O526" s="92"/>
      <c r="P526" s="228">
        <f>O526*H526</f>
        <v>0</v>
      </c>
      <c r="Q526" s="228">
        <v>0</v>
      </c>
      <c r="R526" s="228">
        <f>Q526*H526</f>
        <v>0</v>
      </c>
      <c r="S526" s="228">
        <v>0</v>
      </c>
      <c r="T526" s="229">
        <f>S526*H526</f>
        <v>0</v>
      </c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R526" s="230" t="s">
        <v>139</v>
      </c>
      <c r="AT526" s="230" t="s">
        <v>134</v>
      </c>
      <c r="AU526" s="230" t="s">
        <v>83</v>
      </c>
      <c r="AY526" s="18" t="s">
        <v>132</v>
      </c>
      <c r="BE526" s="231">
        <f>IF(N526="základní",J526,0)</f>
        <v>0</v>
      </c>
      <c r="BF526" s="231">
        <f>IF(N526="snížená",J526,0)</f>
        <v>0</v>
      </c>
      <c r="BG526" s="231">
        <f>IF(N526="zákl. přenesená",J526,0)</f>
        <v>0</v>
      </c>
      <c r="BH526" s="231">
        <f>IF(N526="sníž. přenesená",J526,0)</f>
        <v>0</v>
      </c>
      <c r="BI526" s="231">
        <f>IF(N526="nulová",J526,0)</f>
        <v>0</v>
      </c>
      <c r="BJ526" s="18" t="s">
        <v>81</v>
      </c>
      <c r="BK526" s="231">
        <f>ROUND(I526*H526,2)</f>
        <v>0</v>
      </c>
      <c r="BL526" s="18" t="s">
        <v>139</v>
      </c>
      <c r="BM526" s="230" t="s">
        <v>1164</v>
      </c>
    </row>
    <row r="527" s="2" customFormat="1">
      <c r="A527" s="39"/>
      <c r="B527" s="40"/>
      <c r="C527" s="41"/>
      <c r="D527" s="232" t="s">
        <v>140</v>
      </c>
      <c r="E527" s="41"/>
      <c r="F527" s="233" t="s">
        <v>1165</v>
      </c>
      <c r="G527" s="41"/>
      <c r="H527" s="41"/>
      <c r="I527" s="234"/>
      <c r="J527" s="41"/>
      <c r="K527" s="41"/>
      <c r="L527" s="45"/>
      <c r="M527" s="235"/>
      <c r="N527" s="236"/>
      <c r="O527" s="92"/>
      <c r="P527" s="92"/>
      <c r="Q527" s="92"/>
      <c r="R527" s="92"/>
      <c r="S527" s="92"/>
      <c r="T527" s="93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T527" s="18" t="s">
        <v>140</v>
      </c>
      <c r="AU527" s="18" t="s">
        <v>83</v>
      </c>
    </row>
    <row r="528" s="13" customFormat="1">
      <c r="A528" s="13"/>
      <c r="B528" s="237"/>
      <c r="C528" s="238"/>
      <c r="D528" s="239" t="s">
        <v>142</v>
      </c>
      <c r="E528" s="240" t="s">
        <v>1</v>
      </c>
      <c r="F528" s="241" t="s">
        <v>1166</v>
      </c>
      <c r="G528" s="238"/>
      <c r="H528" s="242">
        <v>35.68</v>
      </c>
      <c r="I528" s="243"/>
      <c r="J528" s="238"/>
      <c r="K528" s="238"/>
      <c r="L528" s="244"/>
      <c r="M528" s="245"/>
      <c r="N528" s="246"/>
      <c r="O528" s="246"/>
      <c r="P528" s="246"/>
      <c r="Q528" s="246"/>
      <c r="R528" s="246"/>
      <c r="S528" s="246"/>
      <c r="T528" s="247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48" t="s">
        <v>142</v>
      </c>
      <c r="AU528" s="248" t="s">
        <v>83</v>
      </c>
      <c r="AV528" s="13" t="s">
        <v>83</v>
      </c>
      <c r="AW528" s="13" t="s">
        <v>30</v>
      </c>
      <c r="AX528" s="13" t="s">
        <v>73</v>
      </c>
      <c r="AY528" s="248" t="s">
        <v>132</v>
      </c>
    </row>
    <row r="529" s="14" customFormat="1">
      <c r="A529" s="14"/>
      <c r="B529" s="249"/>
      <c r="C529" s="250"/>
      <c r="D529" s="239" t="s">
        <v>142</v>
      </c>
      <c r="E529" s="251" t="s">
        <v>1</v>
      </c>
      <c r="F529" s="252" t="s">
        <v>1167</v>
      </c>
      <c r="G529" s="250"/>
      <c r="H529" s="251" t="s">
        <v>1</v>
      </c>
      <c r="I529" s="253"/>
      <c r="J529" s="250"/>
      <c r="K529" s="250"/>
      <c r="L529" s="254"/>
      <c r="M529" s="255"/>
      <c r="N529" s="256"/>
      <c r="O529" s="256"/>
      <c r="P529" s="256"/>
      <c r="Q529" s="256"/>
      <c r="R529" s="256"/>
      <c r="S529" s="256"/>
      <c r="T529" s="257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T529" s="258" t="s">
        <v>142</v>
      </c>
      <c r="AU529" s="258" t="s">
        <v>83</v>
      </c>
      <c r="AV529" s="14" t="s">
        <v>81</v>
      </c>
      <c r="AW529" s="14" t="s">
        <v>30</v>
      </c>
      <c r="AX529" s="14" t="s">
        <v>73</v>
      </c>
      <c r="AY529" s="258" t="s">
        <v>132</v>
      </c>
    </row>
    <row r="530" s="15" customFormat="1">
      <c r="A530" s="15"/>
      <c r="B530" s="259"/>
      <c r="C530" s="260"/>
      <c r="D530" s="239" t="s">
        <v>142</v>
      </c>
      <c r="E530" s="261" t="s">
        <v>1</v>
      </c>
      <c r="F530" s="262" t="s">
        <v>145</v>
      </c>
      <c r="G530" s="260"/>
      <c r="H530" s="263">
        <v>35.68</v>
      </c>
      <c r="I530" s="264"/>
      <c r="J530" s="260"/>
      <c r="K530" s="260"/>
      <c r="L530" s="265"/>
      <c r="M530" s="266"/>
      <c r="N530" s="267"/>
      <c r="O530" s="267"/>
      <c r="P530" s="267"/>
      <c r="Q530" s="267"/>
      <c r="R530" s="267"/>
      <c r="S530" s="267"/>
      <c r="T530" s="268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T530" s="269" t="s">
        <v>142</v>
      </c>
      <c r="AU530" s="269" t="s">
        <v>83</v>
      </c>
      <c r="AV530" s="15" t="s">
        <v>139</v>
      </c>
      <c r="AW530" s="15" t="s">
        <v>30</v>
      </c>
      <c r="AX530" s="15" t="s">
        <v>81</v>
      </c>
      <c r="AY530" s="269" t="s">
        <v>132</v>
      </c>
    </row>
    <row r="531" s="2" customFormat="1" ht="24.15" customHeight="1">
      <c r="A531" s="39"/>
      <c r="B531" s="40"/>
      <c r="C531" s="219" t="s">
        <v>1168</v>
      </c>
      <c r="D531" s="219" t="s">
        <v>134</v>
      </c>
      <c r="E531" s="220" t="s">
        <v>1169</v>
      </c>
      <c r="F531" s="221" t="s">
        <v>1170</v>
      </c>
      <c r="G531" s="222" t="s">
        <v>137</v>
      </c>
      <c r="H531" s="223">
        <v>54</v>
      </c>
      <c r="I531" s="224"/>
      <c r="J531" s="225">
        <f>ROUND(I531*H531,2)</f>
        <v>0</v>
      </c>
      <c r="K531" s="221" t="s">
        <v>138</v>
      </c>
      <c r="L531" s="45"/>
      <c r="M531" s="226" t="s">
        <v>1</v>
      </c>
      <c r="N531" s="227" t="s">
        <v>38</v>
      </c>
      <c r="O531" s="92"/>
      <c r="P531" s="228">
        <f>O531*H531</f>
        <v>0</v>
      </c>
      <c r="Q531" s="228">
        <v>0</v>
      </c>
      <c r="R531" s="228">
        <f>Q531*H531</f>
        <v>0</v>
      </c>
      <c r="S531" s="228">
        <v>0</v>
      </c>
      <c r="T531" s="229">
        <f>S531*H531</f>
        <v>0</v>
      </c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R531" s="230" t="s">
        <v>139</v>
      </c>
      <c r="AT531" s="230" t="s">
        <v>134</v>
      </c>
      <c r="AU531" s="230" t="s">
        <v>83</v>
      </c>
      <c r="AY531" s="18" t="s">
        <v>132</v>
      </c>
      <c r="BE531" s="231">
        <f>IF(N531="základní",J531,0)</f>
        <v>0</v>
      </c>
      <c r="BF531" s="231">
        <f>IF(N531="snížená",J531,0)</f>
        <v>0</v>
      </c>
      <c r="BG531" s="231">
        <f>IF(N531="zákl. přenesená",J531,0)</f>
        <v>0</v>
      </c>
      <c r="BH531" s="231">
        <f>IF(N531="sníž. přenesená",J531,0)</f>
        <v>0</v>
      </c>
      <c r="BI531" s="231">
        <f>IF(N531="nulová",J531,0)</f>
        <v>0</v>
      </c>
      <c r="BJ531" s="18" t="s">
        <v>81</v>
      </c>
      <c r="BK531" s="231">
        <f>ROUND(I531*H531,2)</f>
        <v>0</v>
      </c>
      <c r="BL531" s="18" t="s">
        <v>139</v>
      </c>
      <c r="BM531" s="230" t="s">
        <v>1171</v>
      </c>
    </row>
    <row r="532" s="2" customFormat="1">
      <c r="A532" s="39"/>
      <c r="B532" s="40"/>
      <c r="C532" s="41"/>
      <c r="D532" s="232" t="s">
        <v>140</v>
      </c>
      <c r="E532" s="41"/>
      <c r="F532" s="233" t="s">
        <v>1172</v>
      </c>
      <c r="G532" s="41"/>
      <c r="H532" s="41"/>
      <c r="I532" s="234"/>
      <c r="J532" s="41"/>
      <c r="K532" s="41"/>
      <c r="L532" s="45"/>
      <c r="M532" s="235"/>
      <c r="N532" s="236"/>
      <c r="O532" s="92"/>
      <c r="P532" s="92"/>
      <c r="Q532" s="92"/>
      <c r="R532" s="92"/>
      <c r="S532" s="92"/>
      <c r="T532" s="93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T532" s="18" t="s">
        <v>140</v>
      </c>
      <c r="AU532" s="18" t="s">
        <v>83</v>
      </c>
    </row>
    <row r="533" s="2" customFormat="1" ht="33" customHeight="1">
      <c r="A533" s="39"/>
      <c r="B533" s="40"/>
      <c r="C533" s="219" t="s">
        <v>395</v>
      </c>
      <c r="D533" s="219" t="s">
        <v>134</v>
      </c>
      <c r="E533" s="220" t="s">
        <v>1173</v>
      </c>
      <c r="F533" s="221" t="s">
        <v>1174</v>
      </c>
      <c r="G533" s="222" t="s">
        <v>218</v>
      </c>
      <c r="H533" s="223">
        <v>72</v>
      </c>
      <c r="I533" s="224"/>
      <c r="J533" s="225">
        <f>ROUND(I533*H533,2)</f>
        <v>0</v>
      </c>
      <c r="K533" s="221" t="s">
        <v>138</v>
      </c>
      <c r="L533" s="45"/>
      <c r="M533" s="226" t="s">
        <v>1</v>
      </c>
      <c r="N533" s="227" t="s">
        <v>38</v>
      </c>
      <c r="O533" s="92"/>
      <c r="P533" s="228">
        <f>O533*H533</f>
        <v>0</v>
      </c>
      <c r="Q533" s="228">
        <v>0</v>
      </c>
      <c r="R533" s="228">
        <f>Q533*H533</f>
        <v>0</v>
      </c>
      <c r="S533" s="228">
        <v>0</v>
      </c>
      <c r="T533" s="229">
        <f>S533*H533</f>
        <v>0</v>
      </c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R533" s="230" t="s">
        <v>139</v>
      </c>
      <c r="AT533" s="230" t="s">
        <v>134</v>
      </c>
      <c r="AU533" s="230" t="s">
        <v>83</v>
      </c>
      <c r="AY533" s="18" t="s">
        <v>132</v>
      </c>
      <c r="BE533" s="231">
        <f>IF(N533="základní",J533,0)</f>
        <v>0</v>
      </c>
      <c r="BF533" s="231">
        <f>IF(N533="snížená",J533,0)</f>
        <v>0</v>
      </c>
      <c r="BG533" s="231">
        <f>IF(N533="zákl. přenesená",J533,0)</f>
        <v>0</v>
      </c>
      <c r="BH533" s="231">
        <f>IF(N533="sníž. přenesená",J533,0)</f>
        <v>0</v>
      </c>
      <c r="BI533" s="231">
        <f>IF(N533="nulová",J533,0)</f>
        <v>0</v>
      </c>
      <c r="BJ533" s="18" t="s">
        <v>81</v>
      </c>
      <c r="BK533" s="231">
        <f>ROUND(I533*H533,2)</f>
        <v>0</v>
      </c>
      <c r="BL533" s="18" t="s">
        <v>139</v>
      </c>
      <c r="BM533" s="230" t="s">
        <v>1175</v>
      </c>
    </row>
    <row r="534" s="2" customFormat="1">
      <c r="A534" s="39"/>
      <c r="B534" s="40"/>
      <c r="C534" s="41"/>
      <c r="D534" s="232" t="s">
        <v>140</v>
      </c>
      <c r="E534" s="41"/>
      <c r="F534" s="233" t="s">
        <v>1176</v>
      </c>
      <c r="G534" s="41"/>
      <c r="H534" s="41"/>
      <c r="I534" s="234"/>
      <c r="J534" s="41"/>
      <c r="K534" s="41"/>
      <c r="L534" s="45"/>
      <c r="M534" s="235"/>
      <c r="N534" s="236"/>
      <c r="O534" s="92"/>
      <c r="P534" s="92"/>
      <c r="Q534" s="92"/>
      <c r="R534" s="92"/>
      <c r="S534" s="92"/>
      <c r="T534" s="93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T534" s="18" t="s">
        <v>140</v>
      </c>
      <c r="AU534" s="18" t="s">
        <v>83</v>
      </c>
    </row>
    <row r="535" s="13" customFormat="1">
      <c r="A535" s="13"/>
      <c r="B535" s="237"/>
      <c r="C535" s="238"/>
      <c r="D535" s="239" t="s">
        <v>142</v>
      </c>
      <c r="E535" s="240" t="s">
        <v>1</v>
      </c>
      <c r="F535" s="241" t="s">
        <v>1177</v>
      </c>
      <c r="G535" s="238"/>
      <c r="H535" s="242">
        <v>72</v>
      </c>
      <c r="I535" s="243"/>
      <c r="J535" s="238"/>
      <c r="K535" s="238"/>
      <c r="L535" s="244"/>
      <c r="M535" s="245"/>
      <c r="N535" s="246"/>
      <c r="O535" s="246"/>
      <c r="P535" s="246"/>
      <c r="Q535" s="246"/>
      <c r="R535" s="246"/>
      <c r="S535" s="246"/>
      <c r="T535" s="247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T535" s="248" t="s">
        <v>142</v>
      </c>
      <c r="AU535" s="248" t="s">
        <v>83</v>
      </c>
      <c r="AV535" s="13" t="s">
        <v>83</v>
      </c>
      <c r="AW535" s="13" t="s">
        <v>30</v>
      </c>
      <c r="AX535" s="13" t="s">
        <v>73</v>
      </c>
      <c r="AY535" s="248" t="s">
        <v>132</v>
      </c>
    </row>
    <row r="536" s="14" customFormat="1">
      <c r="A536" s="14"/>
      <c r="B536" s="249"/>
      <c r="C536" s="250"/>
      <c r="D536" s="239" t="s">
        <v>142</v>
      </c>
      <c r="E536" s="251" t="s">
        <v>1</v>
      </c>
      <c r="F536" s="252" t="s">
        <v>144</v>
      </c>
      <c r="G536" s="250"/>
      <c r="H536" s="251" t="s">
        <v>1</v>
      </c>
      <c r="I536" s="253"/>
      <c r="J536" s="250"/>
      <c r="K536" s="250"/>
      <c r="L536" s="254"/>
      <c r="M536" s="255"/>
      <c r="N536" s="256"/>
      <c r="O536" s="256"/>
      <c r="P536" s="256"/>
      <c r="Q536" s="256"/>
      <c r="R536" s="256"/>
      <c r="S536" s="256"/>
      <c r="T536" s="257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T536" s="258" t="s">
        <v>142</v>
      </c>
      <c r="AU536" s="258" t="s">
        <v>83</v>
      </c>
      <c r="AV536" s="14" t="s">
        <v>81</v>
      </c>
      <c r="AW536" s="14" t="s">
        <v>30</v>
      </c>
      <c r="AX536" s="14" t="s">
        <v>73</v>
      </c>
      <c r="AY536" s="258" t="s">
        <v>132</v>
      </c>
    </row>
    <row r="537" s="15" customFormat="1">
      <c r="A537" s="15"/>
      <c r="B537" s="259"/>
      <c r="C537" s="260"/>
      <c r="D537" s="239" t="s">
        <v>142</v>
      </c>
      <c r="E537" s="261" t="s">
        <v>1</v>
      </c>
      <c r="F537" s="262" t="s">
        <v>145</v>
      </c>
      <c r="G537" s="260"/>
      <c r="H537" s="263">
        <v>72</v>
      </c>
      <c r="I537" s="264"/>
      <c r="J537" s="260"/>
      <c r="K537" s="260"/>
      <c r="L537" s="265"/>
      <c r="M537" s="266"/>
      <c r="N537" s="267"/>
      <c r="O537" s="267"/>
      <c r="P537" s="267"/>
      <c r="Q537" s="267"/>
      <c r="R537" s="267"/>
      <c r="S537" s="267"/>
      <c r="T537" s="268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T537" s="269" t="s">
        <v>142</v>
      </c>
      <c r="AU537" s="269" t="s">
        <v>83</v>
      </c>
      <c r="AV537" s="15" t="s">
        <v>139</v>
      </c>
      <c r="AW537" s="15" t="s">
        <v>30</v>
      </c>
      <c r="AX537" s="15" t="s">
        <v>81</v>
      </c>
      <c r="AY537" s="269" t="s">
        <v>132</v>
      </c>
    </row>
    <row r="538" s="12" customFormat="1" ht="22.8" customHeight="1">
      <c r="A538" s="12"/>
      <c r="B538" s="203"/>
      <c r="C538" s="204"/>
      <c r="D538" s="205" t="s">
        <v>72</v>
      </c>
      <c r="E538" s="217" t="s">
        <v>186</v>
      </c>
      <c r="F538" s="217" t="s">
        <v>215</v>
      </c>
      <c r="G538" s="204"/>
      <c r="H538" s="204"/>
      <c r="I538" s="207"/>
      <c r="J538" s="218">
        <f>BK538</f>
        <v>0</v>
      </c>
      <c r="K538" s="204"/>
      <c r="L538" s="209"/>
      <c r="M538" s="210"/>
      <c r="N538" s="211"/>
      <c r="O538" s="211"/>
      <c r="P538" s="212">
        <f>SUM(P539:P615)</f>
        <v>0</v>
      </c>
      <c r="Q538" s="211"/>
      <c r="R538" s="212">
        <f>SUM(R539:R615)</f>
        <v>0</v>
      </c>
      <c r="S538" s="211"/>
      <c r="T538" s="213">
        <f>SUM(T539:T615)</f>
        <v>0</v>
      </c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R538" s="214" t="s">
        <v>81</v>
      </c>
      <c r="AT538" s="215" t="s">
        <v>72</v>
      </c>
      <c r="AU538" s="215" t="s">
        <v>81</v>
      </c>
      <c r="AY538" s="214" t="s">
        <v>132</v>
      </c>
      <c r="BK538" s="216">
        <f>SUM(BK539:BK615)</f>
        <v>0</v>
      </c>
    </row>
    <row r="539" s="2" customFormat="1" ht="16.5" customHeight="1">
      <c r="A539" s="39"/>
      <c r="B539" s="40"/>
      <c r="C539" s="219" t="s">
        <v>1178</v>
      </c>
      <c r="D539" s="219" t="s">
        <v>134</v>
      </c>
      <c r="E539" s="220" t="s">
        <v>1179</v>
      </c>
      <c r="F539" s="221" t="s">
        <v>1180</v>
      </c>
      <c r="G539" s="222" t="s">
        <v>207</v>
      </c>
      <c r="H539" s="223">
        <v>2</v>
      </c>
      <c r="I539" s="224"/>
      <c r="J539" s="225">
        <f>ROUND(I539*H539,2)</f>
        <v>0</v>
      </c>
      <c r="K539" s="221" t="s">
        <v>138</v>
      </c>
      <c r="L539" s="45"/>
      <c r="M539" s="226" t="s">
        <v>1</v>
      </c>
      <c r="N539" s="227" t="s">
        <v>38</v>
      </c>
      <c r="O539" s="92"/>
      <c r="P539" s="228">
        <f>O539*H539</f>
        <v>0</v>
      </c>
      <c r="Q539" s="228">
        <v>0</v>
      </c>
      <c r="R539" s="228">
        <f>Q539*H539</f>
        <v>0</v>
      </c>
      <c r="S539" s="228">
        <v>0</v>
      </c>
      <c r="T539" s="229">
        <f>S539*H539</f>
        <v>0</v>
      </c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R539" s="230" t="s">
        <v>139</v>
      </c>
      <c r="AT539" s="230" t="s">
        <v>134</v>
      </c>
      <c r="AU539" s="230" t="s">
        <v>83</v>
      </c>
      <c r="AY539" s="18" t="s">
        <v>132</v>
      </c>
      <c r="BE539" s="231">
        <f>IF(N539="základní",J539,0)</f>
        <v>0</v>
      </c>
      <c r="BF539" s="231">
        <f>IF(N539="snížená",J539,0)</f>
        <v>0</v>
      </c>
      <c r="BG539" s="231">
        <f>IF(N539="zákl. přenesená",J539,0)</f>
        <v>0</v>
      </c>
      <c r="BH539" s="231">
        <f>IF(N539="sníž. přenesená",J539,0)</f>
        <v>0</v>
      </c>
      <c r="BI539" s="231">
        <f>IF(N539="nulová",J539,0)</f>
        <v>0</v>
      </c>
      <c r="BJ539" s="18" t="s">
        <v>81</v>
      </c>
      <c r="BK539" s="231">
        <f>ROUND(I539*H539,2)</f>
        <v>0</v>
      </c>
      <c r="BL539" s="18" t="s">
        <v>139</v>
      </c>
      <c r="BM539" s="230" t="s">
        <v>1181</v>
      </c>
    </row>
    <row r="540" s="2" customFormat="1">
      <c r="A540" s="39"/>
      <c r="B540" s="40"/>
      <c r="C540" s="41"/>
      <c r="D540" s="232" t="s">
        <v>140</v>
      </c>
      <c r="E540" s="41"/>
      <c r="F540" s="233" t="s">
        <v>1182</v>
      </c>
      <c r="G540" s="41"/>
      <c r="H540" s="41"/>
      <c r="I540" s="234"/>
      <c r="J540" s="41"/>
      <c r="K540" s="41"/>
      <c r="L540" s="45"/>
      <c r="M540" s="235"/>
      <c r="N540" s="236"/>
      <c r="O540" s="92"/>
      <c r="P540" s="92"/>
      <c r="Q540" s="92"/>
      <c r="R540" s="92"/>
      <c r="S540" s="92"/>
      <c r="T540" s="93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T540" s="18" t="s">
        <v>140</v>
      </c>
      <c r="AU540" s="18" t="s">
        <v>83</v>
      </c>
    </row>
    <row r="541" s="13" customFormat="1">
      <c r="A541" s="13"/>
      <c r="B541" s="237"/>
      <c r="C541" s="238"/>
      <c r="D541" s="239" t="s">
        <v>142</v>
      </c>
      <c r="E541" s="240" t="s">
        <v>1</v>
      </c>
      <c r="F541" s="241" t="s">
        <v>83</v>
      </c>
      <c r="G541" s="238"/>
      <c r="H541" s="242">
        <v>2</v>
      </c>
      <c r="I541" s="243"/>
      <c r="J541" s="238"/>
      <c r="K541" s="238"/>
      <c r="L541" s="244"/>
      <c r="M541" s="245"/>
      <c r="N541" s="246"/>
      <c r="O541" s="246"/>
      <c r="P541" s="246"/>
      <c r="Q541" s="246"/>
      <c r="R541" s="246"/>
      <c r="S541" s="246"/>
      <c r="T541" s="247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248" t="s">
        <v>142</v>
      </c>
      <c r="AU541" s="248" t="s">
        <v>83</v>
      </c>
      <c r="AV541" s="13" t="s">
        <v>83</v>
      </c>
      <c r="AW541" s="13" t="s">
        <v>30</v>
      </c>
      <c r="AX541" s="13" t="s">
        <v>73</v>
      </c>
      <c r="AY541" s="248" t="s">
        <v>132</v>
      </c>
    </row>
    <row r="542" s="14" customFormat="1">
      <c r="A542" s="14"/>
      <c r="B542" s="249"/>
      <c r="C542" s="250"/>
      <c r="D542" s="239" t="s">
        <v>142</v>
      </c>
      <c r="E542" s="251" t="s">
        <v>1</v>
      </c>
      <c r="F542" s="252" t="s">
        <v>144</v>
      </c>
      <c r="G542" s="250"/>
      <c r="H542" s="251" t="s">
        <v>1</v>
      </c>
      <c r="I542" s="253"/>
      <c r="J542" s="250"/>
      <c r="K542" s="250"/>
      <c r="L542" s="254"/>
      <c r="M542" s="255"/>
      <c r="N542" s="256"/>
      <c r="O542" s="256"/>
      <c r="P542" s="256"/>
      <c r="Q542" s="256"/>
      <c r="R542" s="256"/>
      <c r="S542" s="256"/>
      <c r="T542" s="257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T542" s="258" t="s">
        <v>142</v>
      </c>
      <c r="AU542" s="258" t="s">
        <v>83</v>
      </c>
      <c r="AV542" s="14" t="s">
        <v>81</v>
      </c>
      <c r="AW542" s="14" t="s">
        <v>30</v>
      </c>
      <c r="AX542" s="14" t="s">
        <v>73</v>
      </c>
      <c r="AY542" s="258" t="s">
        <v>132</v>
      </c>
    </row>
    <row r="543" s="15" customFormat="1">
      <c r="A543" s="15"/>
      <c r="B543" s="259"/>
      <c r="C543" s="260"/>
      <c r="D543" s="239" t="s">
        <v>142</v>
      </c>
      <c r="E543" s="261" t="s">
        <v>1</v>
      </c>
      <c r="F543" s="262" t="s">
        <v>145</v>
      </c>
      <c r="G543" s="260"/>
      <c r="H543" s="263">
        <v>2</v>
      </c>
      <c r="I543" s="264"/>
      <c r="J543" s="260"/>
      <c r="K543" s="260"/>
      <c r="L543" s="265"/>
      <c r="M543" s="266"/>
      <c r="N543" s="267"/>
      <c r="O543" s="267"/>
      <c r="P543" s="267"/>
      <c r="Q543" s="267"/>
      <c r="R543" s="267"/>
      <c r="S543" s="267"/>
      <c r="T543" s="268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T543" s="269" t="s">
        <v>142</v>
      </c>
      <c r="AU543" s="269" t="s">
        <v>83</v>
      </c>
      <c r="AV543" s="15" t="s">
        <v>139</v>
      </c>
      <c r="AW543" s="15" t="s">
        <v>30</v>
      </c>
      <c r="AX543" s="15" t="s">
        <v>81</v>
      </c>
      <c r="AY543" s="269" t="s">
        <v>132</v>
      </c>
    </row>
    <row r="544" s="2" customFormat="1" ht="16.5" customHeight="1">
      <c r="A544" s="39"/>
      <c r="B544" s="40"/>
      <c r="C544" s="219" t="s">
        <v>404</v>
      </c>
      <c r="D544" s="219" t="s">
        <v>134</v>
      </c>
      <c r="E544" s="220" t="s">
        <v>1183</v>
      </c>
      <c r="F544" s="221" t="s">
        <v>1184</v>
      </c>
      <c r="G544" s="222" t="s">
        <v>207</v>
      </c>
      <c r="H544" s="223">
        <v>1</v>
      </c>
      <c r="I544" s="224"/>
      <c r="J544" s="225">
        <f>ROUND(I544*H544,2)</f>
        <v>0</v>
      </c>
      <c r="K544" s="221" t="s">
        <v>1</v>
      </c>
      <c r="L544" s="45"/>
      <c r="M544" s="226" t="s">
        <v>1</v>
      </c>
      <c r="N544" s="227" t="s">
        <v>38</v>
      </c>
      <c r="O544" s="92"/>
      <c r="P544" s="228">
        <f>O544*H544</f>
        <v>0</v>
      </c>
      <c r="Q544" s="228">
        <v>0</v>
      </c>
      <c r="R544" s="228">
        <f>Q544*H544</f>
        <v>0</v>
      </c>
      <c r="S544" s="228">
        <v>0</v>
      </c>
      <c r="T544" s="229">
        <f>S544*H544</f>
        <v>0</v>
      </c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R544" s="230" t="s">
        <v>139</v>
      </c>
      <c r="AT544" s="230" t="s">
        <v>134</v>
      </c>
      <c r="AU544" s="230" t="s">
        <v>83</v>
      </c>
      <c r="AY544" s="18" t="s">
        <v>132</v>
      </c>
      <c r="BE544" s="231">
        <f>IF(N544="základní",J544,0)</f>
        <v>0</v>
      </c>
      <c r="BF544" s="231">
        <f>IF(N544="snížená",J544,0)</f>
        <v>0</v>
      </c>
      <c r="BG544" s="231">
        <f>IF(N544="zákl. přenesená",J544,0)</f>
        <v>0</v>
      </c>
      <c r="BH544" s="231">
        <f>IF(N544="sníž. přenesená",J544,0)</f>
        <v>0</v>
      </c>
      <c r="BI544" s="231">
        <f>IF(N544="nulová",J544,0)</f>
        <v>0</v>
      </c>
      <c r="BJ544" s="18" t="s">
        <v>81</v>
      </c>
      <c r="BK544" s="231">
        <f>ROUND(I544*H544,2)</f>
        <v>0</v>
      </c>
      <c r="BL544" s="18" t="s">
        <v>139</v>
      </c>
      <c r="BM544" s="230" t="s">
        <v>1185</v>
      </c>
    </row>
    <row r="545" s="13" customFormat="1">
      <c r="A545" s="13"/>
      <c r="B545" s="237"/>
      <c r="C545" s="238"/>
      <c r="D545" s="239" t="s">
        <v>142</v>
      </c>
      <c r="E545" s="240" t="s">
        <v>1</v>
      </c>
      <c r="F545" s="241" t="s">
        <v>81</v>
      </c>
      <c r="G545" s="238"/>
      <c r="H545" s="242">
        <v>1</v>
      </c>
      <c r="I545" s="243"/>
      <c r="J545" s="238"/>
      <c r="K545" s="238"/>
      <c r="L545" s="244"/>
      <c r="M545" s="245"/>
      <c r="N545" s="246"/>
      <c r="O545" s="246"/>
      <c r="P545" s="246"/>
      <c r="Q545" s="246"/>
      <c r="R545" s="246"/>
      <c r="S545" s="246"/>
      <c r="T545" s="247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T545" s="248" t="s">
        <v>142</v>
      </c>
      <c r="AU545" s="248" t="s">
        <v>83</v>
      </c>
      <c r="AV545" s="13" t="s">
        <v>83</v>
      </c>
      <c r="AW545" s="13" t="s">
        <v>30</v>
      </c>
      <c r="AX545" s="13" t="s">
        <v>73</v>
      </c>
      <c r="AY545" s="248" t="s">
        <v>132</v>
      </c>
    </row>
    <row r="546" s="14" customFormat="1">
      <c r="A546" s="14"/>
      <c r="B546" s="249"/>
      <c r="C546" s="250"/>
      <c r="D546" s="239" t="s">
        <v>142</v>
      </c>
      <c r="E546" s="251" t="s">
        <v>1</v>
      </c>
      <c r="F546" s="252" t="s">
        <v>144</v>
      </c>
      <c r="G546" s="250"/>
      <c r="H546" s="251" t="s">
        <v>1</v>
      </c>
      <c r="I546" s="253"/>
      <c r="J546" s="250"/>
      <c r="K546" s="250"/>
      <c r="L546" s="254"/>
      <c r="M546" s="255"/>
      <c r="N546" s="256"/>
      <c r="O546" s="256"/>
      <c r="P546" s="256"/>
      <c r="Q546" s="256"/>
      <c r="R546" s="256"/>
      <c r="S546" s="256"/>
      <c r="T546" s="257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T546" s="258" t="s">
        <v>142</v>
      </c>
      <c r="AU546" s="258" t="s">
        <v>83</v>
      </c>
      <c r="AV546" s="14" t="s">
        <v>81</v>
      </c>
      <c r="AW546" s="14" t="s">
        <v>30</v>
      </c>
      <c r="AX546" s="14" t="s">
        <v>73</v>
      </c>
      <c r="AY546" s="258" t="s">
        <v>132</v>
      </c>
    </row>
    <row r="547" s="15" customFormat="1">
      <c r="A547" s="15"/>
      <c r="B547" s="259"/>
      <c r="C547" s="260"/>
      <c r="D547" s="239" t="s">
        <v>142</v>
      </c>
      <c r="E547" s="261" t="s">
        <v>1</v>
      </c>
      <c r="F547" s="262" t="s">
        <v>145</v>
      </c>
      <c r="G547" s="260"/>
      <c r="H547" s="263">
        <v>1</v>
      </c>
      <c r="I547" s="264"/>
      <c r="J547" s="260"/>
      <c r="K547" s="260"/>
      <c r="L547" s="265"/>
      <c r="M547" s="266"/>
      <c r="N547" s="267"/>
      <c r="O547" s="267"/>
      <c r="P547" s="267"/>
      <c r="Q547" s="267"/>
      <c r="R547" s="267"/>
      <c r="S547" s="267"/>
      <c r="T547" s="268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T547" s="269" t="s">
        <v>142</v>
      </c>
      <c r="AU547" s="269" t="s">
        <v>83</v>
      </c>
      <c r="AV547" s="15" t="s">
        <v>139</v>
      </c>
      <c r="AW547" s="15" t="s">
        <v>30</v>
      </c>
      <c r="AX547" s="15" t="s">
        <v>81</v>
      </c>
      <c r="AY547" s="269" t="s">
        <v>132</v>
      </c>
    </row>
    <row r="548" s="2" customFormat="1" ht="24.15" customHeight="1">
      <c r="A548" s="39"/>
      <c r="B548" s="40"/>
      <c r="C548" s="219" t="s">
        <v>1186</v>
      </c>
      <c r="D548" s="219" t="s">
        <v>134</v>
      </c>
      <c r="E548" s="220" t="s">
        <v>481</v>
      </c>
      <c r="F548" s="221" t="s">
        <v>482</v>
      </c>
      <c r="G548" s="222" t="s">
        <v>218</v>
      </c>
      <c r="H548" s="223">
        <v>14</v>
      </c>
      <c r="I548" s="224"/>
      <c r="J548" s="225">
        <f>ROUND(I548*H548,2)</f>
        <v>0</v>
      </c>
      <c r="K548" s="221" t="s">
        <v>138</v>
      </c>
      <c r="L548" s="45"/>
      <c r="M548" s="226" t="s">
        <v>1</v>
      </c>
      <c r="N548" s="227" t="s">
        <v>38</v>
      </c>
      <c r="O548" s="92"/>
      <c r="P548" s="228">
        <f>O548*H548</f>
        <v>0</v>
      </c>
      <c r="Q548" s="228">
        <v>0</v>
      </c>
      <c r="R548" s="228">
        <f>Q548*H548</f>
        <v>0</v>
      </c>
      <c r="S548" s="228">
        <v>0</v>
      </c>
      <c r="T548" s="229">
        <f>S548*H548</f>
        <v>0</v>
      </c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R548" s="230" t="s">
        <v>139</v>
      </c>
      <c r="AT548" s="230" t="s">
        <v>134</v>
      </c>
      <c r="AU548" s="230" t="s">
        <v>83</v>
      </c>
      <c r="AY548" s="18" t="s">
        <v>132</v>
      </c>
      <c r="BE548" s="231">
        <f>IF(N548="základní",J548,0)</f>
        <v>0</v>
      </c>
      <c r="BF548" s="231">
        <f>IF(N548="snížená",J548,0)</f>
        <v>0</v>
      </c>
      <c r="BG548" s="231">
        <f>IF(N548="zákl. přenesená",J548,0)</f>
        <v>0</v>
      </c>
      <c r="BH548" s="231">
        <f>IF(N548="sníž. přenesená",J548,0)</f>
        <v>0</v>
      </c>
      <c r="BI548" s="231">
        <f>IF(N548="nulová",J548,0)</f>
        <v>0</v>
      </c>
      <c r="BJ548" s="18" t="s">
        <v>81</v>
      </c>
      <c r="BK548" s="231">
        <f>ROUND(I548*H548,2)</f>
        <v>0</v>
      </c>
      <c r="BL548" s="18" t="s">
        <v>139</v>
      </c>
      <c r="BM548" s="230" t="s">
        <v>1187</v>
      </c>
    </row>
    <row r="549" s="2" customFormat="1">
      <c r="A549" s="39"/>
      <c r="B549" s="40"/>
      <c r="C549" s="41"/>
      <c r="D549" s="232" t="s">
        <v>140</v>
      </c>
      <c r="E549" s="41"/>
      <c r="F549" s="233" t="s">
        <v>483</v>
      </c>
      <c r="G549" s="41"/>
      <c r="H549" s="41"/>
      <c r="I549" s="234"/>
      <c r="J549" s="41"/>
      <c r="K549" s="41"/>
      <c r="L549" s="45"/>
      <c r="M549" s="235"/>
      <c r="N549" s="236"/>
      <c r="O549" s="92"/>
      <c r="P549" s="92"/>
      <c r="Q549" s="92"/>
      <c r="R549" s="92"/>
      <c r="S549" s="92"/>
      <c r="T549" s="93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T549" s="18" t="s">
        <v>140</v>
      </c>
      <c r="AU549" s="18" t="s">
        <v>83</v>
      </c>
    </row>
    <row r="550" s="13" customFormat="1">
      <c r="A550" s="13"/>
      <c r="B550" s="237"/>
      <c r="C550" s="238"/>
      <c r="D550" s="239" t="s">
        <v>142</v>
      </c>
      <c r="E550" s="240" t="s">
        <v>1</v>
      </c>
      <c r="F550" s="241" t="s">
        <v>1188</v>
      </c>
      <c r="G550" s="238"/>
      <c r="H550" s="242">
        <v>14</v>
      </c>
      <c r="I550" s="243"/>
      <c r="J550" s="238"/>
      <c r="K550" s="238"/>
      <c r="L550" s="244"/>
      <c r="M550" s="245"/>
      <c r="N550" s="246"/>
      <c r="O550" s="246"/>
      <c r="P550" s="246"/>
      <c r="Q550" s="246"/>
      <c r="R550" s="246"/>
      <c r="S550" s="246"/>
      <c r="T550" s="247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48" t="s">
        <v>142</v>
      </c>
      <c r="AU550" s="248" t="s">
        <v>83</v>
      </c>
      <c r="AV550" s="13" t="s">
        <v>83</v>
      </c>
      <c r="AW550" s="13" t="s">
        <v>30</v>
      </c>
      <c r="AX550" s="13" t="s">
        <v>73</v>
      </c>
      <c r="AY550" s="248" t="s">
        <v>132</v>
      </c>
    </row>
    <row r="551" s="14" customFormat="1">
      <c r="A551" s="14"/>
      <c r="B551" s="249"/>
      <c r="C551" s="250"/>
      <c r="D551" s="239" t="s">
        <v>142</v>
      </c>
      <c r="E551" s="251" t="s">
        <v>1</v>
      </c>
      <c r="F551" s="252" t="s">
        <v>144</v>
      </c>
      <c r="G551" s="250"/>
      <c r="H551" s="251" t="s">
        <v>1</v>
      </c>
      <c r="I551" s="253"/>
      <c r="J551" s="250"/>
      <c r="K551" s="250"/>
      <c r="L551" s="254"/>
      <c r="M551" s="255"/>
      <c r="N551" s="256"/>
      <c r="O551" s="256"/>
      <c r="P551" s="256"/>
      <c r="Q551" s="256"/>
      <c r="R551" s="256"/>
      <c r="S551" s="256"/>
      <c r="T551" s="257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T551" s="258" t="s">
        <v>142</v>
      </c>
      <c r="AU551" s="258" t="s">
        <v>83</v>
      </c>
      <c r="AV551" s="14" t="s">
        <v>81</v>
      </c>
      <c r="AW551" s="14" t="s">
        <v>30</v>
      </c>
      <c r="AX551" s="14" t="s">
        <v>73</v>
      </c>
      <c r="AY551" s="258" t="s">
        <v>132</v>
      </c>
    </row>
    <row r="552" s="15" customFormat="1">
      <c r="A552" s="15"/>
      <c r="B552" s="259"/>
      <c r="C552" s="260"/>
      <c r="D552" s="239" t="s">
        <v>142</v>
      </c>
      <c r="E552" s="261" t="s">
        <v>1</v>
      </c>
      <c r="F552" s="262" t="s">
        <v>145</v>
      </c>
      <c r="G552" s="260"/>
      <c r="H552" s="263">
        <v>14</v>
      </c>
      <c r="I552" s="264"/>
      <c r="J552" s="260"/>
      <c r="K552" s="260"/>
      <c r="L552" s="265"/>
      <c r="M552" s="266"/>
      <c r="N552" s="267"/>
      <c r="O552" s="267"/>
      <c r="P552" s="267"/>
      <c r="Q552" s="267"/>
      <c r="R552" s="267"/>
      <c r="S552" s="267"/>
      <c r="T552" s="268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T552" s="269" t="s">
        <v>142</v>
      </c>
      <c r="AU552" s="269" t="s">
        <v>83</v>
      </c>
      <c r="AV552" s="15" t="s">
        <v>139</v>
      </c>
      <c r="AW552" s="15" t="s">
        <v>30</v>
      </c>
      <c r="AX552" s="15" t="s">
        <v>81</v>
      </c>
      <c r="AY552" s="269" t="s">
        <v>132</v>
      </c>
    </row>
    <row r="553" s="2" customFormat="1" ht="16.5" customHeight="1">
      <c r="A553" s="39"/>
      <c r="B553" s="40"/>
      <c r="C553" s="270" t="s">
        <v>409</v>
      </c>
      <c r="D553" s="270" t="s">
        <v>199</v>
      </c>
      <c r="E553" s="271" t="s">
        <v>485</v>
      </c>
      <c r="F553" s="272" t="s">
        <v>486</v>
      </c>
      <c r="G553" s="273" t="s">
        <v>218</v>
      </c>
      <c r="H553" s="274">
        <v>14.279999999999999</v>
      </c>
      <c r="I553" s="275"/>
      <c r="J553" s="276">
        <f>ROUND(I553*H553,2)</f>
        <v>0</v>
      </c>
      <c r="K553" s="272" t="s">
        <v>138</v>
      </c>
      <c r="L553" s="277"/>
      <c r="M553" s="278" t="s">
        <v>1</v>
      </c>
      <c r="N553" s="279" t="s">
        <v>38</v>
      </c>
      <c r="O553" s="92"/>
      <c r="P553" s="228">
        <f>O553*H553</f>
        <v>0</v>
      </c>
      <c r="Q553" s="228">
        <v>0</v>
      </c>
      <c r="R553" s="228">
        <f>Q553*H553</f>
        <v>0</v>
      </c>
      <c r="S553" s="228">
        <v>0</v>
      </c>
      <c r="T553" s="229">
        <f>S553*H553</f>
        <v>0</v>
      </c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R553" s="230" t="s">
        <v>165</v>
      </c>
      <c r="AT553" s="230" t="s">
        <v>199</v>
      </c>
      <c r="AU553" s="230" t="s">
        <v>83</v>
      </c>
      <c r="AY553" s="18" t="s">
        <v>132</v>
      </c>
      <c r="BE553" s="231">
        <f>IF(N553="základní",J553,0)</f>
        <v>0</v>
      </c>
      <c r="BF553" s="231">
        <f>IF(N553="snížená",J553,0)</f>
        <v>0</v>
      </c>
      <c r="BG553" s="231">
        <f>IF(N553="zákl. přenesená",J553,0)</f>
        <v>0</v>
      </c>
      <c r="BH553" s="231">
        <f>IF(N553="sníž. přenesená",J553,0)</f>
        <v>0</v>
      </c>
      <c r="BI553" s="231">
        <f>IF(N553="nulová",J553,0)</f>
        <v>0</v>
      </c>
      <c r="BJ553" s="18" t="s">
        <v>81</v>
      </c>
      <c r="BK553" s="231">
        <f>ROUND(I553*H553,2)</f>
        <v>0</v>
      </c>
      <c r="BL553" s="18" t="s">
        <v>139</v>
      </c>
      <c r="BM553" s="230" t="s">
        <v>1189</v>
      </c>
    </row>
    <row r="554" s="13" customFormat="1">
      <c r="A554" s="13"/>
      <c r="B554" s="237"/>
      <c r="C554" s="238"/>
      <c r="D554" s="239" t="s">
        <v>142</v>
      </c>
      <c r="E554" s="240" t="s">
        <v>1</v>
      </c>
      <c r="F554" s="241" t="s">
        <v>1190</v>
      </c>
      <c r="G554" s="238"/>
      <c r="H554" s="242">
        <v>14.279999999999999</v>
      </c>
      <c r="I554" s="243"/>
      <c r="J554" s="238"/>
      <c r="K554" s="238"/>
      <c r="L554" s="244"/>
      <c r="M554" s="245"/>
      <c r="N554" s="246"/>
      <c r="O554" s="246"/>
      <c r="P554" s="246"/>
      <c r="Q554" s="246"/>
      <c r="R554" s="246"/>
      <c r="S554" s="246"/>
      <c r="T554" s="247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T554" s="248" t="s">
        <v>142</v>
      </c>
      <c r="AU554" s="248" t="s">
        <v>83</v>
      </c>
      <c r="AV554" s="13" t="s">
        <v>83</v>
      </c>
      <c r="AW554" s="13" t="s">
        <v>30</v>
      </c>
      <c r="AX554" s="13" t="s">
        <v>73</v>
      </c>
      <c r="AY554" s="248" t="s">
        <v>132</v>
      </c>
    </row>
    <row r="555" s="15" customFormat="1">
      <c r="A555" s="15"/>
      <c r="B555" s="259"/>
      <c r="C555" s="260"/>
      <c r="D555" s="239" t="s">
        <v>142</v>
      </c>
      <c r="E555" s="261" t="s">
        <v>1</v>
      </c>
      <c r="F555" s="262" t="s">
        <v>145</v>
      </c>
      <c r="G555" s="260"/>
      <c r="H555" s="263">
        <v>14.279999999999999</v>
      </c>
      <c r="I555" s="264"/>
      <c r="J555" s="260"/>
      <c r="K555" s="260"/>
      <c r="L555" s="265"/>
      <c r="M555" s="266"/>
      <c r="N555" s="267"/>
      <c r="O555" s="267"/>
      <c r="P555" s="267"/>
      <c r="Q555" s="267"/>
      <c r="R555" s="267"/>
      <c r="S555" s="267"/>
      <c r="T555" s="268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T555" s="269" t="s">
        <v>142</v>
      </c>
      <c r="AU555" s="269" t="s">
        <v>83</v>
      </c>
      <c r="AV555" s="15" t="s">
        <v>139</v>
      </c>
      <c r="AW555" s="15" t="s">
        <v>30</v>
      </c>
      <c r="AX555" s="15" t="s">
        <v>81</v>
      </c>
      <c r="AY555" s="269" t="s">
        <v>132</v>
      </c>
    </row>
    <row r="556" s="2" customFormat="1" ht="16.5" customHeight="1">
      <c r="A556" s="39"/>
      <c r="B556" s="40"/>
      <c r="C556" s="219" t="s">
        <v>1191</v>
      </c>
      <c r="D556" s="219" t="s">
        <v>134</v>
      </c>
      <c r="E556" s="220" t="s">
        <v>1192</v>
      </c>
      <c r="F556" s="221" t="s">
        <v>1193</v>
      </c>
      <c r="G556" s="222" t="s">
        <v>218</v>
      </c>
      <c r="H556" s="223">
        <v>22</v>
      </c>
      <c r="I556" s="224"/>
      <c r="J556" s="225">
        <f>ROUND(I556*H556,2)</f>
        <v>0</v>
      </c>
      <c r="K556" s="221" t="s">
        <v>138</v>
      </c>
      <c r="L556" s="45"/>
      <c r="M556" s="226" t="s">
        <v>1</v>
      </c>
      <c r="N556" s="227" t="s">
        <v>38</v>
      </c>
      <c r="O556" s="92"/>
      <c r="P556" s="228">
        <f>O556*H556</f>
        <v>0</v>
      </c>
      <c r="Q556" s="228">
        <v>0</v>
      </c>
      <c r="R556" s="228">
        <f>Q556*H556</f>
        <v>0</v>
      </c>
      <c r="S556" s="228">
        <v>0</v>
      </c>
      <c r="T556" s="229">
        <f>S556*H556</f>
        <v>0</v>
      </c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R556" s="230" t="s">
        <v>139</v>
      </c>
      <c r="AT556" s="230" t="s">
        <v>134</v>
      </c>
      <c r="AU556" s="230" t="s">
        <v>83</v>
      </c>
      <c r="AY556" s="18" t="s">
        <v>132</v>
      </c>
      <c r="BE556" s="231">
        <f>IF(N556="základní",J556,0)</f>
        <v>0</v>
      </c>
      <c r="BF556" s="231">
        <f>IF(N556="snížená",J556,0)</f>
        <v>0</v>
      </c>
      <c r="BG556" s="231">
        <f>IF(N556="zákl. přenesená",J556,0)</f>
        <v>0</v>
      </c>
      <c r="BH556" s="231">
        <f>IF(N556="sníž. přenesená",J556,0)</f>
        <v>0</v>
      </c>
      <c r="BI556" s="231">
        <f>IF(N556="nulová",J556,0)</f>
        <v>0</v>
      </c>
      <c r="BJ556" s="18" t="s">
        <v>81</v>
      </c>
      <c r="BK556" s="231">
        <f>ROUND(I556*H556,2)</f>
        <v>0</v>
      </c>
      <c r="BL556" s="18" t="s">
        <v>139</v>
      </c>
      <c r="BM556" s="230" t="s">
        <v>1194</v>
      </c>
    </row>
    <row r="557" s="2" customFormat="1">
      <c r="A557" s="39"/>
      <c r="B557" s="40"/>
      <c r="C557" s="41"/>
      <c r="D557" s="232" t="s">
        <v>140</v>
      </c>
      <c r="E557" s="41"/>
      <c r="F557" s="233" t="s">
        <v>1195</v>
      </c>
      <c r="G557" s="41"/>
      <c r="H557" s="41"/>
      <c r="I557" s="234"/>
      <c r="J557" s="41"/>
      <c r="K557" s="41"/>
      <c r="L557" s="45"/>
      <c r="M557" s="235"/>
      <c r="N557" s="236"/>
      <c r="O557" s="92"/>
      <c r="P557" s="92"/>
      <c r="Q557" s="92"/>
      <c r="R557" s="92"/>
      <c r="S557" s="92"/>
      <c r="T557" s="93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T557" s="18" t="s">
        <v>140</v>
      </c>
      <c r="AU557" s="18" t="s">
        <v>83</v>
      </c>
    </row>
    <row r="558" s="13" customFormat="1">
      <c r="A558" s="13"/>
      <c r="B558" s="237"/>
      <c r="C558" s="238"/>
      <c r="D558" s="239" t="s">
        <v>142</v>
      </c>
      <c r="E558" s="240" t="s">
        <v>1</v>
      </c>
      <c r="F558" s="241" t="s">
        <v>1196</v>
      </c>
      <c r="G558" s="238"/>
      <c r="H558" s="242">
        <v>22</v>
      </c>
      <c r="I558" s="243"/>
      <c r="J558" s="238"/>
      <c r="K558" s="238"/>
      <c r="L558" s="244"/>
      <c r="M558" s="245"/>
      <c r="N558" s="246"/>
      <c r="O558" s="246"/>
      <c r="P558" s="246"/>
      <c r="Q558" s="246"/>
      <c r="R558" s="246"/>
      <c r="S558" s="246"/>
      <c r="T558" s="247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48" t="s">
        <v>142</v>
      </c>
      <c r="AU558" s="248" t="s">
        <v>83</v>
      </c>
      <c r="AV558" s="13" t="s">
        <v>83</v>
      </c>
      <c r="AW558" s="13" t="s">
        <v>30</v>
      </c>
      <c r="AX558" s="13" t="s">
        <v>73</v>
      </c>
      <c r="AY558" s="248" t="s">
        <v>132</v>
      </c>
    </row>
    <row r="559" s="14" customFormat="1">
      <c r="A559" s="14"/>
      <c r="B559" s="249"/>
      <c r="C559" s="250"/>
      <c r="D559" s="239" t="s">
        <v>142</v>
      </c>
      <c r="E559" s="251" t="s">
        <v>1</v>
      </c>
      <c r="F559" s="252" t="s">
        <v>144</v>
      </c>
      <c r="G559" s="250"/>
      <c r="H559" s="251" t="s">
        <v>1</v>
      </c>
      <c r="I559" s="253"/>
      <c r="J559" s="250"/>
      <c r="K559" s="250"/>
      <c r="L559" s="254"/>
      <c r="M559" s="255"/>
      <c r="N559" s="256"/>
      <c r="O559" s="256"/>
      <c r="P559" s="256"/>
      <c r="Q559" s="256"/>
      <c r="R559" s="256"/>
      <c r="S559" s="256"/>
      <c r="T559" s="257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58" t="s">
        <v>142</v>
      </c>
      <c r="AU559" s="258" t="s">
        <v>83</v>
      </c>
      <c r="AV559" s="14" t="s">
        <v>81</v>
      </c>
      <c r="AW559" s="14" t="s">
        <v>30</v>
      </c>
      <c r="AX559" s="14" t="s">
        <v>73</v>
      </c>
      <c r="AY559" s="258" t="s">
        <v>132</v>
      </c>
    </row>
    <row r="560" s="15" customFormat="1">
      <c r="A560" s="15"/>
      <c r="B560" s="259"/>
      <c r="C560" s="260"/>
      <c r="D560" s="239" t="s">
        <v>142</v>
      </c>
      <c r="E560" s="261" t="s">
        <v>1</v>
      </c>
      <c r="F560" s="262" t="s">
        <v>145</v>
      </c>
      <c r="G560" s="260"/>
      <c r="H560" s="263">
        <v>22</v>
      </c>
      <c r="I560" s="264"/>
      <c r="J560" s="260"/>
      <c r="K560" s="260"/>
      <c r="L560" s="265"/>
      <c r="M560" s="266"/>
      <c r="N560" s="267"/>
      <c r="O560" s="267"/>
      <c r="P560" s="267"/>
      <c r="Q560" s="267"/>
      <c r="R560" s="267"/>
      <c r="S560" s="267"/>
      <c r="T560" s="268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T560" s="269" t="s">
        <v>142</v>
      </c>
      <c r="AU560" s="269" t="s">
        <v>83</v>
      </c>
      <c r="AV560" s="15" t="s">
        <v>139</v>
      </c>
      <c r="AW560" s="15" t="s">
        <v>30</v>
      </c>
      <c r="AX560" s="15" t="s">
        <v>81</v>
      </c>
      <c r="AY560" s="269" t="s">
        <v>132</v>
      </c>
    </row>
    <row r="561" s="2" customFormat="1" ht="16.5" customHeight="1">
      <c r="A561" s="39"/>
      <c r="B561" s="40"/>
      <c r="C561" s="270" t="s">
        <v>414</v>
      </c>
      <c r="D561" s="270" t="s">
        <v>199</v>
      </c>
      <c r="E561" s="271" t="s">
        <v>1197</v>
      </c>
      <c r="F561" s="272" t="s">
        <v>1198</v>
      </c>
      <c r="G561" s="273" t="s">
        <v>218</v>
      </c>
      <c r="H561" s="274">
        <v>22.219999999999999</v>
      </c>
      <c r="I561" s="275"/>
      <c r="J561" s="276">
        <f>ROUND(I561*H561,2)</f>
        <v>0</v>
      </c>
      <c r="K561" s="272" t="s">
        <v>1</v>
      </c>
      <c r="L561" s="277"/>
      <c r="M561" s="278" t="s">
        <v>1</v>
      </c>
      <c r="N561" s="279" t="s">
        <v>38</v>
      </c>
      <c r="O561" s="92"/>
      <c r="P561" s="228">
        <f>O561*H561</f>
        <v>0</v>
      </c>
      <c r="Q561" s="228">
        <v>0</v>
      </c>
      <c r="R561" s="228">
        <f>Q561*H561</f>
        <v>0</v>
      </c>
      <c r="S561" s="228">
        <v>0</v>
      </c>
      <c r="T561" s="229">
        <f>S561*H561</f>
        <v>0</v>
      </c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R561" s="230" t="s">
        <v>165</v>
      </c>
      <c r="AT561" s="230" t="s">
        <v>199</v>
      </c>
      <c r="AU561" s="230" t="s">
        <v>83</v>
      </c>
      <c r="AY561" s="18" t="s">
        <v>132</v>
      </c>
      <c r="BE561" s="231">
        <f>IF(N561="základní",J561,0)</f>
        <v>0</v>
      </c>
      <c r="BF561" s="231">
        <f>IF(N561="snížená",J561,0)</f>
        <v>0</v>
      </c>
      <c r="BG561" s="231">
        <f>IF(N561="zákl. přenesená",J561,0)</f>
        <v>0</v>
      </c>
      <c r="BH561" s="231">
        <f>IF(N561="sníž. přenesená",J561,0)</f>
        <v>0</v>
      </c>
      <c r="BI561" s="231">
        <f>IF(N561="nulová",J561,0)</f>
        <v>0</v>
      </c>
      <c r="BJ561" s="18" t="s">
        <v>81</v>
      </c>
      <c r="BK561" s="231">
        <f>ROUND(I561*H561,2)</f>
        <v>0</v>
      </c>
      <c r="BL561" s="18" t="s">
        <v>139</v>
      </c>
      <c r="BM561" s="230" t="s">
        <v>1199</v>
      </c>
    </row>
    <row r="562" s="13" customFormat="1">
      <c r="A562" s="13"/>
      <c r="B562" s="237"/>
      <c r="C562" s="238"/>
      <c r="D562" s="239" t="s">
        <v>142</v>
      </c>
      <c r="E562" s="240" t="s">
        <v>1</v>
      </c>
      <c r="F562" s="241" t="s">
        <v>1200</v>
      </c>
      <c r="G562" s="238"/>
      <c r="H562" s="242">
        <v>22.219999999999999</v>
      </c>
      <c r="I562" s="243"/>
      <c r="J562" s="238"/>
      <c r="K562" s="238"/>
      <c r="L562" s="244"/>
      <c r="M562" s="245"/>
      <c r="N562" s="246"/>
      <c r="O562" s="246"/>
      <c r="P562" s="246"/>
      <c r="Q562" s="246"/>
      <c r="R562" s="246"/>
      <c r="S562" s="246"/>
      <c r="T562" s="247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248" t="s">
        <v>142</v>
      </c>
      <c r="AU562" s="248" t="s">
        <v>83</v>
      </c>
      <c r="AV562" s="13" t="s">
        <v>83</v>
      </c>
      <c r="AW562" s="13" t="s">
        <v>30</v>
      </c>
      <c r="AX562" s="13" t="s">
        <v>73</v>
      </c>
      <c r="AY562" s="248" t="s">
        <v>132</v>
      </c>
    </row>
    <row r="563" s="15" customFormat="1">
      <c r="A563" s="15"/>
      <c r="B563" s="259"/>
      <c r="C563" s="260"/>
      <c r="D563" s="239" t="s">
        <v>142</v>
      </c>
      <c r="E563" s="261" t="s">
        <v>1</v>
      </c>
      <c r="F563" s="262" t="s">
        <v>145</v>
      </c>
      <c r="G563" s="260"/>
      <c r="H563" s="263">
        <v>22.219999999999999</v>
      </c>
      <c r="I563" s="264"/>
      <c r="J563" s="260"/>
      <c r="K563" s="260"/>
      <c r="L563" s="265"/>
      <c r="M563" s="266"/>
      <c r="N563" s="267"/>
      <c r="O563" s="267"/>
      <c r="P563" s="267"/>
      <c r="Q563" s="267"/>
      <c r="R563" s="267"/>
      <c r="S563" s="267"/>
      <c r="T563" s="268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T563" s="269" t="s">
        <v>142</v>
      </c>
      <c r="AU563" s="269" t="s">
        <v>83</v>
      </c>
      <c r="AV563" s="15" t="s">
        <v>139</v>
      </c>
      <c r="AW563" s="15" t="s">
        <v>30</v>
      </c>
      <c r="AX563" s="15" t="s">
        <v>81</v>
      </c>
      <c r="AY563" s="269" t="s">
        <v>132</v>
      </c>
    </row>
    <row r="564" s="2" customFormat="1" ht="16.5" customHeight="1">
      <c r="A564" s="39"/>
      <c r="B564" s="40"/>
      <c r="C564" s="219" t="s">
        <v>1201</v>
      </c>
      <c r="D564" s="219" t="s">
        <v>134</v>
      </c>
      <c r="E564" s="220" t="s">
        <v>1202</v>
      </c>
      <c r="F564" s="221" t="s">
        <v>1203</v>
      </c>
      <c r="G564" s="222" t="s">
        <v>534</v>
      </c>
      <c r="H564" s="223">
        <v>0.41999999999999998</v>
      </c>
      <c r="I564" s="224"/>
      <c r="J564" s="225">
        <f>ROUND(I564*H564,2)</f>
        <v>0</v>
      </c>
      <c r="K564" s="221" t="s">
        <v>138</v>
      </c>
      <c r="L564" s="45"/>
      <c r="M564" s="226" t="s">
        <v>1</v>
      </c>
      <c r="N564" s="227" t="s">
        <v>38</v>
      </c>
      <c r="O564" s="92"/>
      <c r="P564" s="228">
        <f>O564*H564</f>
        <v>0</v>
      </c>
      <c r="Q564" s="228">
        <v>0</v>
      </c>
      <c r="R564" s="228">
        <f>Q564*H564</f>
        <v>0</v>
      </c>
      <c r="S564" s="228">
        <v>0</v>
      </c>
      <c r="T564" s="229">
        <f>S564*H564</f>
        <v>0</v>
      </c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R564" s="230" t="s">
        <v>139</v>
      </c>
      <c r="AT564" s="230" t="s">
        <v>134</v>
      </c>
      <c r="AU564" s="230" t="s">
        <v>83</v>
      </c>
      <c r="AY564" s="18" t="s">
        <v>132</v>
      </c>
      <c r="BE564" s="231">
        <f>IF(N564="základní",J564,0)</f>
        <v>0</v>
      </c>
      <c r="BF564" s="231">
        <f>IF(N564="snížená",J564,0)</f>
        <v>0</v>
      </c>
      <c r="BG564" s="231">
        <f>IF(N564="zákl. přenesená",J564,0)</f>
        <v>0</v>
      </c>
      <c r="BH564" s="231">
        <f>IF(N564="sníž. přenesená",J564,0)</f>
        <v>0</v>
      </c>
      <c r="BI564" s="231">
        <f>IF(N564="nulová",J564,0)</f>
        <v>0</v>
      </c>
      <c r="BJ564" s="18" t="s">
        <v>81</v>
      </c>
      <c r="BK564" s="231">
        <f>ROUND(I564*H564,2)</f>
        <v>0</v>
      </c>
      <c r="BL564" s="18" t="s">
        <v>139</v>
      </c>
      <c r="BM564" s="230" t="s">
        <v>1204</v>
      </c>
    </row>
    <row r="565" s="2" customFormat="1">
      <c r="A565" s="39"/>
      <c r="B565" s="40"/>
      <c r="C565" s="41"/>
      <c r="D565" s="232" t="s">
        <v>140</v>
      </c>
      <c r="E565" s="41"/>
      <c r="F565" s="233" t="s">
        <v>1205</v>
      </c>
      <c r="G565" s="41"/>
      <c r="H565" s="41"/>
      <c r="I565" s="234"/>
      <c r="J565" s="41"/>
      <c r="K565" s="41"/>
      <c r="L565" s="45"/>
      <c r="M565" s="235"/>
      <c r="N565" s="236"/>
      <c r="O565" s="92"/>
      <c r="P565" s="92"/>
      <c r="Q565" s="92"/>
      <c r="R565" s="92"/>
      <c r="S565" s="92"/>
      <c r="T565" s="93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T565" s="18" t="s">
        <v>140</v>
      </c>
      <c r="AU565" s="18" t="s">
        <v>83</v>
      </c>
    </row>
    <row r="566" s="13" customFormat="1">
      <c r="A566" s="13"/>
      <c r="B566" s="237"/>
      <c r="C566" s="238"/>
      <c r="D566" s="239" t="s">
        <v>142</v>
      </c>
      <c r="E566" s="240" t="s">
        <v>1</v>
      </c>
      <c r="F566" s="241" t="s">
        <v>1206</v>
      </c>
      <c r="G566" s="238"/>
      <c r="H566" s="242">
        <v>0.41999999999999998</v>
      </c>
      <c r="I566" s="243"/>
      <c r="J566" s="238"/>
      <c r="K566" s="238"/>
      <c r="L566" s="244"/>
      <c r="M566" s="245"/>
      <c r="N566" s="246"/>
      <c r="O566" s="246"/>
      <c r="P566" s="246"/>
      <c r="Q566" s="246"/>
      <c r="R566" s="246"/>
      <c r="S566" s="246"/>
      <c r="T566" s="247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48" t="s">
        <v>142</v>
      </c>
      <c r="AU566" s="248" t="s">
        <v>83</v>
      </c>
      <c r="AV566" s="13" t="s">
        <v>83</v>
      </c>
      <c r="AW566" s="13" t="s">
        <v>30</v>
      </c>
      <c r="AX566" s="13" t="s">
        <v>73</v>
      </c>
      <c r="AY566" s="248" t="s">
        <v>132</v>
      </c>
    </row>
    <row r="567" s="15" customFormat="1">
      <c r="A567" s="15"/>
      <c r="B567" s="259"/>
      <c r="C567" s="260"/>
      <c r="D567" s="239" t="s">
        <v>142</v>
      </c>
      <c r="E567" s="261" t="s">
        <v>1</v>
      </c>
      <c r="F567" s="262" t="s">
        <v>145</v>
      </c>
      <c r="G567" s="260"/>
      <c r="H567" s="263">
        <v>0.41999999999999998</v>
      </c>
      <c r="I567" s="264"/>
      <c r="J567" s="260"/>
      <c r="K567" s="260"/>
      <c r="L567" s="265"/>
      <c r="M567" s="266"/>
      <c r="N567" s="267"/>
      <c r="O567" s="267"/>
      <c r="P567" s="267"/>
      <c r="Q567" s="267"/>
      <c r="R567" s="267"/>
      <c r="S567" s="267"/>
      <c r="T567" s="268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T567" s="269" t="s">
        <v>142</v>
      </c>
      <c r="AU567" s="269" t="s">
        <v>83</v>
      </c>
      <c r="AV567" s="15" t="s">
        <v>139</v>
      </c>
      <c r="AW567" s="15" t="s">
        <v>30</v>
      </c>
      <c r="AX567" s="15" t="s">
        <v>81</v>
      </c>
      <c r="AY567" s="269" t="s">
        <v>132</v>
      </c>
    </row>
    <row r="568" s="2" customFormat="1" ht="24.15" customHeight="1">
      <c r="A568" s="39"/>
      <c r="B568" s="40"/>
      <c r="C568" s="219" t="s">
        <v>420</v>
      </c>
      <c r="D568" s="219" t="s">
        <v>134</v>
      </c>
      <c r="E568" s="220" t="s">
        <v>1207</v>
      </c>
      <c r="F568" s="221" t="s">
        <v>1208</v>
      </c>
      <c r="G568" s="222" t="s">
        <v>218</v>
      </c>
      <c r="H568" s="223">
        <v>49.200000000000003</v>
      </c>
      <c r="I568" s="224"/>
      <c r="J568" s="225">
        <f>ROUND(I568*H568,2)</f>
        <v>0</v>
      </c>
      <c r="K568" s="221" t="s">
        <v>138</v>
      </c>
      <c r="L568" s="45"/>
      <c r="M568" s="226" t="s">
        <v>1</v>
      </c>
      <c r="N568" s="227" t="s">
        <v>38</v>
      </c>
      <c r="O568" s="92"/>
      <c r="P568" s="228">
        <f>O568*H568</f>
        <v>0</v>
      </c>
      <c r="Q568" s="228">
        <v>0</v>
      </c>
      <c r="R568" s="228">
        <f>Q568*H568</f>
        <v>0</v>
      </c>
      <c r="S568" s="228">
        <v>0</v>
      </c>
      <c r="T568" s="229">
        <f>S568*H568</f>
        <v>0</v>
      </c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R568" s="230" t="s">
        <v>139</v>
      </c>
      <c r="AT568" s="230" t="s">
        <v>134</v>
      </c>
      <c r="AU568" s="230" t="s">
        <v>83</v>
      </c>
      <c r="AY568" s="18" t="s">
        <v>132</v>
      </c>
      <c r="BE568" s="231">
        <f>IF(N568="základní",J568,0)</f>
        <v>0</v>
      </c>
      <c r="BF568" s="231">
        <f>IF(N568="snížená",J568,0)</f>
        <v>0</v>
      </c>
      <c r="BG568" s="231">
        <f>IF(N568="zákl. přenesená",J568,0)</f>
        <v>0</v>
      </c>
      <c r="BH568" s="231">
        <f>IF(N568="sníž. přenesená",J568,0)</f>
        <v>0</v>
      </c>
      <c r="BI568" s="231">
        <f>IF(N568="nulová",J568,0)</f>
        <v>0</v>
      </c>
      <c r="BJ568" s="18" t="s">
        <v>81</v>
      </c>
      <c r="BK568" s="231">
        <f>ROUND(I568*H568,2)</f>
        <v>0</v>
      </c>
      <c r="BL568" s="18" t="s">
        <v>139</v>
      </c>
      <c r="BM568" s="230" t="s">
        <v>1209</v>
      </c>
    </row>
    <row r="569" s="2" customFormat="1">
      <c r="A569" s="39"/>
      <c r="B569" s="40"/>
      <c r="C569" s="41"/>
      <c r="D569" s="232" t="s">
        <v>140</v>
      </c>
      <c r="E569" s="41"/>
      <c r="F569" s="233" t="s">
        <v>1210</v>
      </c>
      <c r="G569" s="41"/>
      <c r="H569" s="41"/>
      <c r="I569" s="234"/>
      <c r="J569" s="41"/>
      <c r="K569" s="41"/>
      <c r="L569" s="45"/>
      <c r="M569" s="235"/>
      <c r="N569" s="236"/>
      <c r="O569" s="92"/>
      <c r="P569" s="92"/>
      <c r="Q569" s="92"/>
      <c r="R569" s="92"/>
      <c r="S569" s="92"/>
      <c r="T569" s="93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T569" s="18" t="s">
        <v>140</v>
      </c>
      <c r="AU569" s="18" t="s">
        <v>83</v>
      </c>
    </row>
    <row r="570" s="13" customFormat="1">
      <c r="A570" s="13"/>
      <c r="B570" s="237"/>
      <c r="C570" s="238"/>
      <c r="D570" s="239" t="s">
        <v>142</v>
      </c>
      <c r="E570" s="240" t="s">
        <v>1</v>
      </c>
      <c r="F570" s="241" t="s">
        <v>1211</v>
      </c>
      <c r="G570" s="238"/>
      <c r="H570" s="242">
        <v>49.200000000000003</v>
      </c>
      <c r="I570" s="243"/>
      <c r="J570" s="238"/>
      <c r="K570" s="238"/>
      <c r="L570" s="244"/>
      <c r="M570" s="245"/>
      <c r="N570" s="246"/>
      <c r="O570" s="246"/>
      <c r="P570" s="246"/>
      <c r="Q570" s="246"/>
      <c r="R570" s="246"/>
      <c r="S570" s="246"/>
      <c r="T570" s="247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T570" s="248" t="s">
        <v>142</v>
      </c>
      <c r="AU570" s="248" t="s">
        <v>83</v>
      </c>
      <c r="AV570" s="13" t="s">
        <v>83</v>
      </c>
      <c r="AW570" s="13" t="s">
        <v>30</v>
      </c>
      <c r="AX570" s="13" t="s">
        <v>73</v>
      </c>
      <c r="AY570" s="248" t="s">
        <v>132</v>
      </c>
    </row>
    <row r="571" s="14" customFormat="1">
      <c r="A571" s="14"/>
      <c r="B571" s="249"/>
      <c r="C571" s="250"/>
      <c r="D571" s="239" t="s">
        <v>142</v>
      </c>
      <c r="E571" s="251" t="s">
        <v>1</v>
      </c>
      <c r="F571" s="252" t="s">
        <v>144</v>
      </c>
      <c r="G571" s="250"/>
      <c r="H571" s="251" t="s">
        <v>1</v>
      </c>
      <c r="I571" s="253"/>
      <c r="J571" s="250"/>
      <c r="K571" s="250"/>
      <c r="L571" s="254"/>
      <c r="M571" s="255"/>
      <c r="N571" s="256"/>
      <c r="O571" s="256"/>
      <c r="P571" s="256"/>
      <c r="Q571" s="256"/>
      <c r="R571" s="256"/>
      <c r="S571" s="256"/>
      <c r="T571" s="257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T571" s="258" t="s">
        <v>142</v>
      </c>
      <c r="AU571" s="258" t="s">
        <v>83</v>
      </c>
      <c r="AV571" s="14" t="s">
        <v>81</v>
      </c>
      <c r="AW571" s="14" t="s">
        <v>30</v>
      </c>
      <c r="AX571" s="14" t="s">
        <v>73</v>
      </c>
      <c r="AY571" s="258" t="s">
        <v>132</v>
      </c>
    </row>
    <row r="572" s="15" customFormat="1">
      <c r="A572" s="15"/>
      <c r="B572" s="259"/>
      <c r="C572" s="260"/>
      <c r="D572" s="239" t="s">
        <v>142</v>
      </c>
      <c r="E572" s="261" t="s">
        <v>1</v>
      </c>
      <c r="F572" s="262" t="s">
        <v>145</v>
      </c>
      <c r="G572" s="260"/>
      <c r="H572" s="263">
        <v>49.200000000000003</v>
      </c>
      <c r="I572" s="264"/>
      <c r="J572" s="260"/>
      <c r="K572" s="260"/>
      <c r="L572" s="265"/>
      <c r="M572" s="266"/>
      <c r="N572" s="267"/>
      <c r="O572" s="267"/>
      <c r="P572" s="267"/>
      <c r="Q572" s="267"/>
      <c r="R572" s="267"/>
      <c r="S572" s="267"/>
      <c r="T572" s="268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T572" s="269" t="s">
        <v>142</v>
      </c>
      <c r="AU572" s="269" t="s">
        <v>83</v>
      </c>
      <c r="AV572" s="15" t="s">
        <v>139</v>
      </c>
      <c r="AW572" s="15" t="s">
        <v>30</v>
      </c>
      <c r="AX572" s="15" t="s">
        <v>81</v>
      </c>
      <c r="AY572" s="269" t="s">
        <v>132</v>
      </c>
    </row>
    <row r="573" s="2" customFormat="1" ht="24.15" customHeight="1">
      <c r="A573" s="39"/>
      <c r="B573" s="40"/>
      <c r="C573" s="219" t="s">
        <v>1212</v>
      </c>
      <c r="D573" s="219" t="s">
        <v>134</v>
      </c>
      <c r="E573" s="220" t="s">
        <v>1213</v>
      </c>
      <c r="F573" s="221" t="s">
        <v>1214</v>
      </c>
      <c r="G573" s="222" t="s">
        <v>218</v>
      </c>
      <c r="H573" s="223">
        <v>49.200000000000003</v>
      </c>
      <c r="I573" s="224"/>
      <c r="J573" s="225">
        <f>ROUND(I573*H573,2)</f>
        <v>0</v>
      </c>
      <c r="K573" s="221" t="s">
        <v>138</v>
      </c>
      <c r="L573" s="45"/>
      <c r="M573" s="226" t="s">
        <v>1</v>
      </c>
      <c r="N573" s="227" t="s">
        <v>38</v>
      </c>
      <c r="O573" s="92"/>
      <c r="P573" s="228">
        <f>O573*H573</f>
        <v>0</v>
      </c>
      <c r="Q573" s="228">
        <v>0</v>
      </c>
      <c r="R573" s="228">
        <f>Q573*H573</f>
        <v>0</v>
      </c>
      <c r="S573" s="228">
        <v>0</v>
      </c>
      <c r="T573" s="229">
        <f>S573*H573</f>
        <v>0</v>
      </c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R573" s="230" t="s">
        <v>139</v>
      </c>
      <c r="AT573" s="230" t="s">
        <v>134</v>
      </c>
      <c r="AU573" s="230" t="s">
        <v>83</v>
      </c>
      <c r="AY573" s="18" t="s">
        <v>132</v>
      </c>
      <c r="BE573" s="231">
        <f>IF(N573="základní",J573,0)</f>
        <v>0</v>
      </c>
      <c r="BF573" s="231">
        <f>IF(N573="snížená",J573,0)</f>
        <v>0</v>
      </c>
      <c r="BG573" s="231">
        <f>IF(N573="zákl. přenesená",J573,0)</f>
        <v>0</v>
      </c>
      <c r="BH573" s="231">
        <f>IF(N573="sníž. přenesená",J573,0)</f>
        <v>0</v>
      </c>
      <c r="BI573" s="231">
        <f>IF(N573="nulová",J573,0)</f>
        <v>0</v>
      </c>
      <c r="BJ573" s="18" t="s">
        <v>81</v>
      </c>
      <c r="BK573" s="231">
        <f>ROUND(I573*H573,2)</f>
        <v>0</v>
      </c>
      <c r="BL573" s="18" t="s">
        <v>139</v>
      </c>
      <c r="BM573" s="230" t="s">
        <v>1215</v>
      </c>
    </row>
    <row r="574" s="2" customFormat="1">
      <c r="A574" s="39"/>
      <c r="B574" s="40"/>
      <c r="C574" s="41"/>
      <c r="D574" s="232" t="s">
        <v>140</v>
      </c>
      <c r="E574" s="41"/>
      <c r="F574" s="233" t="s">
        <v>1216</v>
      </c>
      <c r="G574" s="41"/>
      <c r="H574" s="41"/>
      <c r="I574" s="234"/>
      <c r="J574" s="41"/>
      <c r="K574" s="41"/>
      <c r="L574" s="45"/>
      <c r="M574" s="235"/>
      <c r="N574" s="236"/>
      <c r="O574" s="92"/>
      <c r="P574" s="92"/>
      <c r="Q574" s="92"/>
      <c r="R574" s="92"/>
      <c r="S574" s="92"/>
      <c r="T574" s="93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T574" s="18" t="s">
        <v>140</v>
      </c>
      <c r="AU574" s="18" t="s">
        <v>83</v>
      </c>
    </row>
    <row r="575" s="13" customFormat="1">
      <c r="A575" s="13"/>
      <c r="B575" s="237"/>
      <c r="C575" s="238"/>
      <c r="D575" s="239" t="s">
        <v>142</v>
      </c>
      <c r="E575" s="240" t="s">
        <v>1</v>
      </c>
      <c r="F575" s="241" t="s">
        <v>1217</v>
      </c>
      <c r="G575" s="238"/>
      <c r="H575" s="242">
        <v>49.200000000000003</v>
      </c>
      <c r="I575" s="243"/>
      <c r="J575" s="238"/>
      <c r="K575" s="238"/>
      <c r="L575" s="244"/>
      <c r="M575" s="245"/>
      <c r="N575" s="246"/>
      <c r="O575" s="246"/>
      <c r="P575" s="246"/>
      <c r="Q575" s="246"/>
      <c r="R575" s="246"/>
      <c r="S575" s="246"/>
      <c r="T575" s="247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T575" s="248" t="s">
        <v>142</v>
      </c>
      <c r="AU575" s="248" t="s">
        <v>83</v>
      </c>
      <c r="AV575" s="13" t="s">
        <v>83</v>
      </c>
      <c r="AW575" s="13" t="s">
        <v>30</v>
      </c>
      <c r="AX575" s="13" t="s">
        <v>73</v>
      </c>
      <c r="AY575" s="248" t="s">
        <v>132</v>
      </c>
    </row>
    <row r="576" s="14" customFormat="1">
      <c r="A576" s="14"/>
      <c r="B576" s="249"/>
      <c r="C576" s="250"/>
      <c r="D576" s="239" t="s">
        <v>142</v>
      </c>
      <c r="E576" s="251" t="s">
        <v>1</v>
      </c>
      <c r="F576" s="252" t="s">
        <v>144</v>
      </c>
      <c r="G576" s="250"/>
      <c r="H576" s="251" t="s">
        <v>1</v>
      </c>
      <c r="I576" s="253"/>
      <c r="J576" s="250"/>
      <c r="K576" s="250"/>
      <c r="L576" s="254"/>
      <c r="M576" s="255"/>
      <c r="N576" s="256"/>
      <c r="O576" s="256"/>
      <c r="P576" s="256"/>
      <c r="Q576" s="256"/>
      <c r="R576" s="256"/>
      <c r="S576" s="256"/>
      <c r="T576" s="257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T576" s="258" t="s">
        <v>142</v>
      </c>
      <c r="AU576" s="258" t="s">
        <v>83</v>
      </c>
      <c r="AV576" s="14" t="s">
        <v>81</v>
      </c>
      <c r="AW576" s="14" t="s">
        <v>30</v>
      </c>
      <c r="AX576" s="14" t="s">
        <v>73</v>
      </c>
      <c r="AY576" s="258" t="s">
        <v>132</v>
      </c>
    </row>
    <row r="577" s="15" customFormat="1">
      <c r="A577" s="15"/>
      <c r="B577" s="259"/>
      <c r="C577" s="260"/>
      <c r="D577" s="239" t="s">
        <v>142</v>
      </c>
      <c r="E577" s="261" t="s">
        <v>1</v>
      </c>
      <c r="F577" s="262" t="s">
        <v>145</v>
      </c>
      <c r="G577" s="260"/>
      <c r="H577" s="263">
        <v>49.200000000000003</v>
      </c>
      <c r="I577" s="264"/>
      <c r="J577" s="260"/>
      <c r="K577" s="260"/>
      <c r="L577" s="265"/>
      <c r="M577" s="266"/>
      <c r="N577" s="267"/>
      <c r="O577" s="267"/>
      <c r="P577" s="267"/>
      <c r="Q577" s="267"/>
      <c r="R577" s="267"/>
      <c r="S577" s="267"/>
      <c r="T577" s="268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T577" s="269" t="s">
        <v>142</v>
      </c>
      <c r="AU577" s="269" t="s">
        <v>83</v>
      </c>
      <c r="AV577" s="15" t="s">
        <v>139</v>
      </c>
      <c r="AW577" s="15" t="s">
        <v>30</v>
      </c>
      <c r="AX577" s="15" t="s">
        <v>81</v>
      </c>
      <c r="AY577" s="269" t="s">
        <v>132</v>
      </c>
    </row>
    <row r="578" s="2" customFormat="1" ht="21.75" customHeight="1">
      <c r="A578" s="39"/>
      <c r="B578" s="40"/>
      <c r="C578" s="219" t="s">
        <v>425</v>
      </c>
      <c r="D578" s="219" t="s">
        <v>134</v>
      </c>
      <c r="E578" s="220" t="s">
        <v>1218</v>
      </c>
      <c r="F578" s="221" t="s">
        <v>1219</v>
      </c>
      <c r="G578" s="222" t="s">
        <v>218</v>
      </c>
      <c r="H578" s="223">
        <v>44</v>
      </c>
      <c r="I578" s="224"/>
      <c r="J578" s="225">
        <f>ROUND(I578*H578,2)</f>
        <v>0</v>
      </c>
      <c r="K578" s="221" t="s">
        <v>1</v>
      </c>
      <c r="L578" s="45"/>
      <c r="M578" s="226" t="s">
        <v>1</v>
      </c>
      <c r="N578" s="227" t="s">
        <v>38</v>
      </c>
      <c r="O578" s="92"/>
      <c r="P578" s="228">
        <f>O578*H578</f>
        <v>0</v>
      </c>
      <c r="Q578" s="228">
        <v>0</v>
      </c>
      <c r="R578" s="228">
        <f>Q578*H578</f>
        <v>0</v>
      </c>
      <c r="S578" s="228">
        <v>0</v>
      </c>
      <c r="T578" s="229">
        <f>S578*H578</f>
        <v>0</v>
      </c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R578" s="230" t="s">
        <v>139</v>
      </c>
      <c r="AT578" s="230" t="s">
        <v>134</v>
      </c>
      <c r="AU578" s="230" t="s">
        <v>83</v>
      </c>
      <c r="AY578" s="18" t="s">
        <v>132</v>
      </c>
      <c r="BE578" s="231">
        <f>IF(N578="základní",J578,0)</f>
        <v>0</v>
      </c>
      <c r="BF578" s="231">
        <f>IF(N578="snížená",J578,0)</f>
        <v>0</v>
      </c>
      <c r="BG578" s="231">
        <f>IF(N578="zákl. přenesená",J578,0)</f>
        <v>0</v>
      </c>
      <c r="BH578" s="231">
        <f>IF(N578="sníž. přenesená",J578,0)</f>
        <v>0</v>
      </c>
      <c r="BI578" s="231">
        <f>IF(N578="nulová",J578,0)</f>
        <v>0</v>
      </c>
      <c r="BJ578" s="18" t="s">
        <v>81</v>
      </c>
      <c r="BK578" s="231">
        <f>ROUND(I578*H578,2)</f>
        <v>0</v>
      </c>
      <c r="BL578" s="18" t="s">
        <v>139</v>
      </c>
      <c r="BM578" s="230" t="s">
        <v>1220</v>
      </c>
    </row>
    <row r="579" s="13" customFormat="1">
      <c r="A579" s="13"/>
      <c r="B579" s="237"/>
      <c r="C579" s="238"/>
      <c r="D579" s="239" t="s">
        <v>142</v>
      </c>
      <c r="E579" s="240" t="s">
        <v>1</v>
      </c>
      <c r="F579" s="241" t="s">
        <v>189</v>
      </c>
      <c r="G579" s="238"/>
      <c r="H579" s="242">
        <v>18</v>
      </c>
      <c r="I579" s="243"/>
      <c r="J579" s="238"/>
      <c r="K579" s="238"/>
      <c r="L579" s="244"/>
      <c r="M579" s="245"/>
      <c r="N579" s="246"/>
      <c r="O579" s="246"/>
      <c r="P579" s="246"/>
      <c r="Q579" s="246"/>
      <c r="R579" s="246"/>
      <c r="S579" s="246"/>
      <c r="T579" s="247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T579" s="248" t="s">
        <v>142</v>
      </c>
      <c r="AU579" s="248" t="s">
        <v>83</v>
      </c>
      <c r="AV579" s="13" t="s">
        <v>83</v>
      </c>
      <c r="AW579" s="13" t="s">
        <v>30</v>
      </c>
      <c r="AX579" s="13" t="s">
        <v>73</v>
      </c>
      <c r="AY579" s="248" t="s">
        <v>132</v>
      </c>
    </row>
    <row r="580" s="14" customFormat="1">
      <c r="A580" s="14"/>
      <c r="B580" s="249"/>
      <c r="C580" s="250"/>
      <c r="D580" s="239" t="s">
        <v>142</v>
      </c>
      <c r="E580" s="251" t="s">
        <v>1</v>
      </c>
      <c r="F580" s="252" t="s">
        <v>1221</v>
      </c>
      <c r="G580" s="250"/>
      <c r="H580" s="251" t="s">
        <v>1</v>
      </c>
      <c r="I580" s="253"/>
      <c r="J580" s="250"/>
      <c r="K580" s="250"/>
      <c r="L580" s="254"/>
      <c r="M580" s="255"/>
      <c r="N580" s="256"/>
      <c r="O580" s="256"/>
      <c r="P580" s="256"/>
      <c r="Q580" s="256"/>
      <c r="R580" s="256"/>
      <c r="S580" s="256"/>
      <c r="T580" s="257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T580" s="258" t="s">
        <v>142</v>
      </c>
      <c r="AU580" s="258" t="s">
        <v>83</v>
      </c>
      <c r="AV580" s="14" t="s">
        <v>81</v>
      </c>
      <c r="AW580" s="14" t="s">
        <v>30</v>
      </c>
      <c r="AX580" s="14" t="s">
        <v>73</v>
      </c>
      <c r="AY580" s="258" t="s">
        <v>132</v>
      </c>
    </row>
    <row r="581" s="13" customFormat="1">
      <c r="A581" s="13"/>
      <c r="B581" s="237"/>
      <c r="C581" s="238"/>
      <c r="D581" s="239" t="s">
        <v>142</v>
      </c>
      <c r="E581" s="240" t="s">
        <v>1</v>
      </c>
      <c r="F581" s="241" t="s">
        <v>208</v>
      </c>
      <c r="G581" s="238"/>
      <c r="H581" s="242">
        <v>24</v>
      </c>
      <c r="I581" s="243"/>
      <c r="J581" s="238"/>
      <c r="K581" s="238"/>
      <c r="L581" s="244"/>
      <c r="M581" s="245"/>
      <c r="N581" s="246"/>
      <c r="O581" s="246"/>
      <c r="P581" s="246"/>
      <c r="Q581" s="246"/>
      <c r="R581" s="246"/>
      <c r="S581" s="246"/>
      <c r="T581" s="247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T581" s="248" t="s">
        <v>142</v>
      </c>
      <c r="AU581" s="248" t="s">
        <v>83</v>
      </c>
      <c r="AV581" s="13" t="s">
        <v>83</v>
      </c>
      <c r="AW581" s="13" t="s">
        <v>30</v>
      </c>
      <c r="AX581" s="13" t="s">
        <v>73</v>
      </c>
      <c r="AY581" s="248" t="s">
        <v>132</v>
      </c>
    </row>
    <row r="582" s="14" customFormat="1">
      <c r="A582" s="14"/>
      <c r="B582" s="249"/>
      <c r="C582" s="250"/>
      <c r="D582" s="239" t="s">
        <v>142</v>
      </c>
      <c r="E582" s="251" t="s">
        <v>1</v>
      </c>
      <c r="F582" s="252" t="s">
        <v>1222</v>
      </c>
      <c r="G582" s="250"/>
      <c r="H582" s="251" t="s">
        <v>1</v>
      </c>
      <c r="I582" s="253"/>
      <c r="J582" s="250"/>
      <c r="K582" s="250"/>
      <c r="L582" s="254"/>
      <c r="M582" s="255"/>
      <c r="N582" s="256"/>
      <c r="O582" s="256"/>
      <c r="P582" s="256"/>
      <c r="Q582" s="256"/>
      <c r="R582" s="256"/>
      <c r="S582" s="256"/>
      <c r="T582" s="257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T582" s="258" t="s">
        <v>142</v>
      </c>
      <c r="AU582" s="258" t="s">
        <v>83</v>
      </c>
      <c r="AV582" s="14" t="s">
        <v>81</v>
      </c>
      <c r="AW582" s="14" t="s">
        <v>30</v>
      </c>
      <c r="AX582" s="14" t="s">
        <v>73</v>
      </c>
      <c r="AY582" s="258" t="s">
        <v>132</v>
      </c>
    </row>
    <row r="583" s="13" customFormat="1">
      <c r="A583" s="13"/>
      <c r="B583" s="237"/>
      <c r="C583" s="238"/>
      <c r="D583" s="239" t="s">
        <v>142</v>
      </c>
      <c r="E583" s="240" t="s">
        <v>1</v>
      </c>
      <c r="F583" s="241" t="s">
        <v>83</v>
      </c>
      <c r="G583" s="238"/>
      <c r="H583" s="242">
        <v>2</v>
      </c>
      <c r="I583" s="243"/>
      <c r="J583" s="238"/>
      <c r="K583" s="238"/>
      <c r="L583" s="244"/>
      <c r="M583" s="245"/>
      <c r="N583" s="246"/>
      <c r="O583" s="246"/>
      <c r="P583" s="246"/>
      <c r="Q583" s="246"/>
      <c r="R583" s="246"/>
      <c r="S583" s="246"/>
      <c r="T583" s="247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248" t="s">
        <v>142</v>
      </c>
      <c r="AU583" s="248" t="s">
        <v>83</v>
      </c>
      <c r="AV583" s="13" t="s">
        <v>83</v>
      </c>
      <c r="AW583" s="13" t="s">
        <v>30</v>
      </c>
      <c r="AX583" s="13" t="s">
        <v>73</v>
      </c>
      <c r="AY583" s="248" t="s">
        <v>132</v>
      </c>
    </row>
    <row r="584" s="14" customFormat="1">
      <c r="A584" s="14"/>
      <c r="B584" s="249"/>
      <c r="C584" s="250"/>
      <c r="D584" s="239" t="s">
        <v>142</v>
      </c>
      <c r="E584" s="251" t="s">
        <v>1</v>
      </c>
      <c r="F584" s="252" t="s">
        <v>1223</v>
      </c>
      <c r="G584" s="250"/>
      <c r="H584" s="251" t="s">
        <v>1</v>
      </c>
      <c r="I584" s="253"/>
      <c r="J584" s="250"/>
      <c r="K584" s="250"/>
      <c r="L584" s="254"/>
      <c r="M584" s="255"/>
      <c r="N584" s="256"/>
      <c r="O584" s="256"/>
      <c r="P584" s="256"/>
      <c r="Q584" s="256"/>
      <c r="R584" s="256"/>
      <c r="S584" s="256"/>
      <c r="T584" s="257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T584" s="258" t="s">
        <v>142</v>
      </c>
      <c r="AU584" s="258" t="s">
        <v>83</v>
      </c>
      <c r="AV584" s="14" t="s">
        <v>81</v>
      </c>
      <c r="AW584" s="14" t="s">
        <v>30</v>
      </c>
      <c r="AX584" s="14" t="s">
        <v>73</v>
      </c>
      <c r="AY584" s="258" t="s">
        <v>132</v>
      </c>
    </row>
    <row r="585" s="14" customFormat="1">
      <c r="A585" s="14"/>
      <c r="B585" s="249"/>
      <c r="C585" s="250"/>
      <c r="D585" s="239" t="s">
        <v>142</v>
      </c>
      <c r="E585" s="251" t="s">
        <v>1</v>
      </c>
      <c r="F585" s="252" t="s">
        <v>144</v>
      </c>
      <c r="G585" s="250"/>
      <c r="H585" s="251" t="s">
        <v>1</v>
      </c>
      <c r="I585" s="253"/>
      <c r="J585" s="250"/>
      <c r="K585" s="250"/>
      <c r="L585" s="254"/>
      <c r="M585" s="255"/>
      <c r="N585" s="256"/>
      <c r="O585" s="256"/>
      <c r="P585" s="256"/>
      <c r="Q585" s="256"/>
      <c r="R585" s="256"/>
      <c r="S585" s="256"/>
      <c r="T585" s="257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58" t="s">
        <v>142</v>
      </c>
      <c r="AU585" s="258" t="s">
        <v>83</v>
      </c>
      <c r="AV585" s="14" t="s">
        <v>81</v>
      </c>
      <c r="AW585" s="14" t="s">
        <v>30</v>
      </c>
      <c r="AX585" s="14" t="s">
        <v>73</v>
      </c>
      <c r="AY585" s="258" t="s">
        <v>132</v>
      </c>
    </row>
    <row r="586" s="15" customFormat="1">
      <c r="A586" s="15"/>
      <c r="B586" s="259"/>
      <c r="C586" s="260"/>
      <c r="D586" s="239" t="s">
        <v>142</v>
      </c>
      <c r="E586" s="261" t="s">
        <v>1</v>
      </c>
      <c r="F586" s="262" t="s">
        <v>145</v>
      </c>
      <c r="G586" s="260"/>
      <c r="H586" s="263">
        <v>44</v>
      </c>
      <c r="I586" s="264"/>
      <c r="J586" s="260"/>
      <c r="K586" s="260"/>
      <c r="L586" s="265"/>
      <c r="M586" s="266"/>
      <c r="N586" s="267"/>
      <c r="O586" s="267"/>
      <c r="P586" s="267"/>
      <c r="Q586" s="267"/>
      <c r="R586" s="267"/>
      <c r="S586" s="267"/>
      <c r="T586" s="268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T586" s="269" t="s">
        <v>142</v>
      </c>
      <c r="AU586" s="269" t="s">
        <v>83</v>
      </c>
      <c r="AV586" s="15" t="s">
        <v>139</v>
      </c>
      <c r="AW586" s="15" t="s">
        <v>30</v>
      </c>
      <c r="AX586" s="15" t="s">
        <v>81</v>
      </c>
      <c r="AY586" s="269" t="s">
        <v>132</v>
      </c>
    </row>
    <row r="587" s="2" customFormat="1" ht="16.5" customHeight="1">
      <c r="A587" s="39"/>
      <c r="B587" s="40"/>
      <c r="C587" s="219" t="s">
        <v>1224</v>
      </c>
      <c r="D587" s="219" t="s">
        <v>134</v>
      </c>
      <c r="E587" s="220" t="s">
        <v>1225</v>
      </c>
      <c r="F587" s="221" t="s">
        <v>1226</v>
      </c>
      <c r="G587" s="222" t="s">
        <v>207</v>
      </c>
      <c r="H587" s="223">
        <v>2</v>
      </c>
      <c r="I587" s="224"/>
      <c r="J587" s="225">
        <f>ROUND(I587*H587,2)</f>
        <v>0</v>
      </c>
      <c r="K587" s="221" t="s">
        <v>1</v>
      </c>
      <c r="L587" s="45"/>
      <c r="M587" s="226" t="s">
        <v>1</v>
      </c>
      <c r="N587" s="227" t="s">
        <v>38</v>
      </c>
      <c r="O587" s="92"/>
      <c r="P587" s="228">
        <f>O587*H587</f>
        <v>0</v>
      </c>
      <c r="Q587" s="228">
        <v>0</v>
      </c>
      <c r="R587" s="228">
        <f>Q587*H587</f>
        <v>0</v>
      </c>
      <c r="S587" s="228">
        <v>0</v>
      </c>
      <c r="T587" s="229">
        <f>S587*H587</f>
        <v>0</v>
      </c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R587" s="230" t="s">
        <v>139</v>
      </c>
      <c r="AT587" s="230" t="s">
        <v>134</v>
      </c>
      <c r="AU587" s="230" t="s">
        <v>83</v>
      </c>
      <c r="AY587" s="18" t="s">
        <v>132</v>
      </c>
      <c r="BE587" s="231">
        <f>IF(N587="základní",J587,0)</f>
        <v>0</v>
      </c>
      <c r="BF587" s="231">
        <f>IF(N587="snížená",J587,0)</f>
        <v>0</v>
      </c>
      <c r="BG587" s="231">
        <f>IF(N587="zákl. přenesená",J587,0)</f>
        <v>0</v>
      </c>
      <c r="BH587" s="231">
        <f>IF(N587="sníž. přenesená",J587,0)</f>
        <v>0</v>
      </c>
      <c r="BI587" s="231">
        <f>IF(N587="nulová",J587,0)</f>
        <v>0</v>
      </c>
      <c r="BJ587" s="18" t="s">
        <v>81</v>
      </c>
      <c r="BK587" s="231">
        <f>ROUND(I587*H587,2)</f>
        <v>0</v>
      </c>
      <c r="BL587" s="18" t="s">
        <v>139</v>
      </c>
      <c r="BM587" s="230" t="s">
        <v>1227</v>
      </c>
    </row>
    <row r="588" s="13" customFormat="1">
      <c r="A588" s="13"/>
      <c r="B588" s="237"/>
      <c r="C588" s="238"/>
      <c r="D588" s="239" t="s">
        <v>142</v>
      </c>
      <c r="E588" s="240" t="s">
        <v>1</v>
      </c>
      <c r="F588" s="241" t="s">
        <v>83</v>
      </c>
      <c r="G588" s="238"/>
      <c r="H588" s="242">
        <v>2</v>
      </c>
      <c r="I588" s="243"/>
      <c r="J588" s="238"/>
      <c r="K588" s="238"/>
      <c r="L588" s="244"/>
      <c r="M588" s="245"/>
      <c r="N588" s="246"/>
      <c r="O588" s="246"/>
      <c r="P588" s="246"/>
      <c r="Q588" s="246"/>
      <c r="R588" s="246"/>
      <c r="S588" s="246"/>
      <c r="T588" s="247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T588" s="248" t="s">
        <v>142</v>
      </c>
      <c r="AU588" s="248" t="s">
        <v>83</v>
      </c>
      <c r="AV588" s="13" t="s">
        <v>83</v>
      </c>
      <c r="AW588" s="13" t="s">
        <v>30</v>
      </c>
      <c r="AX588" s="13" t="s">
        <v>73</v>
      </c>
      <c r="AY588" s="248" t="s">
        <v>132</v>
      </c>
    </row>
    <row r="589" s="14" customFormat="1">
      <c r="A589" s="14"/>
      <c r="B589" s="249"/>
      <c r="C589" s="250"/>
      <c r="D589" s="239" t="s">
        <v>142</v>
      </c>
      <c r="E589" s="251" t="s">
        <v>1</v>
      </c>
      <c r="F589" s="252" t="s">
        <v>144</v>
      </c>
      <c r="G589" s="250"/>
      <c r="H589" s="251" t="s">
        <v>1</v>
      </c>
      <c r="I589" s="253"/>
      <c r="J589" s="250"/>
      <c r="K589" s="250"/>
      <c r="L589" s="254"/>
      <c r="M589" s="255"/>
      <c r="N589" s="256"/>
      <c r="O589" s="256"/>
      <c r="P589" s="256"/>
      <c r="Q589" s="256"/>
      <c r="R589" s="256"/>
      <c r="S589" s="256"/>
      <c r="T589" s="257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T589" s="258" t="s">
        <v>142</v>
      </c>
      <c r="AU589" s="258" t="s">
        <v>83</v>
      </c>
      <c r="AV589" s="14" t="s">
        <v>81</v>
      </c>
      <c r="AW589" s="14" t="s">
        <v>30</v>
      </c>
      <c r="AX589" s="14" t="s">
        <v>73</v>
      </c>
      <c r="AY589" s="258" t="s">
        <v>132</v>
      </c>
    </row>
    <row r="590" s="15" customFormat="1">
      <c r="A590" s="15"/>
      <c r="B590" s="259"/>
      <c r="C590" s="260"/>
      <c r="D590" s="239" t="s">
        <v>142</v>
      </c>
      <c r="E590" s="261" t="s">
        <v>1</v>
      </c>
      <c r="F590" s="262" t="s">
        <v>145</v>
      </c>
      <c r="G590" s="260"/>
      <c r="H590" s="263">
        <v>2</v>
      </c>
      <c r="I590" s="264"/>
      <c r="J590" s="260"/>
      <c r="K590" s="260"/>
      <c r="L590" s="265"/>
      <c r="M590" s="266"/>
      <c r="N590" s="267"/>
      <c r="O590" s="267"/>
      <c r="P590" s="267"/>
      <c r="Q590" s="267"/>
      <c r="R590" s="267"/>
      <c r="S590" s="267"/>
      <c r="T590" s="268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T590" s="269" t="s">
        <v>142</v>
      </c>
      <c r="AU590" s="269" t="s">
        <v>83</v>
      </c>
      <c r="AV590" s="15" t="s">
        <v>139</v>
      </c>
      <c r="AW590" s="15" t="s">
        <v>30</v>
      </c>
      <c r="AX590" s="15" t="s">
        <v>81</v>
      </c>
      <c r="AY590" s="269" t="s">
        <v>132</v>
      </c>
    </row>
    <row r="591" s="2" customFormat="1" ht="16.5" customHeight="1">
      <c r="A591" s="39"/>
      <c r="B591" s="40"/>
      <c r="C591" s="219" t="s">
        <v>432</v>
      </c>
      <c r="D591" s="219" t="s">
        <v>134</v>
      </c>
      <c r="E591" s="220" t="s">
        <v>1228</v>
      </c>
      <c r="F591" s="221" t="s">
        <v>1229</v>
      </c>
      <c r="G591" s="222" t="s">
        <v>137</v>
      </c>
      <c r="H591" s="223">
        <v>34</v>
      </c>
      <c r="I591" s="224"/>
      <c r="J591" s="225">
        <f>ROUND(I591*H591,2)</f>
        <v>0</v>
      </c>
      <c r="K591" s="221" t="s">
        <v>138</v>
      </c>
      <c r="L591" s="45"/>
      <c r="M591" s="226" t="s">
        <v>1</v>
      </c>
      <c r="N591" s="227" t="s">
        <v>38</v>
      </c>
      <c r="O591" s="92"/>
      <c r="P591" s="228">
        <f>O591*H591</f>
        <v>0</v>
      </c>
      <c r="Q591" s="228">
        <v>0</v>
      </c>
      <c r="R591" s="228">
        <f>Q591*H591</f>
        <v>0</v>
      </c>
      <c r="S591" s="228">
        <v>0</v>
      </c>
      <c r="T591" s="229">
        <f>S591*H591</f>
        <v>0</v>
      </c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R591" s="230" t="s">
        <v>139</v>
      </c>
      <c r="AT591" s="230" t="s">
        <v>134</v>
      </c>
      <c r="AU591" s="230" t="s">
        <v>83</v>
      </c>
      <c r="AY591" s="18" t="s">
        <v>132</v>
      </c>
      <c r="BE591" s="231">
        <f>IF(N591="základní",J591,0)</f>
        <v>0</v>
      </c>
      <c r="BF591" s="231">
        <f>IF(N591="snížená",J591,0)</f>
        <v>0</v>
      </c>
      <c r="BG591" s="231">
        <f>IF(N591="zákl. přenesená",J591,0)</f>
        <v>0</v>
      </c>
      <c r="BH591" s="231">
        <f>IF(N591="sníž. přenesená",J591,0)</f>
        <v>0</v>
      </c>
      <c r="BI591" s="231">
        <f>IF(N591="nulová",J591,0)</f>
        <v>0</v>
      </c>
      <c r="BJ591" s="18" t="s">
        <v>81</v>
      </c>
      <c r="BK591" s="231">
        <f>ROUND(I591*H591,2)</f>
        <v>0</v>
      </c>
      <c r="BL591" s="18" t="s">
        <v>139</v>
      </c>
      <c r="BM591" s="230" t="s">
        <v>1230</v>
      </c>
    </row>
    <row r="592" s="2" customFormat="1">
      <c r="A592" s="39"/>
      <c r="B592" s="40"/>
      <c r="C592" s="41"/>
      <c r="D592" s="232" t="s">
        <v>140</v>
      </c>
      <c r="E592" s="41"/>
      <c r="F592" s="233" t="s">
        <v>1231</v>
      </c>
      <c r="G592" s="41"/>
      <c r="H592" s="41"/>
      <c r="I592" s="234"/>
      <c r="J592" s="41"/>
      <c r="K592" s="41"/>
      <c r="L592" s="45"/>
      <c r="M592" s="235"/>
      <c r="N592" s="236"/>
      <c r="O592" s="92"/>
      <c r="P592" s="92"/>
      <c r="Q592" s="92"/>
      <c r="R592" s="92"/>
      <c r="S592" s="92"/>
      <c r="T592" s="93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T592" s="18" t="s">
        <v>140</v>
      </c>
      <c r="AU592" s="18" t="s">
        <v>83</v>
      </c>
    </row>
    <row r="593" s="13" customFormat="1">
      <c r="A593" s="13"/>
      <c r="B593" s="237"/>
      <c r="C593" s="238"/>
      <c r="D593" s="239" t="s">
        <v>142</v>
      </c>
      <c r="E593" s="240" t="s">
        <v>1</v>
      </c>
      <c r="F593" s="241" t="s">
        <v>1232</v>
      </c>
      <c r="G593" s="238"/>
      <c r="H593" s="242">
        <v>34</v>
      </c>
      <c r="I593" s="243"/>
      <c r="J593" s="238"/>
      <c r="K593" s="238"/>
      <c r="L593" s="244"/>
      <c r="M593" s="245"/>
      <c r="N593" s="246"/>
      <c r="O593" s="246"/>
      <c r="P593" s="246"/>
      <c r="Q593" s="246"/>
      <c r="R593" s="246"/>
      <c r="S593" s="246"/>
      <c r="T593" s="247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T593" s="248" t="s">
        <v>142</v>
      </c>
      <c r="AU593" s="248" t="s">
        <v>83</v>
      </c>
      <c r="AV593" s="13" t="s">
        <v>83</v>
      </c>
      <c r="AW593" s="13" t="s">
        <v>30</v>
      </c>
      <c r="AX593" s="13" t="s">
        <v>73</v>
      </c>
      <c r="AY593" s="248" t="s">
        <v>132</v>
      </c>
    </row>
    <row r="594" s="14" customFormat="1">
      <c r="A594" s="14"/>
      <c r="B594" s="249"/>
      <c r="C594" s="250"/>
      <c r="D594" s="239" t="s">
        <v>142</v>
      </c>
      <c r="E594" s="251" t="s">
        <v>1</v>
      </c>
      <c r="F594" s="252" t="s">
        <v>144</v>
      </c>
      <c r="G594" s="250"/>
      <c r="H594" s="251" t="s">
        <v>1</v>
      </c>
      <c r="I594" s="253"/>
      <c r="J594" s="250"/>
      <c r="K594" s="250"/>
      <c r="L594" s="254"/>
      <c r="M594" s="255"/>
      <c r="N594" s="256"/>
      <c r="O594" s="256"/>
      <c r="P594" s="256"/>
      <c r="Q594" s="256"/>
      <c r="R594" s="256"/>
      <c r="S594" s="256"/>
      <c r="T594" s="257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T594" s="258" t="s">
        <v>142</v>
      </c>
      <c r="AU594" s="258" t="s">
        <v>83</v>
      </c>
      <c r="AV594" s="14" t="s">
        <v>81</v>
      </c>
      <c r="AW594" s="14" t="s">
        <v>30</v>
      </c>
      <c r="AX594" s="14" t="s">
        <v>73</v>
      </c>
      <c r="AY594" s="258" t="s">
        <v>132</v>
      </c>
    </row>
    <row r="595" s="15" customFormat="1">
      <c r="A595" s="15"/>
      <c r="B595" s="259"/>
      <c r="C595" s="260"/>
      <c r="D595" s="239" t="s">
        <v>142</v>
      </c>
      <c r="E595" s="261" t="s">
        <v>1</v>
      </c>
      <c r="F595" s="262" t="s">
        <v>145</v>
      </c>
      <c r="G595" s="260"/>
      <c r="H595" s="263">
        <v>34</v>
      </c>
      <c r="I595" s="264"/>
      <c r="J595" s="260"/>
      <c r="K595" s="260"/>
      <c r="L595" s="265"/>
      <c r="M595" s="266"/>
      <c r="N595" s="267"/>
      <c r="O595" s="267"/>
      <c r="P595" s="267"/>
      <c r="Q595" s="267"/>
      <c r="R595" s="267"/>
      <c r="S595" s="267"/>
      <c r="T595" s="268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T595" s="269" t="s">
        <v>142</v>
      </c>
      <c r="AU595" s="269" t="s">
        <v>83</v>
      </c>
      <c r="AV595" s="15" t="s">
        <v>139</v>
      </c>
      <c r="AW595" s="15" t="s">
        <v>30</v>
      </c>
      <c r="AX595" s="15" t="s">
        <v>81</v>
      </c>
      <c r="AY595" s="269" t="s">
        <v>132</v>
      </c>
    </row>
    <row r="596" s="2" customFormat="1" ht="16.5" customHeight="1">
      <c r="A596" s="39"/>
      <c r="B596" s="40"/>
      <c r="C596" s="219" t="s">
        <v>1233</v>
      </c>
      <c r="D596" s="219" t="s">
        <v>134</v>
      </c>
      <c r="E596" s="220" t="s">
        <v>1234</v>
      </c>
      <c r="F596" s="221" t="s">
        <v>1235</v>
      </c>
      <c r="G596" s="222" t="s">
        <v>534</v>
      </c>
      <c r="H596" s="223">
        <v>4.125</v>
      </c>
      <c r="I596" s="224"/>
      <c r="J596" s="225">
        <f>ROUND(I596*H596,2)</f>
        <v>0</v>
      </c>
      <c r="K596" s="221" t="s">
        <v>138</v>
      </c>
      <c r="L596" s="45"/>
      <c r="M596" s="226" t="s">
        <v>1</v>
      </c>
      <c r="N596" s="227" t="s">
        <v>38</v>
      </c>
      <c r="O596" s="92"/>
      <c r="P596" s="228">
        <f>O596*H596</f>
        <v>0</v>
      </c>
      <c r="Q596" s="228">
        <v>0</v>
      </c>
      <c r="R596" s="228">
        <f>Q596*H596</f>
        <v>0</v>
      </c>
      <c r="S596" s="228">
        <v>0</v>
      </c>
      <c r="T596" s="229">
        <f>S596*H596</f>
        <v>0</v>
      </c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R596" s="230" t="s">
        <v>139</v>
      </c>
      <c r="AT596" s="230" t="s">
        <v>134</v>
      </c>
      <c r="AU596" s="230" t="s">
        <v>83</v>
      </c>
      <c r="AY596" s="18" t="s">
        <v>132</v>
      </c>
      <c r="BE596" s="231">
        <f>IF(N596="základní",J596,0)</f>
        <v>0</v>
      </c>
      <c r="BF596" s="231">
        <f>IF(N596="snížená",J596,0)</f>
        <v>0</v>
      </c>
      <c r="BG596" s="231">
        <f>IF(N596="zákl. přenesená",J596,0)</f>
        <v>0</v>
      </c>
      <c r="BH596" s="231">
        <f>IF(N596="sníž. přenesená",J596,0)</f>
        <v>0</v>
      </c>
      <c r="BI596" s="231">
        <f>IF(N596="nulová",J596,0)</f>
        <v>0</v>
      </c>
      <c r="BJ596" s="18" t="s">
        <v>81</v>
      </c>
      <c r="BK596" s="231">
        <f>ROUND(I596*H596,2)</f>
        <v>0</v>
      </c>
      <c r="BL596" s="18" t="s">
        <v>139</v>
      </c>
      <c r="BM596" s="230" t="s">
        <v>1236</v>
      </c>
    </row>
    <row r="597" s="2" customFormat="1">
      <c r="A597" s="39"/>
      <c r="B597" s="40"/>
      <c r="C597" s="41"/>
      <c r="D597" s="232" t="s">
        <v>140</v>
      </c>
      <c r="E597" s="41"/>
      <c r="F597" s="233" t="s">
        <v>1237</v>
      </c>
      <c r="G597" s="41"/>
      <c r="H597" s="41"/>
      <c r="I597" s="234"/>
      <c r="J597" s="41"/>
      <c r="K597" s="41"/>
      <c r="L597" s="45"/>
      <c r="M597" s="235"/>
      <c r="N597" s="236"/>
      <c r="O597" s="92"/>
      <c r="P597" s="92"/>
      <c r="Q597" s="92"/>
      <c r="R597" s="92"/>
      <c r="S597" s="92"/>
      <c r="T597" s="93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T597" s="18" t="s">
        <v>140</v>
      </c>
      <c r="AU597" s="18" t="s">
        <v>83</v>
      </c>
    </row>
    <row r="598" s="13" customFormat="1">
      <c r="A598" s="13"/>
      <c r="B598" s="237"/>
      <c r="C598" s="238"/>
      <c r="D598" s="239" t="s">
        <v>142</v>
      </c>
      <c r="E598" s="240" t="s">
        <v>1</v>
      </c>
      <c r="F598" s="241" t="s">
        <v>1238</v>
      </c>
      <c r="G598" s="238"/>
      <c r="H598" s="242">
        <v>4.125</v>
      </c>
      <c r="I598" s="243"/>
      <c r="J598" s="238"/>
      <c r="K598" s="238"/>
      <c r="L598" s="244"/>
      <c r="M598" s="245"/>
      <c r="N598" s="246"/>
      <c r="O598" s="246"/>
      <c r="P598" s="246"/>
      <c r="Q598" s="246"/>
      <c r="R598" s="246"/>
      <c r="S598" s="246"/>
      <c r="T598" s="247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T598" s="248" t="s">
        <v>142</v>
      </c>
      <c r="AU598" s="248" t="s">
        <v>83</v>
      </c>
      <c r="AV598" s="13" t="s">
        <v>83</v>
      </c>
      <c r="AW598" s="13" t="s">
        <v>30</v>
      </c>
      <c r="AX598" s="13" t="s">
        <v>73</v>
      </c>
      <c r="AY598" s="248" t="s">
        <v>132</v>
      </c>
    </row>
    <row r="599" s="14" customFormat="1">
      <c r="A599" s="14"/>
      <c r="B599" s="249"/>
      <c r="C599" s="250"/>
      <c r="D599" s="239" t="s">
        <v>142</v>
      </c>
      <c r="E599" s="251" t="s">
        <v>1</v>
      </c>
      <c r="F599" s="252" t="s">
        <v>1239</v>
      </c>
      <c r="G599" s="250"/>
      <c r="H599" s="251" t="s">
        <v>1</v>
      </c>
      <c r="I599" s="253"/>
      <c r="J599" s="250"/>
      <c r="K599" s="250"/>
      <c r="L599" s="254"/>
      <c r="M599" s="255"/>
      <c r="N599" s="256"/>
      <c r="O599" s="256"/>
      <c r="P599" s="256"/>
      <c r="Q599" s="256"/>
      <c r="R599" s="256"/>
      <c r="S599" s="256"/>
      <c r="T599" s="257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T599" s="258" t="s">
        <v>142</v>
      </c>
      <c r="AU599" s="258" t="s">
        <v>83</v>
      </c>
      <c r="AV599" s="14" t="s">
        <v>81</v>
      </c>
      <c r="AW599" s="14" t="s">
        <v>30</v>
      </c>
      <c r="AX599" s="14" t="s">
        <v>73</v>
      </c>
      <c r="AY599" s="258" t="s">
        <v>132</v>
      </c>
    </row>
    <row r="600" s="15" customFormat="1">
      <c r="A600" s="15"/>
      <c r="B600" s="259"/>
      <c r="C600" s="260"/>
      <c r="D600" s="239" t="s">
        <v>142</v>
      </c>
      <c r="E600" s="261" t="s">
        <v>1</v>
      </c>
      <c r="F600" s="262" t="s">
        <v>145</v>
      </c>
      <c r="G600" s="260"/>
      <c r="H600" s="263">
        <v>4.125</v>
      </c>
      <c r="I600" s="264"/>
      <c r="J600" s="260"/>
      <c r="K600" s="260"/>
      <c r="L600" s="265"/>
      <c r="M600" s="266"/>
      <c r="N600" s="267"/>
      <c r="O600" s="267"/>
      <c r="P600" s="267"/>
      <c r="Q600" s="267"/>
      <c r="R600" s="267"/>
      <c r="S600" s="267"/>
      <c r="T600" s="268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T600" s="269" t="s">
        <v>142</v>
      </c>
      <c r="AU600" s="269" t="s">
        <v>83</v>
      </c>
      <c r="AV600" s="15" t="s">
        <v>139</v>
      </c>
      <c r="AW600" s="15" t="s">
        <v>30</v>
      </c>
      <c r="AX600" s="15" t="s">
        <v>81</v>
      </c>
      <c r="AY600" s="269" t="s">
        <v>132</v>
      </c>
    </row>
    <row r="601" s="2" customFormat="1" ht="16.5" customHeight="1">
      <c r="A601" s="39"/>
      <c r="B601" s="40"/>
      <c r="C601" s="219" t="s">
        <v>651</v>
      </c>
      <c r="D601" s="219" t="s">
        <v>134</v>
      </c>
      <c r="E601" s="220" t="s">
        <v>1240</v>
      </c>
      <c r="F601" s="221" t="s">
        <v>1241</v>
      </c>
      <c r="G601" s="222" t="s">
        <v>534</v>
      </c>
      <c r="H601" s="223">
        <v>4.5</v>
      </c>
      <c r="I601" s="224"/>
      <c r="J601" s="225">
        <f>ROUND(I601*H601,2)</f>
        <v>0</v>
      </c>
      <c r="K601" s="221" t="s">
        <v>1</v>
      </c>
      <c r="L601" s="45"/>
      <c r="M601" s="226" t="s">
        <v>1</v>
      </c>
      <c r="N601" s="227" t="s">
        <v>38</v>
      </c>
      <c r="O601" s="92"/>
      <c r="P601" s="228">
        <f>O601*H601</f>
        <v>0</v>
      </c>
      <c r="Q601" s="228">
        <v>0</v>
      </c>
      <c r="R601" s="228">
        <f>Q601*H601</f>
        <v>0</v>
      </c>
      <c r="S601" s="228">
        <v>0</v>
      </c>
      <c r="T601" s="229">
        <f>S601*H601</f>
        <v>0</v>
      </c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R601" s="230" t="s">
        <v>139</v>
      </c>
      <c r="AT601" s="230" t="s">
        <v>134</v>
      </c>
      <c r="AU601" s="230" t="s">
        <v>83</v>
      </c>
      <c r="AY601" s="18" t="s">
        <v>132</v>
      </c>
      <c r="BE601" s="231">
        <f>IF(N601="základní",J601,0)</f>
        <v>0</v>
      </c>
      <c r="BF601" s="231">
        <f>IF(N601="snížená",J601,0)</f>
        <v>0</v>
      </c>
      <c r="BG601" s="231">
        <f>IF(N601="zákl. přenesená",J601,0)</f>
        <v>0</v>
      </c>
      <c r="BH601" s="231">
        <f>IF(N601="sníž. přenesená",J601,0)</f>
        <v>0</v>
      </c>
      <c r="BI601" s="231">
        <f>IF(N601="nulová",J601,0)</f>
        <v>0</v>
      </c>
      <c r="BJ601" s="18" t="s">
        <v>81</v>
      </c>
      <c r="BK601" s="231">
        <f>ROUND(I601*H601,2)</f>
        <v>0</v>
      </c>
      <c r="BL601" s="18" t="s">
        <v>139</v>
      </c>
      <c r="BM601" s="230" t="s">
        <v>1242</v>
      </c>
    </row>
    <row r="602" s="13" customFormat="1">
      <c r="A602" s="13"/>
      <c r="B602" s="237"/>
      <c r="C602" s="238"/>
      <c r="D602" s="239" t="s">
        <v>142</v>
      </c>
      <c r="E602" s="240" t="s">
        <v>1</v>
      </c>
      <c r="F602" s="241" t="s">
        <v>1243</v>
      </c>
      <c r="G602" s="238"/>
      <c r="H602" s="242">
        <v>4.5</v>
      </c>
      <c r="I602" s="243"/>
      <c r="J602" s="238"/>
      <c r="K602" s="238"/>
      <c r="L602" s="244"/>
      <c r="M602" s="245"/>
      <c r="N602" s="246"/>
      <c r="O602" s="246"/>
      <c r="P602" s="246"/>
      <c r="Q602" s="246"/>
      <c r="R602" s="246"/>
      <c r="S602" s="246"/>
      <c r="T602" s="247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T602" s="248" t="s">
        <v>142</v>
      </c>
      <c r="AU602" s="248" t="s">
        <v>83</v>
      </c>
      <c r="AV602" s="13" t="s">
        <v>83</v>
      </c>
      <c r="AW602" s="13" t="s">
        <v>30</v>
      </c>
      <c r="AX602" s="13" t="s">
        <v>73</v>
      </c>
      <c r="AY602" s="248" t="s">
        <v>132</v>
      </c>
    </row>
    <row r="603" s="14" customFormat="1">
      <c r="A603" s="14"/>
      <c r="B603" s="249"/>
      <c r="C603" s="250"/>
      <c r="D603" s="239" t="s">
        <v>142</v>
      </c>
      <c r="E603" s="251" t="s">
        <v>1</v>
      </c>
      <c r="F603" s="252" t="s">
        <v>144</v>
      </c>
      <c r="G603" s="250"/>
      <c r="H603" s="251" t="s">
        <v>1</v>
      </c>
      <c r="I603" s="253"/>
      <c r="J603" s="250"/>
      <c r="K603" s="250"/>
      <c r="L603" s="254"/>
      <c r="M603" s="255"/>
      <c r="N603" s="256"/>
      <c r="O603" s="256"/>
      <c r="P603" s="256"/>
      <c r="Q603" s="256"/>
      <c r="R603" s="256"/>
      <c r="S603" s="256"/>
      <c r="T603" s="257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T603" s="258" t="s">
        <v>142</v>
      </c>
      <c r="AU603" s="258" t="s">
        <v>83</v>
      </c>
      <c r="AV603" s="14" t="s">
        <v>81</v>
      </c>
      <c r="AW603" s="14" t="s">
        <v>30</v>
      </c>
      <c r="AX603" s="14" t="s">
        <v>73</v>
      </c>
      <c r="AY603" s="258" t="s">
        <v>132</v>
      </c>
    </row>
    <row r="604" s="15" customFormat="1">
      <c r="A604" s="15"/>
      <c r="B604" s="259"/>
      <c r="C604" s="260"/>
      <c r="D604" s="239" t="s">
        <v>142</v>
      </c>
      <c r="E604" s="261" t="s">
        <v>1</v>
      </c>
      <c r="F604" s="262" t="s">
        <v>145</v>
      </c>
      <c r="G604" s="260"/>
      <c r="H604" s="263">
        <v>4.5</v>
      </c>
      <c r="I604" s="264"/>
      <c r="J604" s="260"/>
      <c r="K604" s="260"/>
      <c r="L604" s="265"/>
      <c r="M604" s="266"/>
      <c r="N604" s="267"/>
      <c r="O604" s="267"/>
      <c r="P604" s="267"/>
      <c r="Q604" s="267"/>
      <c r="R604" s="267"/>
      <c r="S604" s="267"/>
      <c r="T604" s="268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T604" s="269" t="s">
        <v>142</v>
      </c>
      <c r="AU604" s="269" t="s">
        <v>83</v>
      </c>
      <c r="AV604" s="15" t="s">
        <v>139</v>
      </c>
      <c r="AW604" s="15" t="s">
        <v>30</v>
      </c>
      <c r="AX604" s="15" t="s">
        <v>81</v>
      </c>
      <c r="AY604" s="269" t="s">
        <v>132</v>
      </c>
    </row>
    <row r="605" s="2" customFormat="1" ht="33" customHeight="1">
      <c r="A605" s="39"/>
      <c r="B605" s="40"/>
      <c r="C605" s="219" t="s">
        <v>1244</v>
      </c>
      <c r="D605" s="219" t="s">
        <v>134</v>
      </c>
      <c r="E605" s="220" t="s">
        <v>1245</v>
      </c>
      <c r="F605" s="221" t="s">
        <v>1246</v>
      </c>
      <c r="G605" s="222" t="s">
        <v>218</v>
      </c>
      <c r="H605" s="223">
        <v>22</v>
      </c>
      <c r="I605" s="224"/>
      <c r="J605" s="225">
        <f>ROUND(I605*H605,2)</f>
        <v>0</v>
      </c>
      <c r="K605" s="221" t="s">
        <v>138</v>
      </c>
      <c r="L605" s="45"/>
      <c r="M605" s="226" t="s">
        <v>1</v>
      </c>
      <c r="N605" s="227" t="s">
        <v>38</v>
      </c>
      <c r="O605" s="92"/>
      <c r="P605" s="228">
        <f>O605*H605</f>
        <v>0</v>
      </c>
      <c r="Q605" s="228">
        <v>0</v>
      </c>
      <c r="R605" s="228">
        <f>Q605*H605</f>
        <v>0</v>
      </c>
      <c r="S605" s="228">
        <v>0</v>
      </c>
      <c r="T605" s="229">
        <f>S605*H605</f>
        <v>0</v>
      </c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R605" s="230" t="s">
        <v>139</v>
      </c>
      <c r="AT605" s="230" t="s">
        <v>134</v>
      </c>
      <c r="AU605" s="230" t="s">
        <v>83</v>
      </c>
      <c r="AY605" s="18" t="s">
        <v>132</v>
      </c>
      <c r="BE605" s="231">
        <f>IF(N605="základní",J605,0)</f>
        <v>0</v>
      </c>
      <c r="BF605" s="231">
        <f>IF(N605="snížená",J605,0)</f>
        <v>0</v>
      </c>
      <c r="BG605" s="231">
        <f>IF(N605="zákl. přenesená",J605,0)</f>
        <v>0</v>
      </c>
      <c r="BH605" s="231">
        <f>IF(N605="sníž. přenesená",J605,0)</f>
        <v>0</v>
      </c>
      <c r="BI605" s="231">
        <f>IF(N605="nulová",J605,0)</f>
        <v>0</v>
      </c>
      <c r="BJ605" s="18" t="s">
        <v>81</v>
      </c>
      <c r="BK605" s="231">
        <f>ROUND(I605*H605,2)</f>
        <v>0</v>
      </c>
      <c r="BL605" s="18" t="s">
        <v>139</v>
      </c>
      <c r="BM605" s="230" t="s">
        <v>1247</v>
      </c>
    </row>
    <row r="606" s="2" customFormat="1">
      <c r="A606" s="39"/>
      <c r="B606" s="40"/>
      <c r="C606" s="41"/>
      <c r="D606" s="232" t="s">
        <v>140</v>
      </c>
      <c r="E606" s="41"/>
      <c r="F606" s="233" t="s">
        <v>1248</v>
      </c>
      <c r="G606" s="41"/>
      <c r="H606" s="41"/>
      <c r="I606" s="234"/>
      <c r="J606" s="41"/>
      <c r="K606" s="41"/>
      <c r="L606" s="45"/>
      <c r="M606" s="235"/>
      <c r="N606" s="236"/>
      <c r="O606" s="92"/>
      <c r="P606" s="92"/>
      <c r="Q606" s="92"/>
      <c r="R606" s="92"/>
      <c r="S606" s="92"/>
      <c r="T606" s="93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T606" s="18" t="s">
        <v>140</v>
      </c>
      <c r="AU606" s="18" t="s">
        <v>83</v>
      </c>
    </row>
    <row r="607" s="13" customFormat="1">
      <c r="A607" s="13"/>
      <c r="B607" s="237"/>
      <c r="C607" s="238"/>
      <c r="D607" s="239" t="s">
        <v>142</v>
      </c>
      <c r="E607" s="240" t="s">
        <v>1</v>
      </c>
      <c r="F607" s="241" t="s">
        <v>202</v>
      </c>
      <c r="G607" s="238"/>
      <c r="H607" s="242">
        <v>22</v>
      </c>
      <c r="I607" s="243"/>
      <c r="J607" s="238"/>
      <c r="K607" s="238"/>
      <c r="L607" s="244"/>
      <c r="M607" s="245"/>
      <c r="N607" s="246"/>
      <c r="O607" s="246"/>
      <c r="P607" s="246"/>
      <c r="Q607" s="246"/>
      <c r="R607" s="246"/>
      <c r="S607" s="246"/>
      <c r="T607" s="247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T607" s="248" t="s">
        <v>142</v>
      </c>
      <c r="AU607" s="248" t="s">
        <v>83</v>
      </c>
      <c r="AV607" s="13" t="s">
        <v>83</v>
      </c>
      <c r="AW607" s="13" t="s">
        <v>30</v>
      </c>
      <c r="AX607" s="13" t="s">
        <v>73</v>
      </c>
      <c r="AY607" s="248" t="s">
        <v>132</v>
      </c>
    </row>
    <row r="608" s="14" customFormat="1">
      <c r="A608" s="14"/>
      <c r="B608" s="249"/>
      <c r="C608" s="250"/>
      <c r="D608" s="239" t="s">
        <v>142</v>
      </c>
      <c r="E608" s="251" t="s">
        <v>1</v>
      </c>
      <c r="F608" s="252" t="s">
        <v>144</v>
      </c>
      <c r="G608" s="250"/>
      <c r="H608" s="251" t="s">
        <v>1</v>
      </c>
      <c r="I608" s="253"/>
      <c r="J608" s="250"/>
      <c r="K608" s="250"/>
      <c r="L608" s="254"/>
      <c r="M608" s="255"/>
      <c r="N608" s="256"/>
      <c r="O608" s="256"/>
      <c r="P608" s="256"/>
      <c r="Q608" s="256"/>
      <c r="R608" s="256"/>
      <c r="S608" s="256"/>
      <c r="T608" s="257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T608" s="258" t="s">
        <v>142</v>
      </c>
      <c r="AU608" s="258" t="s">
        <v>83</v>
      </c>
      <c r="AV608" s="14" t="s">
        <v>81</v>
      </c>
      <c r="AW608" s="14" t="s">
        <v>30</v>
      </c>
      <c r="AX608" s="14" t="s">
        <v>73</v>
      </c>
      <c r="AY608" s="258" t="s">
        <v>132</v>
      </c>
    </row>
    <row r="609" s="15" customFormat="1">
      <c r="A609" s="15"/>
      <c r="B609" s="259"/>
      <c r="C609" s="260"/>
      <c r="D609" s="239" t="s">
        <v>142</v>
      </c>
      <c r="E609" s="261" t="s">
        <v>1</v>
      </c>
      <c r="F609" s="262" t="s">
        <v>145</v>
      </c>
      <c r="G609" s="260"/>
      <c r="H609" s="263">
        <v>22</v>
      </c>
      <c r="I609" s="264"/>
      <c r="J609" s="260"/>
      <c r="K609" s="260"/>
      <c r="L609" s="265"/>
      <c r="M609" s="266"/>
      <c r="N609" s="267"/>
      <c r="O609" s="267"/>
      <c r="P609" s="267"/>
      <c r="Q609" s="267"/>
      <c r="R609" s="267"/>
      <c r="S609" s="267"/>
      <c r="T609" s="268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T609" s="269" t="s">
        <v>142</v>
      </c>
      <c r="AU609" s="269" t="s">
        <v>83</v>
      </c>
      <c r="AV609" s="15" t="s">
        <v>139</v>
      </c>
      <c r="AW609" s="15" t="s">
        <v>30</v>
      </c>
      <c r="AX609" s="15" t="s">
        <v>81</v>
      </c>
      <c r="AY609" s="269" t="s">
        <v>132</v>
      </c>
    </row>
    <row r="610" s="2" customFormat="1" ht="33" customHeight="1">
      <c r="A610" s="39"/>
      <c r="B610" s="40"/>
      <c r="C610" s="219" t="s">
        <v>654</v>
      </c>
      <c r="D610" s="219" t="s">
        <v>134</v>
      </c>
      <c r="E610" s="220" t="s">
        <v>1249</v>
      </c>
      <c r="F610" s="221" t="s">
        <v>1250</v>
      </c>
      <c r="G610" s="222" t="s">
        <v>218</v>
      </c>
      <c r="H610" s="223">
        <v>11</v>
      </c>
      <c r="I610" s="224"/>
      <c r="J610" s="225">
        <f>ROUND(I610*H610,2)</f>
        <v>0</v>
      </c>
      <c r="K610" s="221" t="s">
        <v>138</v>
      </c>
      <c r="L610" s="45"/>
      <c r="M610" s="226" t="s">
        <v>1</v>
      </c>
      <c r="N610" s="227" t="s">
        <v>38</v>
      </c>
      <c r="O610" s="92"/>
      <c r="P610" s="228">
        <f>O610*H610</f>
        <v>0</v>
      </c>
      <c r="Q610" s="228">
        <v>0</v>
      </c>
      <c r="R610" s="228">
        <f>Q610*H610</f>
        <v>0</v>
      </c>
      <c r="S610" s="228">
        <v>0</v>
      </c>
      <c r="T610" s="229">
        <f>S610*H610</f>
        <v>0</v>
      </c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R610" s="230" t="s">
        <v>139</v>
      </c>
      <c r="AT610" s="230" t="s">
        <v>134</v>
      </c>
      <c r="AU610" s="230" t="s">
        <v>83</v>
      </c>
      <c r="AY610" s="18" t="s">
        <v>132</v>
      </c>
      <c r="BE610" s="231">
        <f>IF(N610="základní",J610,0)</f>
        <v>0</v>
      </c>
      <c r="BF610" s="231">
        <f>IF(N610="snížená",J610,0)</f>
        <v>0</v>
      </c>
      <c r="BG610" s="231">
        <f>IF(N610="zákl. přenesená",J610,0)</f>
        <v>0</v>
      </c>
      <c r="BH610" s="231">
        <f>IF(N610="sníž. přenesená",J610,0)</f>
        <v>0</v>
      </c>
      <c r="BI610" s="231">
        <f>IF(N610="nulová",J610,0)</f>
        <v>0</v>
      </c>
      <c r="BJ610" s="18" t="s">
        <v>81</v>
      </c>
      <c r="BK610" s="231">
        <f>ROUND(I610*H610,2)</f>
        <v>0</v>
      </c>
      <c r="BL610" s="18" t="s">
        <v>139</v>
      </c>
      <c r="BM610" s="230" t="s">
        <v>1251</v>
      </c>
    </row>
    <row r="611" s="2" customFormat="1">
      <c r="A611" s="39"/>
      <c r="B611" s="40"/>
      <c r="C611" s="41"/>
      <c r="D611" s="232" t="s">
        <v>140</v>
      </c>
      <c r="E611" s="41"/>
      <c r="F611" s="233" t="s">
        <v>1252</v>
      </c>
      <c r="G611" s="41"/>
      <c r="H611" s="41"/>
      <c r="I611" s="234"/>
      <c r="J611" s="41"/>
      <c r="K611" s="41"/>
      <c r="L611" s="45"/>
      <c r="M611" s="235"/>
      <c r="N611" s="236"/>
      <c r="O611" s="92"/>
      <c r="P611" s="92"/>
      <c r="Q611" s="92"/>
      <c r="R611" s="92"/>
      <c r="S611" s="92"/>
      <c r="T611" s="93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T611" s="18" t="s">
        <v>140</v>
      </c>
      <c r="AU611" s="18" t="s">
        <v>83</v>
      </c>
    </row>
    <row r="612" s="13" customFormat="1">
      <c r="A612" s="13"/>
      <c r="B612" s="237"/>
      <c r="C612" s="238"/>
      <c r="D612" s="239" t="s">
        <v>142</v>
      </c>
      <c r="E612" s="240" t="s">
        <v>1</v>
      </c>
      <c r="F612" s="241" t="s">
        <v>198</v>
      </c>
      <c r="G612" s="238"/>
      <c r="H612" s="242">
        <v>11</v>
      </c>
      <c r="I612" s="243"/>
      <c r="J612" s="238"/>
      <c r="K612" s="238"/>
      <c r="L612" s="244"/>
      <c r="M612" s="245"/>
      <c r="N612" s="246"/>
      <c r="O612" s="246"/>
      <c r="P612" s="246"/>
      <c r="Q612" s="246"/>
      <c r="R612" s="246"/>
      <c r="S612" s="246"/>
      <c r="T612" s="247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T612" s="248" t="s">
        <v>142</v>
      </c>
      <c r="AU612" s="248" t="s">
        <v>83</v>
      </c>
      <c r="AV612" s="13" t="s">
        <v>83</v>
      </c>
      <c r="AW612" s="13" t="s">
        <v>30</v>
      </c>
      <c r="AX612" s="13" t="s">
        <v>73</v>
      </c>
      <c r="AY612" s="248" t="s">
        <v>132</v>
      </c>
    </row>
    <row r="613" s="14" customFormat="1">
      <c r="A613" s="14"/>
      <c r="B613" s="249"/>
      <c r="C613" s="250"/>
      <c r="D613" s="239" t="s">
        <v>142</v>
      </c>
      <c r="E613" s="251" t="s">
        <v>1</v>
      </c>
      <c r="F613" s="252" t="s">
        <v>144</v>
      </c>
      <c r="G613" s="250"/>
      <c r="H613" s="251" t="s">
        <v>1</v>
      </c>
      <c r="I613" s="253"/>
      <c r="J613" s="250"/>
      <c r="K613" s="250"/>
      <c r="L613" s="254"/>
      <c r="M613" s="255"/>
      <c r="N613" s="256"/>
      <c r="O613" s="256"/>
      <c r="P613" s="256"/>
      <c r="Q613" s="256"/>
      <c r="R613" s="256"/>
      <c r="S613" s="256"/>
      <c r="T613" s="257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T613" s="258" t="s">
        <v>142</v>
      </c>
      <c r="AU613" s="258" t="s">
        <v>83</v>
      </c>
      <c r="AV613" s="14" t="s">
        <v>81</v>
      </c>
      <c r="AW613" s="14" t="s">
        <v>30</v>
      </c>
      <c r="AX613" s="14" t="s">
        <v>73</v>
      </c>
      <c r="AY613" s="258" t="s">
        <v>132</v>
      </c>
    </row>
    <row r="614" s="15" customFormat="1">
      <c r="A614" s="15"/>
      <c r="B614" s="259"/>
      <c r="C614" s="260"/>
      <c r="D614" s="239" t="s">
        <v>142</v>
      </c>
      <c r="E614" s="261" t="s">
        <v>1</v>
      </c>
      <c r="F614" s="262" t="s">
        <v>145</v>
      </c>
      <c r="G614" s="260"/>
      <c r="H614" s="263">
        <v>11</v>
      </c>
      <c r="I614" s="264"/>
      <c r="J614" s="260"/>
      <c r="K614" s="260"/>
      <c r="L614" s="265"/>
      <c r="M614" s="266"/>
      <c r="N614" s="267"/>
      <c r="O614" s="267"/>
      <c r="P614" s="267"/>
      <c r="Q614" s="267"/>
      <c r="R614" s="267"/>
      <c r="S614" s="267"/>
      <c r="T614" s="268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T614" s="269" t="s">
        <v>142</v>
      </c>
      <c r="AU614" s="269" t="s">
        <v>83</v>
      </c>
      <c r="AV614" s="15" t="s">
        <v>139</v>
      </c>
      <c r="AW614" s="15" t="s">
        <v>30</v>
      </c>
      <c r="AX614" s="15" t="s">
        <v>81</v>
      </c>
      <c r="AY614" s="269" t="s">
        <v>132</v>
      </c>
    </row>
    <row r="615" s="2" customFormat="1" ht="16.5" customHeight="1">
      <c r="A615" s="39"/>
      <c r="B615" s="40"/>
      <c r="C615" s="219" t="s">
        <v>1253</v>
      </c>
      <c r="D615" s="219" t="s">
        <v>134</v>
      </c>
      <c r="E615" s="220" t="s">
        <v>1254</v>
      </c>
      <c r="F615" s="221" t="s">
        <v>1255</v>
      </c>
      <c r="G615" s="222" t="s">
        <v>218</v>
      </c>
      <c r="H615" s="223">
        <v>18</v>
      </c>
      <c r="I615" s="224"/>
      <c r="J615" s="225">
        <f>ROUND(I615*H615,2)</f>
        <v>0</v>
      </c>
      <c r="K615" s="221" t="s">
        <v>1</v>
      </c>
      <c r="L615" s="45"/>
      <c r="M615" s="226" t="s">
        <v>1</v>
      </c>
      <c r="N615" s="227" t="s">
        <v>38</v>
      </c>
      <c r="O615" s="92"/>
      <c r="P615" s="228">
        <f>O615*H615</f>
        <v>0</v>
      </c>
      <c r="Q615" s="228">
        <v>0</v>
      </c>
      <c r="R615" s="228">
        <f>Q615*H615</f>
        <v>0</v>
      </c>
      <c r="S615" s="228">
        <v>0</v>
      </c>
      <c r="T615" s="229">
        <f>S615*H615</f>
        <v>0</v>
      </c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R615" s="230" t="s">
        <v>139</v>
      </c>
      <c r="AT615" s="230" t="s">
        <v>134</v>
      </c>
      <c r="AU615" s="230" t="s">
        <v>83</v>
      </c>
      <c r="AY615" s="18" t="s">
        <v>132</v>
      </c>
      <c r="BE615" s="231">
        <f>IF(N615="základní",J615,0)</f>
        <v>0</v>
      </c>
      <c r="BF615" s="231">
        <f>IF(N615="snížená",J615,0)</f>
        <v>0</v>
      </c>
      <c r="BG615" s="231">
        <f>IF(N615="zákl. přenesená",J615,0)</f>
        <v>0</v>
      </c>
      <c r="BH615" s="231">
        <f>IF(N615="sníž. přenesená",J615,0)</f>
        <v>0</v>
      </c>
      <c r="BI615" s="231">
        <f>IF(N615="nulová",J615,0)</f>
        <v>0</v>
      </c>
      <c r="BJ615" s="18" t="s">
        <v>81</v>
      </c>
      <c r="BK615" s="231">
        <f>ROUND(I615*H615,2)</f>
        <v>0</v>
      </c>
      <c r="BL615" s="18" t="s">
        <v>139</v>
      </c>
      <c r="BM615" s="230" t="s">
        <v>1256</v>
      </c>
    </row>
    <row r="616" s="12" customFormat="1" ht="22.8" customHeight="1">
      <c r="A616" s="12"/>
      <c r="B616" s="203"/>
      <c r="C616" s="204"/>
      <c r="D616" s="205" t="s">
        <v>72</v>
      </c>
      <c r="E616" s="217" t="s">
        <v>369</v>
      </c>
      <c r="F616" s="217" t="s">
        <v>370</v>
      </c>
      <c r="G616" s="204"/>
      <c r="H616" s="204"/>
      <c r="I616" s="207"/>
      <c r="J616" s="218">
        <f>BK616</f>
        <v>0</v>
      </c>
      <c r="K616" s="204"/>
      <c r="L616" s="209"/>
      <c r="M616" s="210"/>
      <c r="N616" s="211"/>
      <c r="O616" s="211"/>
      <c r="P616" s="212">
        <f>SUM(P617:P672)</f>
        <v>0</v>
      </c>
      <c r="Q616" s="211"/>
      <c r="R616" s="212">
        <f>SUM(R617:R672)</f>
        <v>0</v>
      </c>
      <c r="S616" s="211"/>
      <c r="T616" s="213">
        <f>SUM(T617:T672)</f>
        <v>0</v>
      </c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R616" s="214" t="s">
        <v>81</v>
      </c>
      <c r="AT616" s="215" t="s">
        <v>72</v>
      </c>
      <c r="AU616" s="215" t="s">
        <v>81</v>
      </c>
      <c r="AY616" s="214" t="s">
        <v>132</v>
      </c>
      <c r="BK616" s="216">
        <f>SUM(BK617:BK672)</f>
        <v>0</v>
      </c>
    </row>
    <row r="617" s="2" customFormat="1" ht="24.15" customHeight="1">
      <c r="A617" s="39"/>
      <c r="B617" s="40"/>
      <c r="C617" s="219" t="s">
        <v>659</v>
      </c>
      <c r="D617" s="219" t="s">
        <v>134</v>
      </c>
      <c r="E617" s="220" t="s">
        <v>371</v>
      </c>
      <c r="F617" s="221" t="s">
        <v>372</v>
      </c>
      <c r="G617" s="222" t="s">
        <v>170</v>
      </c>
      <c r="H617" s="223">
        <v>0.90200000000000002</v>
      </c>
      <c r="I617" s="224"/>
      <c r="J617" s="225">
        <f>ROUND(I617*H617,2)</f>
        <v>0</v>
      </c>
      <c r="K617" s="221" t="s">
        <v>138</v>
      </c>
      <c r="L617" s="45"/>
      <c r="M617" s="226" t="s">
        <v>1</v>
      </c>
      <c r="N617" s="227" t="s">
        <v>38</v>
      </c>
      <c r="O617" s="92"/>
      <c r="P617" s="228">
        <f>O617*H617</f>
        <v>0</v>
      </c>
      <c r="Q617" s="228">
        <v>0</v>
      </c>
      <c r="R617" s="228">
        <f>Q617*H617</f>
        <v>0</v>
      </c>
      <c r="S617" s="228">
        <v>0</v>
      </c>
      <c r="T617" s="229">
        <f>S617*H617</f>
        <v>0</v>
      </c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R617" s="230" t="s">
        <v>139</v>
      </c>
      <c r="AT617" s="230" t="s">
        <v>134</v>
      </c>
      <c r="AU617" s="230" t="s">
        <v>83</v>
      </c>
      <c r="AY617" s="18" t="s">
        <v>132</v>
      </c>
      <c r="BE617" s="231">
        <f>IF(N617="základní",J617,0)</f>
        <v>0</v>
      </c>
      <c r="BF617" s="231">
        <f>IF(N617="snížená",J617,0)</f>
        <v>0</v>
      </c>
      <c r="BG617" s="231">
        <f>IF(N617="zákl. přenesená",J617,0)</f>
        <v>0</v>
      </c>
      <c r="BH617" s="231">
        <f>IF(N617="sníž. přenesená",J617,0)</f>
        <v>0</v>
      </c>
      <c r="BI617" s="231">
        <f>IF(N617="nulová",J617,0)</f>
        <v>0</v>
      </c>
      <c r="BJ617" s="18" t="s">
        <v>81</v>
      </c>
      <c r="BK617" s="231">
        <f>ROUND(I617*H617,2)</f>
        <v>0</v>
      </c>
      <c r="BL617" s="18" t="s">
        <v>139</v>
      </c>
      <c r="BM617" s="230" t="s">
        <v>1257</v>
      </c>
    </row>
    <row r="618" s="2" customFormat="1">
      <c r="A618" s="39"/>
      <c r="B618" s="40"/>
      <c r="C618" s="41"/>
      <c r="D618" s="232" t="s">
        <v>140</v>
      </c>
      <c r="E618" s="41"/>
      <c r="F618" s="233" t="s">
        <v>374</v>
      </c>
      <c r="G618" s="41"/>
      <c r="H618" s="41"/>
      <c r="I618" s="234"/>
      <c r="J618" s="41"/>
      <c r="K618" s="41"/>
      <c r="L618" s="45"/>
      <c r="M618" s="235"/>
      <c r="N618" s="236"/>
      <c r="O618" s="92"/>
      <c r="P618" s="92"/>
      <c r="Q618" s="92"/>
      <c r="R618" s="92"/>
      <c r="S618" s="92"/>
      <c r="T618" s="93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T618" s="18" t="s">
        <v>140</v>
      </c>
      <c r="AU618" s="18" t="s">
        <v>83</v>
      </c>
    </row>
    <row r="619" s="13" customFormat="1">
      <c r="A619" s="13"/>
      <c r="B619" s="237"/>
      <c r="C619" s="238"/>
      <c r="D619" s="239" t="s">
        <v>142</v>
      </c>
      <c r="E619" s="240" t="s">
        <v>1</v>
      </c>
      <c r="F619" s="241" t="s">
        <v>1258</v>
      </c>
      <c r="G619" s="238"/>
      <c r="H619" s="242">
        <v>0.90200000000000002</v>
      </c>
      <c r="I619" s="243"/>
      <c r="J619" s="238"/>
      <c r="K619" s="238"/>
      <c r="L619" s="244"/>
      <c r="M619" s="245"/>
      <c r="N619" s="246"/>
      <c r="O619" s="246"/>
      <c r="P619" s="246"/>
      <c r="Q619" s="246"/>
      <c r="R619" s="246"/>
      <c r="S619" s="246"/>
      <c r="T619" s="247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T619" s="248" t="s">
        <v>142</v>
      </c>
      <c r="AU619" s="248" t="s">
        <v>83</v>
      </c>
      <c r="AV619" s="13" t="s">
        <v>83</v>
      </c>
      <c r="AW619" s="13" t="s">
        <v>30</v>
      </c>
      <c r="AX619" s="13" t="s">
        <v>73</v>
      </c>
      <c r="AY619" s="248" t="s">
        <v>132</v>
      </c>
    </row>
    <row r="620" s="14" customFormat="1">
      <c r="A620" s="14"/>
      <c r="B620" s="249"/>
      <c r="C620" s="250"/>
      <c r="D620" s="239" t="s">
        <v>142</v>
      </c>
      <c r="E620" s="251" t="s">
        <v>1</v>
      </c>
      <c r="F620" s="252" t="s">
        <v>1259</v>
      </c>
      <c r="G620" s="250"/>
      <c r="H620" s="251" t="s">
        <v>1</v>
      </c>
      <c r="I620" s="253"/>
      <c r="J620" s="250"/>
      <c r="K620" s="250"/>
      <c r="L620" s="254"/>
      <c r="M620" s="255"/>
      <c r="N620" s="256"/>
      <c r="O620" s="256"/>
      <c r="P620" s="256"/>
      <c r="Q620" s="256"/>
      <c r="R620" s="256"/>
      <c r="S620" s="256"/>
      <c r="T620" s="257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T620" s="258" t="s">
        <v>142</v>
      </c>
      <c r="AU620" s="258" t="s">
        <v>83</v>
      </c>
      <c r="AV620" s="14" t="s">
        <v>81</v>
      </c>
      <c r="AW620" s="14" t="s">
        <v>30</v>
      </c>
      <c r="AX620" s="14" t="s">
        <v>73</v>
      </c>
      <c r="AY620" s="258" t="s">
        <v>132</v>
      </c>
    </row>
    <row r="621" s="15" customFormat="1">
      <c r="A621" s="15"/>
      <c r="B621" s="259"/>
      <c r="C621" s="260"/>
      <c r="D621" s="239" t="s">
        <v>142</v>
      </c>
      <c r="E621" s="261" t="s">
        <v>1</v>
      </c>
      <c r="F621" s="262" t="s">
        <v>145</v>
      </c>
      <c r="G621" s="260"/>
      <c r="H621" s="263">
        <v>0.90200000000000002</v>
      </c>
      <c r="I621" s="264"/>
      <c r="J621" s="260"/>
      <c r="K621" s="260"/>
      <c r="L621" s="265"/>
      <c r="M621" s="266"/>
      <c r="N621" s="267"/>
      <c r="O621" s="267"/>
      <c r="P621" s="267"/>
      <c r="Q621" s="267"/>
      <c r="R621" s="267"/>
      <c r="S621" s="267"/>
      <c r="T621" s="268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T621" s="269" t="s">
        <v>142</v>
      </c>
      <c r="AU621" s="269" t="s">
        <v>83</v>
      </c>
      <c r="AV621" s="15" t="s">
        <v>139</v>
      </c>
      <c r="AW621" s="15" t="s">
        <v>30</v>
      </c>
      <c r="AX621" s="15" t="s">
        <v>81</v>
      </c>
      <c r="AY621" s="269" t="s">
        <v>132</v>
      </c>
    </row>
    <row r="622" s="2" customFormat="1" ht="24.15" customHeight="1">
      <c r="A622" s="39"/>
      <c r="B622" s="40"/>
      <c r="C622" s="219" t="s">
        <v>1260</v>
      </c>
      <c r="D622" s="219" t="s">
        <v>134</v>
      </c>
      <c r="E622" s="220" t="s">
        <v>378</v>
      </c>
      <c r="F622" s="221" t="s">
        <v>379</v>
      </c>
      <c r="G622" s="222" t="s">
        <v>170</v>
      </c>
      <c r="H622" s="223">
        <v>49.280000000000001</v>
      </c>
      <c r="I622" s="224"/>
      <c r="J622" s="225">
        <f>ROUND(I622*H622,2)</f>
        <v>0</v>
      </c>
      <c r="K622" s="221" t="s">
        <v>138</v>
      </c>
      <c r="L622" s="45"/>
      <c r="M622" s="226" t="s">
        <v>1</v>
      </c>
      <c r="N622" s="227" t="s">
        <v>38</v>
      </c>
      <c r="O622" s="92"/>
      <c r="P622" s="228">
        <f>O622*H622</f>
        <v>0</v>
      </c>
      <c r="Q622" s="228">
        <v>0</v>
      </c>
      <c r="R622" s="228">
        <f>Q622*H622</f>
        <v>0</v>
      </c>
      <c r="S622" s="228">
        <v>0</v>
      </c>
      <c r="T622" s="229">
        <f>S622*H622</f>
        <v>0</v>
      </c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R622" s="230" t="s">
        <v>139</v>
      </c>
      <c r="AT622" s="230" t="s">
        <v>134</v>
      </c>
      <c r="AU622" s="230" t="s">
        <v>83</v>
      </c>
      <c r="AY622" s="18" t="s">
        <v>132</v>
      </c>
      <c r="BE622" s="231">
        <f>IF(N622="základní",J622,0)</f>
        <v>0</v>
      </c>
      <c r="BF622" s="231">
        <f>IF(N622="snížená",J622,0)</f>
        <v>0</v>
      </c>
      <c r="BG622" s="231">
        <f>IF(N622="zákl. přenesená",J622,0)</f>
        <v>0</v>
      </c>
      <c r="BH622" s="231">
        <f>IF(N622="sníž. přenesená",J622,0)</f>
        <v>0</v>
      </c>
      <c r="BI622" s="231">
        <f>IF(N622="nulová",J622,0)</f>
        <v>0</v>
      </c>
      <c r="BJ622" s="18" t="s">
        <v>81</v>
      </c>
      <c r="BK622" s="231">
        <f>ROUND(I622*H622,2)</f>
        <v>0</v>
      </c>
      <c r="BL622" s="18" t="s">
        <v>139</v>
      </c>
      <c r="BM622" s="230" t="s">
        <v>1261</v>
      </c>
    </row>
    <row r="623" s="2" customFormat="1">
      <c r="A623" s="39"/>
      <c r="B623" s="40"/>
      <c r="C623" s="41"/>
      <c r="D623" s="232" t="s">
        <v>140</v>
      </c>
      <c r="E623" s="41"/>
      <c r="F623" s="233" t="s">
        <v>381</v>
      </c>
      <c r="G623" s="41"/>
      <c r="H623" s="41"/>
      <c r="I623" s="234"/>
      <c r="J623" s="41"/>
      <c r="K623" s="41"/>
      <c r="L623" s="45"/>
      <c r="M623" s="235"/>
      <c r="N623" s="236"/>
      <c r="O623" s="92"/>
      <c r="P623" s="92"/>
      <c r="Q623" s="92"/>
      <c r="R623" s="92"/>
      <c r="S623" s="92"/>
      <c r="T623" s="93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T623" s="18" t="s">
        <v>140</v>
      </c>
      <c r="AU623" s="18" t="s">
        <v>83</v>
      </c>
    </row>
    <row r="624" s="14" customFormat="1">
      <c r="A624" s="14"/>
      <c r="B624" s="249"/>
      <c r="C624" s="250"/>
      <c r="D624" s="239" t="s">
        <v>142</v>
      </c>
      <c r="E624" s="251" t="s">
        <v>1</v>
      </c>
      <c r="F624" s="252" t="s">
        <v>1262</v>
      </c>
      <c r="G624" s="250"/>
      <c r="H624" s="251" t="s">
        <v>1</v>
      </c>
      <c r="I624" s="253"/>
      <c r="J624" s="250"/>
      <c r="K624" s="250"/>
      <c r="L624" s="254"/>
      <c r="M624" s="255"/>
      <c r="N624" s="256"/>
      <c r="O624" s="256"/>
      <c r="P624" s="256"/>
      <c r="Q624" s="256"/>
      <c r="R624" s="256"/>
      <c r="S624" s="256"/>
      <c r="T624" s="257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T624" s="258" t="s">
        <v>142</v>
      </c>
      <c r="AU624" s="258" t="s">
        <v>83</v>
      </c>
      <c r="AV624" s="14" t="s">
        <v>81</v>
      </c>
      <c r="AW624" s="14" t="s">
        <v>30</v>
      </c>
      <c r="AX624" s="14" t="s">
        <v>73</v>
      </c>
      <c r="AY624" s="258" t="s">
        <v>132</v>
      </c>
    </row>
    <row r="625" s="13" customFormat="1">
      <c r="A625" s="13"/>
      <c r="B625" s="237"/>
      <c r="C625" s="238"/>
      <c r="D625" s="239" t="s">
        <v>142</v>
      </c>
      <c r="E625" s="240" t="s">
        <v>1</v>
      </c>
      <c r="F625" s="241" t="s">
        <v>1263</v>
      </c>
      <c r="G625" s="238"/>
      <c r="H625" s="242">
        <v>49.280000000000001</v>
      </c>
      <c r="I625" s="243"/>
      <c r="J625" s="238"/>
      <c r="K625" s="238"/>
      <c r="L625" s="244"/>
      <c r="M625" s="245"/>
      <c r="N625" s="246"/>
      <c r="O625" s="246"/>
      <c r="P625" s="246"/>
      <c r="Q625" s="246"/>
      <c r="R625" s="246"/>
      <c r="S625" s="246"/>
      <c r="T625" s="247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T625" s="248" t="s">
        <v>142</v>
      </c>
      <c r="AU625" s="248" t="s">
        <v>83</v>
      </c>
      <c r="AV625" s="13" t="s">
        <v>83</v>
      </c>
      <c r="AW625" s="13" t="s">
        <v>30</v>
      </c>
      <c r="AX625" s="13" t="s">
        <v>73</v>
      </c>
      <c r="AY625" s="248" t="s">
        <v>132</v>
      </c>
    </row>
    <row r="626" s="15" customFormat="1">
      <c r="A626" s="15"/>
      <c r="B626" s="259"/>
      <c r="C626" s="260"/>
      <c r="D626" s="239" t="s">
        <v>142</v>
      </c>
      <c r="E626" s="261" t="s">
        <v>1</v>
      </c>
      <c r="F626" s="262" t="s">
        <v>145</v>
      </c>
      <c r="G626" s="260"/>
      <c r="H626" s="263">
        <v>49.280000000000001</v>
      </c>
      <c r="I626" s="264"/>
      <c r="J626" s="260"/>
      <c r="K626" s="260"/>
      <c r="L626" s="265"/>
      <c r="M626" s="266"/>
      <c r="N626" s="267"/>
      <c r="O626" s="267"/>
      <c r="P626" s="267"/>
      <c r="Q626" s="267"/>
      <c r="R626" s="267"/>
      <c r="S626" s="267"/>
      <c r="T626" s="268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T626" s="269" t="s">
        <v>142</v>
      </c>
      <c r="AU626" s="269" t="s">
        <v>83</v>
      </c>
      <c r="AV626" s="15" t="s">
        <v>139</v>
      </c>
      <c r="AW626" s="15" t="s">
        <v>30</v>
      </c>
      <c r="AX626" s="15" t="s">
        <v>81</v>
      </c>
      <c r="AY626" s="269" t="s">
        <v>132</v>
      </c>
    </row>
    <row r="627" s="2" customFormat="1" ht="24.15" customHeight="1">
      <c r="A627" s="39"/>
      <c r="B627" s="40"/>
      <c r="C627" s="219" t="s">
        <v>664</v>
      </c>
      <c r="D627" s="219" t="s">
        <v>134</v>
      </c>
      <c r="E627" s="220" t="s">
        <v>378</v>
      </c>
      <c r="F627" s="221" t="s">
        <v>379</v>
      </c>
      <c r="G627" s="222" t="s">
        <v>170</v>
      </c>
      <c r="H627" s="223">
        <v>51.75</v>
      </c>
      <c r="I627" s="224"/>
      <c r="J627" s="225">
        <f>ROUND(I627*H627,2)</f>
        <v>0</v>
      </c>
      <c r="K627" s="221" t="s">
        <v>138</v>
      </c>
      <c r="L627" s="45"/>
      <c r="M627" s="226" t="s">
        <v>1</v>
      </c>
      <c r="N627" s="227" t="s">
        <v>38</v>
      </c>
      <c r="O627" s="92"/>
      <c r="P627" s="228">
        <f>O627*H627</f>
        <v>0</v>
      </c>
      <c r="Q627" s="228">
        <v>0</v>
      </c>
      <c r="R627" s="228">
        <f>Q627*H627</f>
        <v>0</v>
      </c>
      <c r="S627" s="228">
        <v>0</v>
      </c>
      <c r="T627" s="229">
        <f>S627*H627</f>
        <v>0</v>
      </c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R627" s="230" t="s">
        <v>139</v>
      </c>
      <c r="AT627" s="230" t="s">
        <v>134</v>
      </c>
      <c r="AU627" s="230" t="s">
        <v>83</v>
      </c>
      <c r="AY627" s="18" t="s">
        <v>132</v>
      </c>
      <c r="BE627" s="231">
        <f>IF(N627="základní",J627,0)</f>
        <v>0</v>
      </c>
      <c r="BF627" s="231">
        <f>IF(N627="snížená",J627,0)</f>
        <v>0</v>
      </c>
      <c r="BG627" s="231">
        <f>IF(N627="zákl. přenesená",J627,0)</f>
        <v>0</v>
      </c>
      <c r="BH627" s="231">
        <f>IF(N627="sníž. přenesená",J627,0)</f>
        <v>0</v>
      </c>
      <c r="BI627" s="231">
        <f>IF(N627="nulová",J627,0)</f>
        <v>0</v>
      </c>
      <c r="BJ627" s="18" t="s">
        <v>81</v>
      </c>
      <c r="BK627" s="231">
        <f>ROUND(I627*H627,2)</f>
        <v>0</v>
      </c>
      <c r="BL627" s="18" t="s">
        <v>139</v>
      </c>
      <c r="BM627" s="230" t="s">
        <v>801</v>
      </c>
    </row>
    <row r="628" s="2" customFormat="1">
      <c r="A628" s="39"/>
      <c r="B628" s="40"/>
      <c r="C628" s="41"/>
      <c r="D628" s="232" t="s">
        <v>140</v>
      </c>
      <c r="E628" s="41"/>
      <c r="F628" s="233" t="s">
        <v>381</v>
      </c>
      <c r="G628" s="41"/>
      <c r="H628" s="41"/>
      <c r="I628" s="234"/>
      <c r="J628" s="41"/>
      <c r="K628" s="41"/>
      <c r="L628" s="45"/>
      <c r="M628" s="235"/>
      <c r="N628" s="236"/>
      <c r="O628" s="92"/>
      <c r="P628" s="92"/>
      <c r="Q628" s="92"/>
      <c r="R628" s="92"/>
      <c r="S628" s="92"/>
      <c r="T628" s="93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T628" s="18" t="s">
        <v>140</v>
      </c>
      <c r="AU628" s="18" t="s">
        <v>83</v>
      </c>
    </row>
    <row r="629" s="13" customFormat="1">
      <c r="A629" s="13"/>
      <c r="B629" s="237"/>
      <c r="C629" s="238"/>
      <c r="D629" s="239" t="s">
        <v>142</v>
      </c>
      <c r="E629" s="240" t="s">
        <v>1</v>
      </c>
      <c r="F629" s="241" t="s">
        <v>1264</v>
      </c>
      <c r="G629" s="238"/>
      <c r="H629" s="242">
        <v>51.75</v>
      </c>
      <c r="I629" s="243"/>
      <c r="J629" s="238"/>
      <c r="K629" s="238"/>
      <c r="L629" s="244"/>
      <c r="M629" s="245"/>
      <c r="N629" s="246"/>
      <c r="O629" s="246"/>
      <c r="P629" s="246"/>
      <c r="Q629" s="246"/>
      <c r="R629" s="246"/>
      <c r="S629" s="246"/>
      <c r="T629" s="247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T629" s="248" t="s">
        <v>142</v>
      </c>
      <c r="AU629" s="248" t="s">
        <v>83</v>
      </c>
      <c r="AV629" s="13" t="s">
        <v>83</v>
      </c>
      <c r="AW629" s="13" t="s">
        <v>30</v>
      </c>
      <c r="AX629" s="13" t="s">
        <v>73</v>
      </c>
      <c r="AY629" s="248" t="s">
        <v>132</v>
      </c>
    </row>
    <row r="630" s="14" customFormat="1">
      <c r="A630" s="14"/>
      <c r="B630" s="249"/>
      <c r="C630" s="250"/>
      <c r="D630" s="239" t="s">
        <v>142</v>
      </c>
      <c r="E630" s="251" t="s">
        <v>1</v>
      </c>
      <c r="F630" s="252" t="s">
        <v>1265</v>
      </c>
      <c r="G630" s="250"/>
      <c r="H630" s="251" t="s">
        <v>1</v>
      </c>
      <c r="I630" s="253"/>
      <c r="J630" s="250"/>
      <c r="K630" s="250"/>
      <c r="L630" s="254"/>
      <c r="M630" s="255"/>
      <c r="N630" s="256"/>
      <c r="O630" s="256"/>
      <c r="P630" s="256"/>
      <c r="Q630" s="256"/>
      <c r="R630" s="256"/>
      <c r="S630" s="256"/>
      <c r="T630" s="257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T630" s="258" t="s">
        <v>142</v>
      </c>
      <c r="AU630" s="258" t="s">
        <v>83</v>
      </c>
      <c r="AV630" s="14" t="s">
        <v>81</v>
      </c>
      <c r="AW630" s="14" t="s">
        <v>30</v>
      </c>
      <c r="AX630" s="14" t="s">
        <v>73</v>
      </c>
      <c r="AY630" s="258" t="s">
        <v>132</v>
      </c>
    </row>
    <row r="631" s="15" customFormat="1">
      <c r="A631" s="15"/>
      <c r="B631" s="259"/>
      <c r="C631" s="260"/>
      <c r="D631" s="239" t="s">
        <v>142</v>
      </c>
      <c r="E631" s="261" t="s">
        <v>1</v>
      </c>
      <c r="F631" s="262" t="s">
        <v>145</v>
      </c>
      <c r="G631" s="260"/>
      <c r="H631" s="263">
        <v>51.75</v>
      </c>
      <c r="I631" s="264"/>
      <c r="J631" s="260"/>
      <c r="K631" s="260"/>
      <c r="L631" s="265"/>
      <c r="M631" s="266"/>
      <c r="N631" s="267"/>
      <c r="O631" s="267"/>
      <c r="P631" s="267"/>
      <c r="Q631" s="267"/>
      <c r="R631" s="267"/>
      <c r="S631" s="267"/>
      <c r="T631" s="268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T631" s="269" t="s">
        <v>142</v>
      </c>
      <c r="AU631" s="269" t="s">
        <v>83</v>
      </c>
      <c r="AV631" s="15" t="s">
        <v>139</v>
      </c>
      <c r="AW631" s="15" t="s">
        <v>30</v>
      </c>
      <c r="AX631" s="15" t="s">
        <v>81</v>
      </c>
      <c r="AY631" s="269" t="s">
        <v>132</v>
      </c>
    </row>
    <row r="632" s="2" customFormat="1" ht="24.15" customHeight="1">
      <c r="A632" s="39"/>
      <c r="B632" s="40"/>
      <c r="C632" s="219" t="s">
        <v>1266</v>
      </c>
      <c r="D632" s="219" t="s">
        <v>134</v>
      </c>
      <c r="E632" s="220" t="s">
        <v>387</v>
      </c>
      <c r="F632" s="221" t="s">
        <v>388</v>
      </c>
      <c r="G632" s="222" t="s">
        <v>170</v>
      </c>
      <c r="H632" s="223">
        <v>689.91999999999996</v>
      </c>
      <c r="I632" s="224"/>
      <c r="J632" s="225">
        <f>ROUND(I632*H632,2)</f>
        <v>0</v>
      </c>
      <c r="K632" s="221" t="s">
        <v>138</v>
      </c>
      <c r="L632" s="45"/>
      <c r="M632" s="226" t="s">
        <v>1</v>
      </c>
      <c r="N632" s="227" t="s">
        <v>38</v>
      </c>
      <c r="O632" s="92"/>
      <c r="P632" s="228">
        <f>O632*H632</f>
        <v>0</v>
      </c>
      <c r="Q632" s="228">
        <v>0</v>
      </c>
      <c r="R632" s="228">
        <f>Q632*H632</f>
        <v>0</v>
      </c>
      <c r="S632" s="228">
        <v>0</v>
      </c>
      <c r="T632" s="229">
        <f>S632*H632</f>
        <v>0</v>
      </c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R632" s="230" t="s">
        <v>139</v>
      </c>
      <c r="AT632" s="230" t="s">
        <v>134</v>
      </c>
      <c r="AU632" s="230" t="s">
        <v>83</v>
      </c>
      <c r="AY632" s="18" t="s">
        <v>132</v>
      </c>
      <c r="BE632" s="231">
        <f>IF(N632="základní",J632,0)</f>
        <v>0</v>
      </c>
      <c r="BF632" s="231">
        <f>IF(N632="snížená",J632,0)</f>
        <v>0</v>
      </c>
      <c r="BG632" s="231">
        <f>IF(N632="zákl. přenesená",J632,0)</f>
        <v>0</v>
      </c>
      <c r="BH632" s="231">
        <f>IF(N632="sníž. přenesená",J632,0)</f>
        <v>0</v>
      </c>
      <c r="BI632" s="231">
        <f>IF(N632="nulová",J632,0)</f>
        <v>0</v>
      </c>
      <c r="BJ632" s="18" t="s">
        <v>81</v>
      </c>
      <c r="BK632" s="231">
        <f>ROUND(I632*H632,2)</f>
        <v>0</v>
      </c>
      <c r="BL632" s="18" t="s">
        <v>139</v>
      </c>
      <c r="BM632" s="230" t="s">
        <v>1267</v>
      </c>
    </row>
    <row r="633" s="2" customFormat="1">
      <c r="A633" s="39"/>
      <c r="B633" s="40"/>
      <c r="C633" s="41"/>
      <c r="D633" s="232" t="s">
        <v>140</v>
      </c>
      <c r="E633" s="41"/>
      <c r="F633" s="233" t="s">
        <v>390</v>
      </c>
      <c r="G633" s="41"/>
      <c r="H633" s="41"/>
      <c r="I633" s="234"/>
      <c r="J633" s="41"/>
      <c r="K633" s="41"/>
      <c r="L633" s="45"/>
      <c r="M633" s="235"/>
      <c r="N633" s="236"/>
      <c r="O633" s="92"/>
      <c r="P633" s="92"/>
      <c r="Q633" s="92"/>
      <c r="R633" s="92"/>
      <c r="S633" s="92"/>
      <c r="T633" s="93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T633" s="18" t="s">
        <v>140</v>
      </c>
      <c r="AU633" s="18" t="s">
        <v>83</v>
      </c>
    </row>
    <row r="634" s="13" customFormat="1">
      <c r="A634" s="13"/>
      <c r="B634" s="237"/>
      <c r="C634" s="238"/>
      <c r="D634" s="239" t="s">
        <v>142</v>
      </c>
      <c r="E634" s="240" t="s">
        <v>1</v>
      </c>
      <c r="F634" s="241" t="s">
        <v>1268</v>
      </c>
      <c r="G634" s="238"/>
      <c r="H634" s="242">
        <v>689.91999999999996</v>
      </c>
      <c r="I634" s="243"/>
      <c r="J634" s="238"/>
      <c r="K634" s="238"/>
      <c r="L634" s="244"/>
      <c r="M634" s="245"/>
      <c r="N634" s="246"/>
      <c r="O634" s="246"/>
      <c r="P634" s="246"/>
      <c r="Q634" s="246"/>
      <c r="R634" s="246"/>
      <c r="S634" s="246"/>
      <c r="T634" s="247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T634" s="248" t="s">
        <v>142</v>
      </c>
      <c r="AU634" s="248" t="s">
        <v>83</v>
      </c>
      <c r="AV634" s="13" t="s">
        <v>83</v>
      </c>
      <c r="AW634" s="13" t="s">
        <v>30</v>
      </c>
      <c r="AX634" s="13" t="s">
        <v>73</v>
      </c>
      <c r="AY634" s="248" t="s">
        <v>132</v>
      </c>
    </row>
    <row r="635" s="15" customFormat="1">
      <c r="A635" s="15"/>
      <c r="B635" s="259"/>
      <c r="C635" s="260"/>
      <c r="D635" s="239" t="s">
        <v>142</v>
      </c>
      <c r="E635" s="261" t="s">
        <v>1</v>
      </c>
      <c r="F635" s="262" t="s">
        <v>145</v>
      </c>
      <c r="G635" s="260"/>
      <c r="H635" s="263">
        <v>689.91999999999996</v>
      </c>
      <c r="I635" s="264"/>
      <c r="J635" s="260"/>
      <c r="K635" s="260"/>
      <c r="L635" s="265"/>
      <c r="M635" s="266"/>
      <c r="N635" s="267"/>
      <c r="O635" s="267"/>
      <c r="P635" s="267"/>
      <c r="Q635" s="267"/>
      <c r="R635" s="267"/>
      <c r="S635" s="267"/>
      <c r="T635" s="268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T635" s="269" t="s">
        <v>142</v>
      </c>
      <c r="AU635" s="269" t="s">
        <v>83</v>
      </c>
      <c r="AV635" s="15" t="s">
        <v>139</v>
      </c>
      <c r="AW635" s="15" t="s">
        <v>30</v>
      </c>
      <c r="AX635" s="15" t="s">
        <v>81</v>
      </c>
      <c r="AY635" s="269" t="s">
        <v>132</v>
      </c>
    </row>
    <row r="636" s="2" customFormat="1" ht="24.15" customHeight="1">
      <c r="A636" s="39"/>
      <c r="B636" s="40"/>
      <c r="C636" s="219" t="s">
        <v>667</v>
      </c>
      <c r="D636" s="219" t="s">
        <v>134</v>
      </c>
      <c r="E636" s="220" t="s">
        <v>387</v>
      </c>
      <c r="F636" s="221" t="s">
        <v>388</v>
      </c>
      <c r="G636" s="222" t="s">
        <v>170</v>
      </c>
      <c r="H636" s="223">
        <v>621</v>
      </c>
      <c r="I636" s="224"/>
      <c r="J636" s="225">
        <f>ROUND(I636*H636,2)</f>
        <v>0</v>
      </c>
      <c r="K636" s="221" t="s">
        <v>138</v>
      </c>
      <c r="L636" s="45"/>
      <c r="M636" s="226" t="s">
        <v>1</v>
      </c>
      <c r="N636" s="227" t="s">
        <v>38</v>
      </c>
      <c r="O636" s="92"/>
      <c r="P636" s="228">
        <f>O636*H636</f>
        <v>0</v>
      </c>
      <c r="Q636" s="228">
        <v>0</v>
      </c>
      <c r="R636" s="228">
        <f>Q636*H636</f>
        <v>0</v>
      </c>
      <c r="S636" s="228">
        <v>0</v>
      </c>
      <c r="T636" s="229">
        <f>S636*H636</f>
        <v>0</v>
      </c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R636" s="230" t="s">
        <v>139</v>
      </c>
      <c r="AT636" s="230" t="s">
        <v>134</v>
      </c>
      <c r="AU636" s="230" t="s">
        <v>83</v>
      </c>
      <c r="AY636" s="18" t="s">
        <v>132</v>
      </c>
      <c r="BE636" s="231">
        <f>IF(N636="základní",J636,0)</f>
        <v>0</v>
      </c>
      <c r="BF636" s="231">
        <f>IF(N636="snížená",J636,0)</f>
        <v>0</v>
      </c>
      <c r="BG636" s="231">
        <f>IF(N636="zákl. přenesená",J636,0)</f>
        <v>0</v>
      </c>
      <c r="BH636" s="231">
        <f>IF(N636="sníž. přenesená",J636,0)</f>
        <v>0</v>
      </c>
      <c r="BI636" s="231">
        <f>IF(N636="nulová",J636,0)</f>
        <v>0</v>
      </c>
      <c r="BJ636" s="18" t="s">
        <v>81</v>
      </c>
      <c r="BK636" s="231">
        <f>ROUND(I636*H636,2)</f>
        <v>0</v>
      </c>
      <c r="BL636" s="18" t="s">
        <v>139</v>
      </c>
      <c r="BM636" s="230" t="s">
        <v>1269</v>
      </c>
    </row>
    <row r="637" s="2" customFormat="1">
      <c r="A637" s="39"/>
      <c r="B637" s="40"/>
      <c r="C637" s="41"/>
      <c r="D637" s="232" t="s">
        <v>140</v>
      </c>
      <c r="E637" s="41"/>
      <c r="F637" s="233" t="s">
        <v>390</v>
      </c>
      <c r="G637" s="41"/>
      <c r="H637" s="41"/>
      <c r="I637" s="234"/>
      <c r="J637" s="41"/>
      <c r="K637" s="41"/>
      <c r="L637" s="45"/>
      <c r="M637" s="235"/>
      <c r="N637" s="236"/>
      <c r="O637" s="92"/>
      <c r="P637" s="92"/>
      <c r="Q637" s="92"/>
      <c r="R637" s="92"/>
      <c r="S637" s="92"/>
      <c r="T637" s="93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T637" s="18" t="s">
        <v>140</v>
      </c>
      <c r="AU637" s="18" t="s">
        <v>83</v>
      </c>
    </row>
    <row r="638" s="13" customFormat="1">
      <c r="A638" s="13"/>
      <c r="B638" s="237"/>
      <c r="C638" s="238"/>
      <c r="D638" s="239" t="s">
        <v>142</v>
      </c>
      <c r="E638" s="240" t="s">
        <v>1</v>
      </c>
      <c r="F638" s="241" t="s">
        <v>1270</v>
      </c>
      <c r="G638" s="238"/>
      <c r="H638" s="242">
        <v>621</v>
      </c>
      <c r="I638" s="243"/>
      <c r="J638" s="238"/>
      <c r="K638" s="238"/>
      <c r="L638" s="244"/>
      <c r="M638" s="245"/>
      <c r="N638" s="246"/>
      <c r="O638" s="246"/>
      <c r="P638" s="246"/>
      <c r="Q638" s="246"/>
      <c r="R638" s="246"/>
      <c r="S638" s="246"/>
      <c r="T638" s="247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T638" s="248" t="s">
        <v>142</v>
      </c>
      <c r="AU638" s="248" t="s">
        <v>83</v>
      </c>
      <c r="AV638" s="13" t="s">
        <v>83</v>
      </c>
      <c r="AW638" s="13" t="s">
        <v>30</v>
      </c>
      <c r="AX638" s="13" t="s">
        <v>73</v>
      </c>
      <c r="AY638" s="248" t="s">
        <v>132</v>
      </c>
    </row>
    <row r="639" s="14" customFormat="1">
      <c r="A639" s="14"/>
      <c r="B639" s="249"/>
      <c r="C639" s="250"/>
      <c r="D639" s="239" t="s">
        <v>142</v>
      </c>
      <c r="E639" s="251" t="s">
        <v>1</v>
      </c>
      <c r="F639" s="252" t="s">
        <v>1271</v>
      </c>
      <c r="G639" s="250"/>
      <c r="H639" s="251" t="s">
        <v>1</v>
      </c>
      <c r="I639" s="253"/>
      <c r="J639" s="250"/>
      <c r="K639" s="250"/>
      <c r="L639" s="254"/>
      <c r="M639" s="255"/>
      <c r="N639" s="256"/>
      <c r="O639" s="256"/>
      <c r="P639" s="256"/>
      <c r="Q639" s="256"/>
      <c r="R639" s="256"/>
      <c r="S639" s="256"/>
      <c r="T639" s="257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T639" s="258" t="s">
        <v>142</v>
      </c>
      <c r="AU639" s="258" t="s">
        <v>83</v>
      </c>
      <c r="AV639" s="14" t="s">
        <v>81</v>
      </c>
      <c r="AW639" s="14" t="s">
        <v>30</v>
      </c>
      <c r="AX639" s="14" t="s">
        <v>73</v>
      </c>
      <c r="AY639" s="258" t="s">
        <v>132</v>
      </c>
    </row>
    <row r="640" s="15" customFormat="1">
      <c r="A640" s="15"/>
      <c r="B640" s="259"/>
      <c r="C640" s="260"/>
      <c r="D640" s="239" t="s">
        <v>142</v>
      </c>
      <c r="E640" s="261" t="s">
        <v>1</v>
      </c>
      <c r="F640" s="262" t="s">
        <v>145</v>
      </c>
      <c r="G640" s="260"/>
      <c r="H640" s="263">
        <v>621</v>
      </c>
      <c r="I640" s="264"/>
      <c r="J640" s="260"/>
      <c r="K640" s="260"/>
      <c r="L640" s="265"/>
      <c r="M640" s="266"/>
      <c r="N640" s="267"/>
      <c r="O640" s="267"/>
      <c r="P640" s="267"/>
      <c r="Q640" s="267"/>
      <c r="R640" s="267"/>
      <c r="S640" s="267"/>
      <c r="T640" s="268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T640" s="269" t="s">
        <v>142</v>
      </c>
      <c r="AU640" s="269" t="s">
        <v>83</v>
      </c>
      <c r="AV640" s="15" t="s">
        <v>139</v>
      </c>
      <c r="AW640" s="15" t="s">
        <v>30</v>
      </c>
      <c r="AX640" s="15" t="s">
        <v>81</v>
      </c>
      <c r="AY640" s="269" t="s">
        <v>132</v>
      </c>
    </row>
    <row r="641" s="2" customFormat="1" ht="24.15" customHeight="1">
      <c r="A641" s="39"/>
      <c r="B641" s="40"/>
      <c r="C641" s="219" t="s">
        <v>1272</v>
      </c>
      <c r="D641" s="219" t="s">
        <v>134</v>
      </c>
      <c r="E641" s="220" t="s">
        <v>393</v>
      </c>
      <c r="F641" s="221" t="s">
        <v>394</v>
      </c>
      <c r="G641" s="222" t="s">
        <v>170</v>
      </c>
      <c r="H641" s="223">
        <v>65.566999999999993</v>
      </c>
      <c r="I641" s="224"/>
      <c r="J641" s="225">
        <f>ROUND(I641*H641,2)</f>
        <v>0</v>
      </c>
      <c r="K641" s="221" t="s">
        <v>138</v>
      </c>
      <c r="L641" s="45"/>
      <c r="M641" s="226" t="s">
        <v>1</v>
      </c>
      <c r="N641" s="227" t="s">
        <v>38</v>
      </c>
      <c r="O641" s="92"/>
      <c r="P641" s="228">
        <f>O641*H641</f>
        <v>0</v>
      </c>
      <c r="Q641" s="228">
        <v>0</v>
      </c>
      <c r="R641" s="228">
        <f>Q641*H641</f>
        <v>0</v>
      </c>
      <c r="S641" s="228">
        <v>0</v>
      </c>
      <c r="T641" s="229">
        <f>S641*H641</f>
        <v>0</v>
      </c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R641" s="230" t="s">
        <v>139</v>
      </c>
      <c r="AT641" s="230" t="s">
        <v>134</v>
      </c>
      <c r="AU641" s="230" t="s">
        <v>83</v>
      </c>
      <c r="AY641" s="18" t="s">
        <v>132</v>
      </c>
      <c r="BE641" s="231">
        <f>IF(N641="základní",J641,0)</f>
        <v>0</v>
      </c>
      <c r="BF641" s="231">
        <f>IF(N641="snížená",J641,0)</f>
        <v>0</v>
      </c>
      <c r="BG641" s="231">
        <f>IF(N641="zákl. přenesená",J641,0)</f>
        <v>0</v>
      </c>
      <c r="BH641" s="231">
        <f>IF(N641="sníž. přenesená",J641,0)</f>
        <v>0</v>
      </c>
      <c r="BI641" s="231">
        <f>IF(N641="nulová",J641,0)</f>
        <v>0</v>
      </c>
      <c r="BJ641" s="18" t="s">
        <v>81</v>
      </c>
      <c r="BK641" s="231">
        <f>ROUND(I641*H641,2)</f>
        <v>0</v>
      </c>
      <c r="BL641" s="18" t="s">
        <v>139</v>
      </c>
      <c r="BM641" s="230" t="s">
        <v>1273</v>
      </c>
    </row>
    <row r="642" s="2" customFormat="1">
      <c r="A642" s="39"/>
      <c r="B642" s="40"/>
      <c r="C642" s="41"/>
      <c r="D642" s="232" t="s">
        <v>140</v>
      </c>
      <c r="E642" s="41"/>
      <c r="F642" s="233" t="s">
        <v>396</v>
      </c>
      <c r="G642" s="41"/>
      <c r="H642" s="41"/>
      <c r="I642" s="234"/>
      <c r="J642" s="41"/>
      <c r="K642" s="41"/>
      <c r="L642" s="45"/>
      <c r="M642" s="235"/>
      <c r="N642" s="236"/>
      <c r="O642" s="92"/>
      <c r="P642" s="92"/>
      <c r="Q642" s="92"/>
      <c r="R642" s="92"/>
      <c r="S642" s="92"/>
      <c r="T642" s="93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T642" s="18" t="s">
        <v>140</v>
      </c>
      <c r="AU642" s="18" t="s">
        <v>83</v>
      </c>
    </row>
    <row r="643" s="13" customFormat="1">
      <c r="A643" s="13"/>
      <c r="B643" s="237"/>
      <c r="C643" s="238"/>
      <c r="D643" s="239" t="s">
        <v>142</v>
      </c>
      <c r="E643" s="240" t="s">
        <v>1</v>
      </c>
      <c r="F643" s="241" t="s">
        <v>1274</v>
      </c>
      <c r="G643" s="238"/>
      <c r="H643" s="242">
        <v>166.59700000000001</v>
      </c>
      <c r="I643" s="243"/>
      <c r="J643" s="238"/>
      <c r="K643" s="238"/>
      <c r="L643" s="244"/>
      <c r="M643" s="245"/>
      <c r="N643" s="246"/>
      <c r="O643" s="246"/>
      <c r="P643" s="246"/>
      <c r="Q643" s="246"/>
      <c r="R643" s="246"/>
      <c r="S643" s="246"/>
      <c r="T643" s="247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T643" s="248" t="s">
        <v>142</v>
      </c>
      <c r="AU643" s="248" t="s">
        <v>83</v>
      </c>
      <c r="AV643" s="13" t="s">
        <v>83</v>
      </c>
      <c r="AW643" s="13" t="s">
        <v>30</v>
      </c>
      <c r="AX643" s="13" t="s">
        <v>73</v>
      </c>
      <c r="AY643" s="248" t="s">
        <v>132</v>
      </c>
    </row>
    <row r="644" s="13" customFormat="1">
      <c r="A644" s="13"/>
      <c r="B644" s="237"/>
      <c r="C644" s="238"/>
      <c r="D644" s="239" t="s">
        <v>142</v>
      </c>
      <c r="E644" s="240" t="s">
        <v>1</v>
      </c>
      <c r="F644" s="241" t="s">
        <v>1275</v>
      </c>
      <c r="G644" s="238"/>
      <c r="H644" s="242">
        <v>-49.280000000000001</v>
      </c>
      <c r="I644" s="243"/>
      <c r="J644" s="238"/>
      <c r="K644" s="238"/>
      <c r="L644" s="244"/>
      <c r="M644" s="245"/>
      <c r="N644" s="246"/>
      <c r="O644" s="246"/>
      <c r="P644" s="246"/>
      <c r="Q644" s="246"/>
      <c r="R644" s="246"/>
      <c r="S644" s="246"/>
      <c r="T644" s="247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T644" s="248" t="s">
        <v>142</v>
      </c>
      <c r="AU644" s="248" t="s">
        <v>83</v>
      </c>
      <c r="AV644" s="13" t="s">
        <v>83</v>
      </c>
      <c r="AW644" s="13" t="s">
        <v>30</v>
      </c>
      <c r="AX644" s="13" t="s">
        <v>73</v>
      </c>
      <c r="AY644" s="248" t="s">
        <v>132</v>
      </c>
    </row>
    <row r="645" s="14" customFormat="1">
      <c r="A645" s="14"/>
      <c r="B645" s="249"/>
      <c r="C645" s="250"/>
      <c r="D645" s="239" t="s">
        <v>142</v>
      </c>
      <c r="E645" s="251" t="s">
        <v>1</v>
      </c>
      <c r="F645" s="252" t="s">
        <v>1276</v>
      </c>
      <c r="G645" s="250"/>
      <c r="H645" s="251" t="s">
        <v>1</v>
      </c>
      <c r="I645" s="253"/>
      <c r="J645" s="250"/>
      <c r="K645" s="250"/>
      <c r="L645" s="254"/>
      <c r="M645" s="255"/>
      <c r="N645" s="256"/>
      <c r="O645" s="256"/>
      <c r="P645" s="256"/>
      <c r="Q645" s="256"/>
      <c r="R645" s="256"/>
      <c r="S645" s="256"/>
      <c r="T645" s="257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T645" s="258" t="s">
        <v>142</v>
      </c>
      <c r="AU645" s="258" t="s">
        <v>83</v>
      </c>
      <c r="AV645" s="14" t="s">
        <v>81</v>
      </c>
      <c r="AW645" s="14" t="s">
        <v>30</v>
      </c>
      <c r="AX645" s="14" t="s">
        <v>73</v>
      </c>
      <c r="AY645" s="258" t="s">
        <v>132</v>
      </c>
    </row>
    <row r="646" s="13" customFormat="1">
      <c r="A646" s="13"/>
      <c r="B646" s="237"/>
      <c r="C646" s="238"/>
      <c r="D646" s="239" t="s">
        <v>142</v>
      </c>
      <c r="E646" s="240" t="s">
        <v>1</v>
      </c>
      <c r="F646" s="241" t="s">
        <v>1277</v>
      </c>
      <c r="G646" s="238"/>
      <c r="H646" s="242">
        <v>-51.75</v>
      </c>
      <c r="I646" s="243"/>
      <c r="J646" s="238"/>
      <c r="K646" s="238"/>
      <c r="L646" s="244"/>
      <c r="M646" s="245"/>
      <c r="N646" s="246"/>
      <c r="O646" s="246"/>
      <c r="P646" s="246"/>
      <c r="Q646" s="246"/>
      <c r="R646" s="246"/>
      <c r="S646" s="246"/>
      <c r="T646" s="247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T646" s="248" t="s">
        <v>142</v>
      </c>
      <c r="AU646" s="248" t="s">
        <v>83</v>
      </c>
      <c r="AV646" s="13" t="s">
        <v>83</v>
      </c>
      <c r="AW646" s="13" t="s">
        <v>30</v>
      </c>
      <c r="AX646" s="13" t="s">
        <v>73</v>
      </c>
      <c r="AY646" s="248" t="s">
        <v>132</v>
      </c>
    </row>
    <row r="647" s="14" customFormat="1">
      <c r="A647" s="14"/>
      <c r="B647" s="249"/>
      <c r="C647" s="250"/>
      <c r="D647" s="239" t="s">
        <v>142</v>
      </c>
      <c r="E647" s="251" t="s">
        <v>1</v>
      </c>
      <c r="F647" s="252" t="s">
        <v>1278</v>
      </c>
      <c r="G647" s="250"/>
      <c r="H647" s="251" t="s">
        <v>1</v>
      </c>
      <c r="I647" s="253"/>
      <c r="J647" s="250"/>
      <c r="K647" s="250"/>
      <c r="L647" s="254"/>
      <c r="M647" s="255"/>
      <c r="N647" s="256"/>
      <c r="O647" s="256"/>
      <c r="P647" s="256"/>
      <c r="Q647" s="256"/>
      <c r="R647" s="256"/>
      <c r="S647" s="256"/>
      <c r="T647" s="257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T647" s="258" t="s">
        <v>142</v>
      </c>
      <c r="AU647" s="258" t="s">
        <v>83</v>
      </c>
      <c r="AV647" s="14" t="s">
        <v>81</v>
      </c>
      <c r="AW647" s="14" t="s">
        <v>30</v>
      </c>
      <c r="AX647" s="14" t="s">
        <v>73</v>
      </c>
      <c r="AY647" s="258" t="s">
        <v>132</v>
      </c>
    </row>
    <row r="648" s="15" customFormat="1">
      <c r="A648" s="15"/>
      <c r="B648" s="259"/>
      <c r="C648" s="260"/>
      <c r="D648" s="239" t="s">
        <v>142</v>
      </c>
      <c r="E648" s="261" t="s">
        <v>1</v>
      </c>
      <c r="F648" s="262" t="s">
        <v>145</v>
      </c>
      <c r="G648" s="260"/>
      <c r="H648" s="263">
        <v>65.567000000000007</v>
      </c>
      <c r="I648" s="264"/>
      <c r="J648" s="260"/>
      <c r="K648" s="260"/>
      <c r="L648" s="265"/>
      <c r="M648" s="266"/>
      <c r="N648" s="267"/>
      <c r="O648" s="267"/>
      <c r="P648" s="267"/>
      <c r="Q648" s="267"/>
      <c r="R648" s="267"/>
      <c r="S648" s="267"/>
      <c r="T648" s="268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T648" s="269" t="s">
        <v>142</v>
      </c>
      <c r="AU648" s="269" t="s">
        <v>83</v>
      </c>
      <c r="AV648" s="15" t="s">
        <v>139</v>
      </c>
      <c r="AW648" s="15" t="s">
        <v>30</v>
      </c>
      <c r="AX648" s="15" t="s">
        <v>81</v>
      </c>
      <c r="AY648" s="269" t="s">
        <v>132</v>
      </c>
    </row>
    <row r="649" s="2" customFormat="1" ht="24.15" customHeight="1">
      <c r="A649" s="39"/>
      <c r="B649" s="40"/>
      <c r="C649" s="219" t="s">
        <v>670</v>
      </c>
      <c r="D649" s="219" t="s">
        <v>134</v>
      </c>
      <c r="E649" s="220" t="s">
        <v>403</v>
      </c>
      <c r="F649" s="221" t="s">
        <v>388</v>
      </c>
      <c r="G649" s="222" t="s">
        <v>170</v>
      </c>
      <c r="H649" s="223">
        <v>917.93799999999999</v>
      </c>
      <c r="I649" s="224"/>
      <c r="J649" s="225">
        <f>ROUND(I649*H649,2)</f>
        <v>0</v>
      </c>
      <c r="K649" s="221" t="s">
        <v>138</v>
      </c>
      <c r="L649" s="45"/>
      <c r="M649" s="226" t="s">
        <v>1</v>
      </c>
      <c r="N649" s="227" t="s">
        <v>38</v>
      </c>
      <c r="O649" s="92"/>
      <c r="P649" s="228">
        <f>O649*H649</f>
        <v>0</v>
      </c>
      <c r="Q649" s="228">
        <v>0</v>
      </c>
      <c r="R649" s="228">
        <f>Q649*H649</f>
        <v>0</v>
      </c>
      <c r="S649" s="228">
        <v>0</v>
      </c>
      <c r="T649" s="229">
        <f>S649*H649</f>
        <v>0</v>
      </c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R649" s="230" t="s">
        <v>139</v>
      </c>
      <c r="AT649" s="230" t="s">
        <v>134</v>
      </c>
      <c r="AU649" s="230" t="s">
        <v>83</v>
      </c>
      <c r="AY649" s="18" t="s">
        <v>132</v>
      </c>
      <c r="BE649" s="231">
        <f>IF(N649="základní",J649,0)</f>
        <v>0</v>
      </c>
      <c r="BF649" s="231">
        <f>IF(N649="snížená",J649,0)</f>
        <v>0</v>
      </c>
      <c r="BG649" s="231">
        <f>IF(N649="zákl. přenesená",J649,0)</f>
        <v>0</v>
      </c>
      <c r="BH649" s="231">
        <f>IF(N649="sníž. přenesená",J649,0)</f>
        <v>0</v>
      </c>
      <c r="BI649" s="231">
        <f>IF(N649="nulová",J649,0)</f>
        <v>0</v>
      </c>
      <c r="BJ649" s="18" t="s">
        <v>81</v>
      </c>
      <c r="BK649" s="231">
        <f>ROUND(I649*H649,2)</f>
        <v>0</v>
      </c>
      <c r="BL649" s="18" t="s">
        <v>139</v>
      </c>
      <c r="BM649" s="230" t="s">
        <v>1279</v>
      </c>
    </row>
    <row r="650" s="2" customFormat="1">
      <c r="A650" s="39"/>
      <c r="B650" s="40"/>
      <c r="C650" s="41"/>
      <c r="D650" s="232" t="s">
        <v>140</v>
      </c>
      <c r="E650" s="41"/>
      <c r="F650" s="233" t="s">
        <v>405</v>
      </c>
      <c r="G650" s="41"/>
      <c r="H650" s="41"/>
      <c r="I650" s="234"/>
      <c r="J650" s="41"/>
      <c r="K650" s="41"/>
      <c r="L650" s="45"/>
      <c r="M650" s="235"/>
      <c r="N650" s="236"/>
      <c r="O650" s="92"/>
      <c r="P650" s="92"/>
      <c r="Q650" s="92"/>
      <c r="R650" s="92"/>
      <c r="S650" s="92"/>
      <c r="T650" s="93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T650" s="18" t="s">
        <v>140</v>
      </c>
      <c r="AU650" s="18" t="s">
        <v>83</v>
      </c>
    </row>
    <row r="651" s="13" customFormat="1">
      <c r="A651" s="13"/>
      <c r="B651" s="237"/>
      <c r="C651" s="238"/>
      <c r="D651" s="239" t="s">
        <v>142</v>
      </c>
      <c r="E651" s="240" t="s">
        <v>1</v>
      </c>
      <c r="F651" s="241" t="s">
        <v>1280</v>
      </c>
      <c r="G651" s="238"/>
      <c r="H651" s="242">
        <v>917.93799999999999</v>
      </c>
      <c r="I651" s="243"/>
      <c r="J651" s="238"/>
      <c r="K651" s="238"/>
      <c r="L651" s="244"/>
      <c r="M651" s="245"/>
      <c r="N651" s="246"/>
      <c r="O651" s="246"/>
      <c r="P651" s="246"/>
      <c r="Q651" s="246"/>
      <c r="R651" s="246"/>
      <c r="S651" s="246"/>
      <c r="T651" s="247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T651" s="248" t="s">
        <v>142</v>
      </c>
      <c r="AU651" s="248" t="s">
        <v>83</v>
      </c>
      <c r="AV651" s="13" t="s">
        <v>83</v>
      </c>
      <c r="AW651" s="13" t="s">
        <v>30</v>
      </c>
      <c r="AX651" s="13" t="s">
        <v>73</v>
      </c>
      <c r="AY651" s="248" t="s">
        <v>132</v>
      </c>
    </row>
    <row r="652" s="15" customFormat="1">
      <c r="A652" s="15"/>
      <c r="B652" s="259"/>
      <c r="C652" s="260"/>
      <c r="D652" s="239" t="s">
        <v>142</v>
      </c>
      <c r="E652" s="261" t="s">
        <v>1</v>
      </c>
      <c r="F652" s="262" t="s">
        <v>145</v>
      </c>
      <c r="G652" s="260"/>
      <c r="H652" s="263">
        <v>917.93799999999999</v>
      </c>
      <c r="I652" s="264"/>
      <c r="J652" s="260"/>
      <c r="K652" s="260"/>
      <c r="L652" s="265"/>
      <c r="M652" s="266"/>
      <c r="N652" s="267"/>
      <c r="O652" s="267"/>
      <c r="P652" s="267"/>
      <c r="Q652" s="267"/>
      <c r="R652" s="267"/>
      <c r="S652" s="267"/>
      <c r="T652" s="268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T652" s="269" t="s">
        <v>142</v>
      </c>
      <c r="AU652" s="269" t="s">
        <v>83</v>
      </c>
      <c r="AV652" s="15" t="s">
        <v>139</v>
      </c>
      <c r="AW652" s="15" t="s">
        <v>30</v>
      </c>
      <c r="AX652" s="15" t="s">
        <v>81</v>
      </c>
      <c r="AY652" s="269" t="s">
        <v>132</v>
      </c>
    </row>
    <row r="653" s="2" customFormat="1" ht="16.5" customHeight="1">
      <c r="A653" s="39"/>
      <c r="B653" s="40"/>
      <c r="C653" s="219" t="s">
        <v>172</v>
      </c>
      <c r="D653" s="219" t="s">
        <v>134</v>
      </c>
      <c r="E653" s="220" t="s">
        <v>407</v>
      </c>
      <c r="F653" s="221" t="s">
        <v>408</v>
      </c>
      <c r="G653" s="222" t="s">
        <v>170</v>
      </c>
      <c r="H653" s="223">
        <v>49.280000000000001</v>
      </c>
      <c r="I653" s="224"/>
      <c r="J653" s="225">
        <f>ROUND(I653*H653,2)</f>
        <v>0</v>
      </c>
      <c r="K653" s="221" t="s">
        <v>138</v>
      </c>
      <c r="L653" s="45"/>
      <c r="M653" s="226" t="s">
        <v>1</v>
      </c>
      <c r="N653" s="227" t="s">
        <v>38</v>
      </c>
      <c r="O653" s="92"/>
      <c r="P653" s="228">
        <f>O653*H653</f>
        <v>0</v>
      </c>
      <c r="Q653" s="228">
        <v>0</v>
      </c>
      <c r="R653" s="228">
        <f>Q653*H653</f>
        <v>0</v>
      </c>
      <c r="S653" s="228">
        <v>0</v>
      </c>
      <c r="T653" s="229">
        <f>S653*H653</f>
        <v>0</v>
      </c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R653" s="230" t="s">
        <v>139</v>
      </c>
      <c r="AT653" s="230" t="s">
        <v>134</v>
      </c>
      <c r="AU653" s="230" t="s">
        <v>83</v>
      </c>
      <c r="AY653" s="18" t="s">
        <v>132</v>
      </c>
      <c r="BE653" s="231">
        <f>IF(N653="základní",J653,0)</f>
        <v>0</v>
      </c>
      <c r="BF653" s="231">
        <f>IF(N653="snížená",J653,0)</f>
        <v>0</v>
      </c>
      <c r="BG653" s="231">
        <f>IF(N653="zákl. přenesená",J653,0)</f>
        <v>0</v>
      </c>
      <c r="BH653" s="231">
        <f>IF(N653="sníž. přenesená",J653,0)</f>
        <v>0</v>
      </c>
      <c r="BI653" s="231">
        <f>IF(N653="nulová",J653,0)</f>
        <v>0</v>
      </c>
      <c r="BJ653" s="18" t="s">
        <v>81</v>
      </c>
      <c r="BK653" s="231">
        <f>ROUND(I653*H653,2)</f>
        <v>0</v>
      </c>
      <c r="BL653" s="18" t="s">
        <v>139</v>
      </c>
      <c r="BM653" s="230" t="s">
        <v>1281</v>
      </c>
    </row>
    <row r="654" s="2" customFormat="1">
      <c r="A654" s="39"/>
      <c r="B654" s="40"/>
      <c r="C654" s="41"/>
      <c r="D654" s="232" t="s">
        <v>140</v>
      </c>
      <c r="E654" s="41"/>
      <c r="F654" s="233" t="s">
        <v>410</v>
      </c>
      <c r="G654" s="41"/>
      <c r="H654" s="41"/>
      <c r="I654" s="234"/>
      <c r="J654" s="41"/>
      <c r="K654" s="41"/>
      <c r="L654" s="45"/>
      <c r="M654" s="235"/>
      <c r="N654" s="236"/>
      <c r="O654" s="92"/>
      <c r="P654" s="92"/>
      <c r="Q654" s="92"/>
      <c r="R654" s="92"/>
      <c r="S654" s="92"/>
      <c r="T654" s="93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T654" s="18" t="s">
        <v>140</v>
      </c>
      <c r="AU654" s="18" t="s">
        <v>83</v>
      </c>
    </row>
    <row r="655" s="13" customFormat="1">
      <c r="A655" s="13"/>
      <c r="B655" s="237"/>
      <c r="C655" s="238"/>
      <c r="D655" s="239" t="s">
        <v>142</v>
      </c>
      <c r="E655" s="240" t="s">
        <v>1</v>
      </c>
      <c r="F655" s="241" t="s">
        <v>1282</v>
      </c>
      <c r="G655" s="238"/>
      <c r="H655" s="242">
        <v>49.280000000000001</v>
      </c>
      <c r="I655" s="243"/>
      <c r="J655" s="238"/>
      <c r="K655" s="238"/>
      <c r="L655" s="244"/>
      <c r="M655" s="245"/>
      <c r="N655" s="246"/>
      <c r="O655" s="246"/>
      <c r="P655" s="246"/>
      <c r="Q655" s="246"/>
      <c r="R655" s="246"/>
      <c r="S655" s="246"/>
      <c r="T655" s="247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T655" s="248" t="s">
        <v>142</v>
      </c>
      <c r="AU655" s="248" t="s">
        <v>83</v>
      </c>
      <c r="AV655" s="13" t="s">
        <v>83</v>
      </c>
      <c r="AW655" s="13" t="s">
        <v>30</v>
      </c>
      <c r="AX655" s="13" t="s">
        <v>73</v>
      </c>
      <c r="AY655" s="248" t="s">
        <v>132</v>
      </c>
    </row>
    <row r="656" s="15" customFormat="1">
      <c r="A656" s="15"/>
      <c r="B656" s="259"/>
      <c r="C656" s="260"/>
      <c r="D656" s="239" t="s">
        <v>142</v>
      </c>
      <c r="E656" s="261" t="s">
        <v>1</v>
      </c>
      <c r="F656" s="262" t="s">
        <v>145</v>
      </c>
      <c r="G656" s="260"/>
      <c r="H656" s="263">
        <v>49.280000000000001</v>
      </c>
      <c r="I656" s="264"/>
      <c r="J656" s="260"/>
      <c r="K656" s="260"/>
      <c r="L656" s="265"/>
      <c r="M656" s="266"/>
      <c r="N656" s="267"/>
      <c r="O656" s="267"/>
      <c r="P656" s="267"/>
      <c r="Q656" s="267"/>
      <c r="R656" s="267"/>
      <c r="S656" s="267"/>
      <c r="T656" s="268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T656" s="269" t="s">
        <v>142</v>
      </c>
      <c r="AU656" s="269" t="s">
        <v>83</v>
      </c>
      <c r="AV656" s="15" t="s">
        <v>139</v>
      </c>
      <c r="AW656" s="15" t="s">
        <v>30</v>
      </c>
      <c r="AX656" s="15" t="s">
        <v>81</v>
      </c>
      <c r="AY656" s="269" t="s">
        <v>132</v>
      </c>
    </row>
    <row r="657" s="2" customFormat="1" ht="16.5" customHeight="1">
      <c r="A657" s="39"/>
      <c r="B657" s="40"/>
      <c r="C657" s="219" t="s">
        <v>672</v>
      </c>
      <c r="D657" s="219" t="s">
        <v>134</v>
      </c>
      <c r="E657" s="220" t="s">
        <v>412</v>
      </c>
      <c r="F657" s="221" t="s">
        <v>413</v>
      </c>
      <c r="G657" s="222" t="s">
        <v>170</v>
      </c>
      <c r="H657" s="223">
        <v>65.566999999999993</v>
      </c>
      <c r="I657" s="224"/>
      <c r="J657" s="225">
        <f>ROUND(I657*H657,2)</f>
        <v>0</v>
      </c>
      <c r="K657" s="221" t="s">
        <v>138</v>
      </c>
      <c r="L657" s="45"/>
      <c r="M657" s="226" t="s">
        <v>1</v>
      </c>
      <c r="N657" s="227" t="s">
        <v>38</v>
      </c>
      <c r="O657" s="92"/>
      <c r="P657" s="228">
        <f>O657*H657</f>
        <v>0</v>
      </c>
      <c r="Q657" s="228">
        <v>0</v>
      </c>
      <c r="R657" s="228">
        <f>Q657*H657</f>
        <v>0</v>
      </c>
      <c r="S657" s="228">
        <v>0</v>
      </c>
      <c r="T657" s="229">
        <f>S657*H657</f>
        <v>0</v>
      </c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R657" s="230" t="s">
        <v>139</v>
      </c>
      <c r="AT657" s="230" t="s">
        <v>134</v>
      </c>
      <c r="AU657" s="230" t="s">
        <v>83</v>
      </c>
      <c r="AY657" s="18" t="s">
        <v>132</v>
      </c>
      <c r="BE657" s="231">
        <f>IF(N657="základní",J657,0)</f>
        <v>0</v>
      </c>
      <c r="BF657" s="231">
        <f>IF(N657="snížená",J657,0)</f>
        <v>0</v>
      </c>
      <c r="BG657" s="231">
        <f>IF(N657="zákl. přenesená",J657,0)</f>
        <v>0</v>
      </c>
      <c r="BH657" s="231">
        <f>IF(N657="sníž. přenesená",J657,0)</f>
        <v>0</v>
      </c>
      <c r="BI657" s="231">
        <f>IF(N657="nulová",J657,0)</f>
        <v>0</v>
      </c>
      <c r="BJ657" s="18" t="s">
        <v>81</v>
      </c>
      <c r="BK657" s="231">
        <f>ROUND(I657*H657,2)</f>
        <v>0</v>
      </c>
      <c r="BL657" s="18" t="s">
        <v>139</v>
      </c>
      <c r="BM657" s="230" t="s">
        <v>1283</v>
      </c>
    </row>
    <row r="658" s="2" customFormat="1">
      <c r="A658" s="39"/>
      <c r="B658" s="40"/>
      <c r="C658" s="41"/>
      <c r="D658" s="232" t="s">
        <v>140</v>
      </c>
      <c r="E658" s="41"/>
      <c r="F658" s="233" t="s">
        <v>415</v>
      </c>
      <c r="G658" s="41"/>
      <c r="H658" s="41"/>
      <c r="I658" s="234"/>
      <c r="J658" s="41"/>
      <c r="K658" s="41"/>
      <c r="L658" s="45"/>
      <c r="M658" s="235"/>
      <c r="N658" s="236"/>
      <c r="O658" s="92"/>
      <c r="P658" s="92"/>
      <c r="Q658" s="92"/>
      <c r="R658" s="92"/>
      <c r="S658" s="92"/>
      <c r="T658" s="93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T658" s="18" t="s">
        <v>140</v>
      </c>
      <c r="AU658" s="18" t="s">
        <v>83</v>
      </c>
    </row>
    <row r="659" s="13" customFormat="1">
      <c r="A659" s="13"/>
      <c r="B659" s="237"/>
      <c r="C659" s="238"/>
      <c r="D659" s="239" t="s">
        <v>142</v>
      </c>
      <c r="E659" s="240" t="s">
        <v>1</v>
      </c>
      <c r="F659" s="241" t="s">
        <v>1284</v>
      </c>
      <c r="G659" s="238"/>
      <c r="H659" s="242">
        <v>65.566999999999993</v>
      </c>
      <c r="I659" s="243"/>
      <c r="J659" s="238"/>
      <c r="K659" s="238"/>
      <c r="L659" s="244"/>
      <c r="M659" s="245"/>
      <c r="N659" s="246"/>
      <c r="O659" s="246"/>
      <c r="P659" s="246"/>
      <c r="Q659" s="246"/>
      <c r="R659" s="246"/>
      <c r="S659" s="246"/>
      <c r="T659" s="247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T659" s="248" t="s">
        <v>142</v>
      </c>
      <c r="AU659" s="248" t="s">
        <v>83</v>
      </c>
      <c r="AV659" s="13" t="s">
        <v>83</v>
      </c>
      <c r="AW659" s="13" t="s">
        <v>30</v>
      </c>
      <c r="AX659" s="13" t="s">
        <v>73</v>
      </c>
      <c r="AY659" s="248" t="s">
        <v>132</v>
      </c>
    </row>
    <row r="660" s="15" customFormat="1">
      <c r="A660" s="15"/>
      <c r="B660" s="259"/>
      <c r="C660" s="260"/>
      <c r="D660" s="239" t="s">
        <v>142</v>
      </c>
      <c r="E660" s="261" t="s">
        <v>1</v>
      </c>
      <c r="F660" s="262" t="s">
        <v>145</v>
      </c>
      <c r="G660" s="260"/>
      <c r="H660" s="263">
        <v>65.566999999999993</v>
      </c>
      <c r="I660" s="264"/>
      <c r="J660" s="260"/>
      <c r="K660" s="260"/>
      <c r="L660" s="265"/>
      <c r="M660" s="266"/>
      <c r="N660" s="267"/>
      <c r="O660" s="267"/>
      <c r="P660" s="267"/>
      <c r="Q660" s="267"/>
      <c r="R660" s="267"/>
      <c r="S660" s="267"/>
      <c r="T660" s="268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T660" s="269" t="s">
        <v>142</v>
      </c>
      <c r="AU660" s="269" t="s">
        <v>83</v>
      </c>
      <c r="AV660" s="15" t="s">
        <v>139</v>
      </c>
      <c r="AW660" s="15" t="s">
        <v>30</v>
      </c>
      <c r="AX660" s="15" t="s">
        <v>81</v>
      </c>
      <c r="AY660" s="269" t="s">
        <v>132</v>
      </c>
    </row>
    <row r="661" s="2" customFormat="1" ht="24.15" customHeight="1">
      <c r="A661" s="39"/>
      <c r="B661" s="40"/>
      <c r="C661" s="219" t="s">
        <v>1285</v>
      </c>
      <c r="D661" s="219" t="s">
        <v>134</v>
      </c>
      <c r="E661" s="220" t="s">
        <v>418</v>
      </c>
      <c r="F661" s="221" t="s">
        <v>419</v>
      </c>
      <c r="G661" s="222" t="s">
        <v>170</v>
      </c>
      <c r="H661" s="223">
        <v>9.0749999999999993</v>
      </c>
      <c r="I661" s="224"/>
      <c r="J661" s="225">
        <f>ROUND(I661*H661,2)</f>
        <v>0</v>
      </c>
      <c r="K661" s="221" t="s">
        <v>138</v>
      </c>
      <c r="L661" s="45"/>
      <c r="M661" s="226" t="s">
        <v>1</v>
      </c>
      <c r="N661" s="227" t="s">
        <v>38</v>
      </c>
      <c r="O661" s="92"/>
      <c r="P661" s="228">
        <f>O661*H661</f>
        <v>0</v>
      </c>
      <c r="Q661" s="228">
        <v>0</v>
      </c>
      <c r="R661" s="228">
        <f>Q661*H661</f>
        <v>0</v>
      </c>
      <c r="S661" s="228">
        <v>0</v>
      </c>
      <c r="T661" s="229">
        <f>S661*H661</f>
        <v>0</v>
      </c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R661" s="230" t="s">
        <v>139</v>
      </c>
      <c r="AT661" s="230" t="s">
        <v>134</v>
      </c>
      <c r="AU661" s="230" t="s">
        <v>83</v>
      </c>
      <c r="AY661" s="18" t="s">
        <v>132</v>
      </c>
      <c r="BE661" s="231">
        <f>IF(N661="základní",J661,0)</f>
        <v>0</v>
      </c>
      <c r="BF661" s="231">
        <f>IF(N661="snížená",J661,0)</f>
        <v>0</v>
      </c>
      <c r="BG661" s="231">
        <f>IF(N661="zákl. přenesená",J661,0)</f>
        <v>0</v>
      </c>
      <c r="BH661" s="231">
        <f>IF(N661="sníž. přenesená",J661,0)</f>
        <v>0</v>
      </c>
      <c r="BI661" s="231">
        <f>IF(N661="nulová",J661,0)</f>
        <v>0</v>
      </c>
      <c r="BJ661" s="18" t="s">
        <v>81</v>
      </c>
      <c r="BK661" s="231">
        <f>ROUND(I661*H661,2)</f>
        <v>0</v>
      </c>
      <c r="BL661" s="18" t="s">
        <v>139</v>
      </c>
      <c r="BM661" s="230" t="s">
        <v>1286</v>
      </c>
    </row>
    <row r="662" s="2" customFormat="1">
      <c r="A662" s="39"/>
      <c r="B662" s="40"/>
      <c r="C662" s="41"/>
      <c r="D662" s="232" t="s">
        <v>140</v>
      </c>
      <c r="E662" s="41"/>
      <c r="F662" s="233" t="s">
        <v>421</v>
      </c>
      <c r="G662" s="41"/>
      <c r="H662" s="41"/>
      <c r="I662" s="234"/>
      <c r="J662" s="41"/>
      <c r="K662" s="41"/>
      <c r="L662" s="45"/>
      <c r="M662" s="235"/>
      <c r="N662" s="236"/>
      <c r="O662" s="92"/>
      <c r="P662" s="92"/>
      <c r="Q662" s="92"/>
      <c r="R662" s="92"/>
      <c r="S662" s="92"/>
      <c r="T662" s="93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T662" s="18" t="s">
        <v>140</v>
      </c>
      <c r="AU662" s="18" t="s">
        <v>83</v>
      </c>
    </row>
    <row r="663" s="13" customFormat="1">
      <c r="A663" s="13"/>
      <c r="B663" s="237"/>
      <c r="C663" s="238"/>
      <c r="D663" s="239" t="s">
        <v>142</v>
      </c>
      <c r="E663" s="240" t="s">
        <v>1</v>
      </c>
      <c r="F663" s="241" t="s">
        <v>1287</v>
      </c>
      <c r="G663" s="238"/>
      <c r="H663" s="242">
        <v>9.0749999999999993</v>
      </c>
      <c r="I663" s="243"/>
      <c r="J663" s="238"/>
      <c r="K663" s="238"/>
      <c r="L663" s="244"/>
      <c r="M663" s="245"/>
      <c r="N663" s="246"/>
      <c r="O663" s="246"/>
      <c r="P663" s="246"/>
      <c r="Q663" s="246"/>
      <c r="R663" s="246"/>
      <c r="S663" s="246"/>
      <c r="T663" s="247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T663" s="248" t="s">
        <v>142</v>
      </c>
      <c r="AU663" s="248" t="s">
        <v>83</v>
      </c>
      <c r="AV663" s="13" t="s">
        <v>83</v>
      </c>
      <c r="AW663" s="13" t="s">
        <v>30</v>
      </c>
      <c r="AX663" s="13" t="s">
        <v>73</v>
      </c>
      <c r="AY663" s="248" t="s">
        <v>132</v>
      </c>
    </row>
    <row r="664" s="15" customFormat="1">
      <c r="A664" s="15"/>
      <c r="B664" s="259"/>
      <c r="C664" s="260"/>
      <c r="D664" s="239" t="s">
        <v>142</v>
      </c>
      <c r="E664" s="261" t="s">
        <v>1</v>
      </c>
      <c r="F664" s="262" t="s">
        <v>145</v>
      </c>
      <c r="G664" s="260"/>
      <c r="H664" s="263">
        <v>9.0749999999999993</v>
      </c>
      <c r="I664" s="264"/>
      <c r="J664" s="260"/>
      <c r="K664" s="260"/>
      <c r="L664" s="265"/>
      <c r="M664" s="266"/>
      <c r="N664" s="267"/>
      <c r="O664" s="267"/>
      <c r="P664" s="267"/>
      <c r="Q664" s="267"/>
      <c r="R664" s="267"/>
      <c r="S664" s="267"/>
      <c r="T664" s="268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T664" s="269" t="s">
        <v>142</v>
      </c>
      <c r="AU664" s="269" t="s">
        <v>83</v>
      </c>
      <c r="AV664" s="15" t="s">
        <v>139</v>
      </c>
      <c r="AW664" s="15" t="s">
        <v>30</v>
      </c>
      <c r="AX664" s="15" t="s">
        <v>81</v>
      </c>
      <c r="AY664" s="269" t="s">
        <v>132</v>
      </c>
    </row>
    <row r="665" s="2" customFormat="1" ht="24.15" customHeight="1">
      <c r="A665" s="39"/>
      <c r="B665" s="40"/>
      <c r="C665" s="219" t="s">
        <v>674</v>
      </c>
      <c r="D665" s="219" t="s">
        <v>134</v>
      </c>
      <c r="E665" s="220" t="s">
        <v>712</v>
      </c>
      <c r="F665" s="221" t="s">
        <v>713</v>
      </c>
      <c r="G665" s="222" t="s">
        <v>170</v>
      </c>
      <c r="H665" s="223">
        <v>44.164999999999999</v>
      </c>
      <c r="I665" s="224"/>
      <c r="J665" s="225">
        <f>ROUND(I665*H665,2)</f>
        <v>0</v>
      </c>
      <c r="K665" s="221" t="s">
        <v>138</v>
      </c>
      <c r="L665" s="45"/>
      <c r="M665" s="226" t="s">
        <v>1</v>
      </c>
      <c r="N665" s="227" t="s">
        <v>38</v>
      </c>
      <c r="O665" s="92"/>
      <c r="P665" s="228">
        <f>O665*H665</f>
        <v>0</v>
      </c>
      <c r="Q665" s="228">
        <v>0</v>
      </c>
      <c r="R665" s="228">
        <f>Q665*H665</f>
        <v>0</v>
      </c>
      <c r="S665" s="228">
        <v>0</v>
      </c>
      <c r="T665" s="229">
        <f>S665*H665</f>
        <v>0</v>
      </c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R665" s="230" t="s">
        <v>139</v>
      </c>
      <c r="AT665" s="230" t="s">
        <v>134</v>
      </c>
      <c r="AU665" s="230" t="s">
        <v>83</v>
      </c>
      <c r="AY665" s="18" t="s">
        <v>132</v>
      </c>
      <c r="BE665" s="231">
        <f>IF(N665="základní",J665,0)</f>
        <v>0</v>
      </c>
      <c r="BF665" s="231">
        <f>IF(N665="snížená",J665,0)</f>
        <v>0</v>
      </c>
      <c r="BG665" s="231">
        <f>IF(N665="zákl. přenesená",J665,0)</f>
        <v>0</v>
      </c>
      <c r="BH665" s="231">
        <f>IF(N665="sníž. přenesená",J665,0)</f>
        <v>0</v>
      </c>
      <c r="BI665" s="231">
        <f>IF(N665="nulová",J665,0)</f>
        <v>0</v>
      </c>
      <c r="BJ665" s="18" t="s">
        <v>81</v>
      </c>
      <c r="BK665" s="231">
        <f>ROUND(I665*H665,2)</f>
        <v>0</v>
      </c>
      <c r="BL665" s="18" t="s">
        <v>139</v>
      </c>
      <c r="BM665" s="230" t="s">
        <v>1288</v>
      </c>
    </row>
    <row r="666" s="2" customFormat="1">
      <c r="A666" s="39"/>
      <c r="B666" s="40"/>
      <c r="C666" s="41"/>
      <c r="D666" s="232" t="s">
        <v>140</v>
      </c>
      <c r="E666" s="41"/>
      <c r="F666" s="233" t="s">
        <v>715</v>
      </c>
      <c r="G666" s="41"/>
      <c r="H666" s="41"/>
      <c r="I666" s="234"/>
      <c r="J666" s="41"/>
      <c r="K666" s="41"/>
      <c r="L666" s="45"/>
      <c r="M666" s="235"/>
      <c r="N666" s="236"/>
      <c r="O666" s="92"/>
      <c r="P666" s="92"/>
      <c r="Q666" s="92"/>
      <c r="R666" s="92"/>
      <c r="S666" s="92"/>
      <c r="T666" s="93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T666" s="18" t="s">
        <v>140</v>
      </c>
      <c r="AU666" s="18" t="s">
        <v>83</v>
      </c>
    </row>
    <row r="667" s="13" customFormat="1">
      <c r="A667" s="13"/>
      <c r="B667" s="237"/>
      <c r="C667" s="238"/>
      <c r="D667" s="239" t="s">
        <v>142</v>
      </c>
      <c r="E667" s="240" t="s">
        <v>1</v>
      </c>
      <c r="F667" s="241" t="s">
        <v>1289</v>
      </c>
      <c r="G667" s="238"/>
      <c r="H667" s="242">
        <v>44.164999999999999</v>
      </c>
      <c r="I667" s="243"/>
      <c r="J667" s="238"/>
      <c r="K667" s="238"/>
      <c r="L667" s="244"/>
      <c r="M667" s="245"/>
      <c r="N667" s="246"/>
      <c r="O667" s="246"/>
      <c r="P667" s="246"/>
      <c r="Q667" s="246"/>
      <c r="R667" s="246"/>
      <c r="S667" s="246"/>
      <c r="T667" s="247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T667" s="248" t="s">
        <v>142</v>
      </c>
      <c r="AU667" s="248" t="s">
        <v>83</v>
      </c>
      <c r="AV667" s="13" t="s">
        <v>83</v>
      </c>
      <c r="AW667" s="13" t="s">
        <v>30</v>
      </c>
      <c r="AX667" s="13" t="s">
        <v>73</v>
      </c>
      <c r="AY667" s="248" t="s">
        <v>132</v>
      </c>
    </row>
    <row r="668" s="15" customFormat="1">
      <c r="A668" s="15"/>
      <c r="B668" s="259"/>
      <c r="C668" s="260"/>
      <c r="D668" s="239" t="s">
        <v>142</v>
      </c>
      <c r="E668" s="261" t="s">
        <v>1</v>
      </c>
      <c r="F668" s="262" t="s">
        <v>145</v>
      </c>
      <c r="G668" s="260"/>
      <c r="H668" s="263">
        <v>44.164999999999999</v>
      </c>
      <c r="I668" s="264"/>
      <c r="J668" s="260"/>
      <c r="K668" s="260"/>
      <c r="L668" s="265"/>
      <c r="M668" s="266"/>
      <c r="N668" s="267"/>
      <c r="O668" s="267"/>
      <c r="P668" s="267"/>
      <c r="Q668" s="267"/>
      <c r="R668" s="267"/>
      <c r="S668" s="267"/>
      <c r="T668" s="268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T668" s="269" t="s">
        <v>142</v>
      </c>
      <c r="AU668" s="269" t="s">
        <v>83</v>
      </c>
      <c r="AV668" s="15" t="s">
        <v>139</v>
      </c>
      <c r="AW668" s="15" t="s">
        <v>30</v>
      </c>
      <c r="AX668" s="15" t="s">
        <v>81</v>
      </c>
      <c r="AY668" s="269" t="s">
        <v>132</v>
      </c>
    </row>
    <row r="669" s="2" customFormat="1" ht="24.15" customHeight="1">
      <c r="A669" s="39"/>
      <c r="B669" s="40"/>
      <c r="C669" s="219" t="s">
        <v>1290</v>
      </c>
      <c r="D669" s="219" t="s">
        <v>134</v>
      </c>
      <c r="E669" s="220" t="s">
        <v>423</v>
      </c>
      <c r="F669" s="221" t="s">
        <v>424</v>
      </c>
      <c r="G669" s="222" t="s">
        <v>170</v>
      </c>
      <c r="H669" s="223">
        <v>60.484999999999999</v>
      </c>
      <c r="I669" s="224"/>
      <c r="J669" s="225">
        <f>ROUND(I669*H669,2)</f>
        <v>0</v>
      </c>
      <c r="K669" s="221" t="s">
        <v>138</v>
      </c>
      <c r="L669" s="45"/>
      <c r="M669" s="226" t="s">
        <v>1</v>
      </c>
      <c r="N669" s="227" t="s">
        <v>38</v>
      </c>
      <c r="O669" s="92"/>
      <c r="P669" s="228">
        <f>O669*H669</f>
        <v>0</v>
      </c>
      <c r="Q669" s="228">
        <v>0</v>
      </c>
      <c r="R669" s="228">
        <f>Q669*H669</f>
        <v>0</v>
      </c>
      <c r="S669" s="228">
        <v>0</v>
      </c>
      <c r="T669" s="229">
        <f>S669*H669</f>
        <v>0</v>
      </c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R669" s="230" t="s">
        <v>139</v>
      </c>
      <c r="AT669" s="230" t="s">
        <v>134</v>
      </c>
      <c r="AU669" s="230" t="s">
        <v>83</v>
      </c>
      <c r="AY669" s="18" t="s">
        <v>132</v>
      </c>
      <c r="BE669" s="231">
        <f>IF(N669="základní",J669,0)</f>
        <v>0</v>
      </c>
      <c r="BF669" s="231">
        <f>IF(N669="snížená",J669,0)</f>
        <v>0</v>
      </c>
      <c r="BG669" s="231">
        <f>IF(N669="zákl. přenesená",J669,0)</f>
        <v>0</v>
      </c>
      <c r="BH669" s="231">
        <f>IF(N669="sníž. přenesená",J669,0)</f>
        <v>0</v>
      </c>
      <c r="BI669" s="231">
        <f>IF(N669="nulová",J669,0)</f>
        <v>0</v>
      </c>
      <c r="BJ669" s="18" t="s">
        <v>81</v>
      </c>
      <c r="BK669" s="231">
        <f>ROUND(I669*H669,2)</f>
        <v>0</v>
      </c>
      <c r="BL669" s="18" t="s">
        <v>139</v>
      </c>
      <c r="BM669" s="230" t="s">
        <v>1291</v>
      </c>
    </row>
    <row r="670" s="2" customFormat="1">
      <c r="A670" s="39"/>
      <c r="B670" s="40"/>
      <c r="C670" s="41"/>
      <c r="D670" s="232" t="s">
        <v>140</v>
      </c>
      <c r="E670" s="41"/>
      <c r="F670" s="233" t="s">
        <v>426</v>
      </c>
      <c r="G670" s="41"/>
      <c r="H670" s="41"/>
      <c r="I670" s="234"/>
      <c r="J670" s="41"/>
      <c r="K670" s="41"/>
      <c r="L670" s="45"/>
      <c r="M670" s="235"/>
      <c r="N670" s="236"/>
      <c r="O670" s="92"/>
      <c r="P670" s="92"/>
      <c r="Q670" s="92"/>
      <c r="R670" s="92"/>
      <c r="S670" s="92"/>
      <c r="T670" s="93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T670" s="18" t="s">
        <v>140</v>
      </c>
      <c r="AU670" s="18" t="s">
        <v>83</v>
      </c>
    </row>
    <row r="671" s="13" customFormat="1">
      <c r="A671" s="13"/>
      <c r="B671" s="237"/>
      <c r="C671" s="238"/>
      <c r="D671" s="239" t="s">
        <v>142</v>
      </c>
      <c r="E671" s="240" t="s">
        <v>1</v>
      </c>
      <c r="F671" s="241" t="s">
        <v>1292</v>
      </c>
      <c r="G671" s="238"/>
      <c r="H671" s="242">
        <v>60.484999999999999</v>
      </c>
      <c r="I671" s="243"/>
      <c r="J671" s="238"/>
      <c r="K671" s="238"/>
      <c r="L671" s="244"/>
      <c r="M671" s="245"/>
      <c r="N671" s="246"/>
      <c r="O671" s="246"/>
      <c r="P671" s="246"/>
      <c r="Q671" s="246"/>
      <c r="R671" s="246"/>
      <c r="S671" s="246"/>
      <c r="T671" s="247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T671" s="248" t="s">
        <v>142</v>
      </c>
      <c r="AU671" s="248" t="s">
        <v>83</v>
      </c>
      <c r="AV671" s="13" t="s">
        <v>83</v>
      </c>
      <c r="AW671" s="13" t="s">
        <v>30</v>
      </c>
      <c r="AX671" s="13" t="s">
        <v>73</v>
      </c>
      <c r="AY671" s="248" t="s">
        <v>132</v>
      </c>
    </row>
    <row r="672" s="15" customFormat="1">
      <c r="A672" s="15"/>
      <c r="B672" s="259"/>
      <c r="C672" s="260"/>
      <c r="D672" s="239" t="s">
        <v>142</v>
      </c>
      <c r="E672" s="261" t="s">
        <v>1</v>
      </c>
      <c r="F672" s="262" t="s">
        <v>145</v>
      </c>
      <c r="G672" s="260"/>
      <c r="H672" s="263">
        <v>60.484999999999999</v>
      </c>
      <c r="I672" s="264"/>
      <c r="J672" s="260"/>
      <c r="K672" s="260"/>
      <c r="L672" s="265"/>
      <c r="M672" s="266"/>
      <c r="N672" s="267"/>
      <c r="O672" s="267"/>
      <c r="P672" s="267"/>
      <c r="Q672" s="267"/>
      <c r="R672" s="267"/>
      <c r="S672" s="267"/>
      <c r="T672" s="268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T672" s="269" t="s">
        <v>142</v>
      </c>
      <c r="AU672" s="269" t="s">
        <v>83</v>
      </c>
      <c r="AV672" s="15" t="s">
        <v>139</v>
      </c>
      <c r="AW672" s="15" t="s">
        <v>30</v>
      </c>
      <c r="AX672" s="15" t="s">
        <v>81</v>
      </c>
      <c r="AY672" s="269" t="s">
        <v>132</v>
      </c>
    </row>
    <row r="673" s="12" customFormat="1" ht="22.8" customHeight="1">
      <c r="A673" s="12"/>
      <c r="B673" s="203"/>
      <c r="C673" s="204"/>
      <c r="D673" s="205" t="s">
        <v>72</v>
      </c>
      <c r="E673" s="217" t="s">
        <v>427</v>
      </c>
      <c r="F673" s="217" t="s">
        <v>428</v>
      </c>
      <c r="G673" s="204"/>
      <c r="H673" s="204"/>
      <c r="I673" s="207"/>
      <c r="J673" s="218">
        <f>BK673</f>
        <v>0</v>
      </c>
      <c r="K673" s="204"/>
      <c r="L673" s="209"/>
      <c r="M673" s="210"/>
      <c r="N673" s="211"/>
      <c r="O673" s="211"/>
      <c r="P673" s="212">
        <f>SUM(P674:P675)</f>
        <v>0</v>
      </c>
      <c r="Q673" s="211"/>
      <c r="R673" s="212">
        <f>SUM(R674:R675)</f>
        <v>0</v>
      </c>
      <c r="S673" s="211"/>
      <c r="T673" s="213">
        <f>SUM(T674:T675)</f>
        <v>0</v>
      </c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R673" s="214" t="s">
        <v>81</v>
      </c>
      <c r="AT673" s="215" t="s">
        <v>72</v>
      </c>
      <c r="AU673" s="215" t="s">
        <v>81</v>
      </c>
      <c r="AY673" s="214" t="s">
        <v>132</v>
      </c>
      <c r="BK673" s="216">
        <f>SUM(BK674:BK675)</f>
        <v>0</v>
      </c>
    </row>
    <row r="674" s="2" customFormat="1" ht="24.15" customHeight="1">
      <c r="A674" s="39"/>
      <c r="B674" s="40"/>
      <c r="C674" s="219" t="s">
        <v>677</v>
      </c>
      <c r="D674" s="219" t="s">
        <v>134</v>
      </c>
      <c r="E674" s="220" t="s">
        <v>1293</v>
      </c>
      <c r="F674" s="221" t="s">
        <v>1294</v>
      </c>
      <c r="G674" s="222" t="s">
        <v>170</v>
      </c>
      <c r="H674" s="223">
        <v>499.85399999999998</v>
      </c>
      <c r="I674" s="224"/>
      <c r="J674" s="225">
        <f>ROUND(I674*H674,2)</f>
        <v>0</v>
      </c>
      <c r="K674" s="221" t="s">
        <v>138</v>
      </c>
      <c r="L674" s="45"/>
      <c r="M674" s="226" t="s">
        <v>1</v>
      </c>
      <c r="N674" s="227" t="s">
        <v>38</v>
      </c>
      <c r="O674" s="92"/>
      <c r="P674" s="228">
        <f>O674*H674</f>
        <v>0</v>
      </c>
      <c r="Q674" s="228">
        <v>0</v>
      </c>
      <c r="R674" s="228">
        <f>Q674*H674</f>
        <v>0</v>
      </c>
      <c r="S674" s="228">
        <v>0</v>
      </c>
      <c r="T674" s="229">
        <f>S674*H674</f>
        <v>0</v>
      </c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R674" s="230" t="s">
        <v>139</v>
      </c>
      <c r="AT674" s="230" t="s">
        <v>134</v>
      </c>
      <c r="AU674" s="230" t="s">
        <v>83</v>
      </c>
      <c r="AY674" s="18" t="s">
        <v>132</v>
      </c>
      <c r="BE674" s="231">
        <f>IF(N674="základní",J674,0)</f>
        <v>0</v>
      </c>
      <c r="BF674" s="231">
        <f>IF(N674="snížená",J674,0)</f>
        <v>0</v>
      </c>
      <c r="BG674" s="231">
        <f>IF(N674="zákl. přenesená",J674,0)</f>
        <v>0</v>
      </c>
      <c r="BH674" s="231">
        <f>IF(N674="sníž. přenesená",J674,0)</f>
        <v>0</v>
      </c>
      <c r="BI674" s="231">
        <f>IF(N674="nulová",J674,0)</f>
        <v>0</v>
      </c>
      <c r="BJ674" s="18" t="s">
        <v>81</v>
      </c>
      <c r="BK674" s="231">
        <f>ROUND(I674*H674,2)</f>
        <v>0</v>
      </c>
      <c r="BL674" s="18" t="s">
        <v>139</v>
      </c>
      <c r="BM674" s="230" t="s">
        <v>1295</v>
      </c>
    </row>
    <row r="675" s="2" customFormat="1">
      <c r="A675" s="39"/>
      <c r="B675" s="40"/>
      <c r="C675" s="41"/>
      <c r="D675" s="232" t="s">
        <v>140</v>
      </c>
      <c r="E675" s="41"/>
      <c r="F675" s="233" t="s">
        <v>1296</v>
      </c>
      <c r="G675" s="41"/>
      <c r="H675" s="41"/>
      <c r="I675" s="234"/>
      <c r="J675" s="41"/>
      <c r="K675" s="41"/>
      <c r="L675" s="45"/>
      <c r="M675" s="235"/>
      <c r="N675" s="236"/>
      <c r="O675" s="92"/>
      <c r="P675" s="92"/>
      <c r="Q675" s="92"/>
      <c r="R675" s="92"/>
      <c r="S675" s="92"/>
      <c r="T675" s="93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T675" s="18" t="s">
        <v>140</v>
      </c>
      <c r="AU675" s="18" t="s">
        <v>83</v>
      </c>
    </row>
    <row r="676" s="12" customFormat="1" ht="25.92" customHeight="1">
      <c r="A676" s="12"/>
      <c r="B676" s="203"/>
      <c r="C676" s="204"/>
      <c r="D676" s="205" t="s">
        <v>72</v>
      </c>
      <c r="E676" s="206" t="s">
        <v>1297</v>
      </c>
      <c r="F676" s="206" t="s">
        <v>1298</v>
      </c>
      <c r="G676" s="204"/>
      <c r="H676" s="204"/>
      <c r="I676" s="207"/>
      <c r="J676" s="208">
        <f>BK676</f>
        <v>0</v>
      </c>
      <c r="K676" s="204"/>
      <c r="L676" s="209"/>
      <c r="M676" s="210"/>
      <c r="N676" s="211"/>
      <c r="O676" s="211"/>
      <c r="P676" s="212">
        <f>P677</f>
        <v>0</v>
      </c>
      <c r="Q676" s="211"/>
      <c r="R676" s="212">
        <f>R677</f>
        <v>0</v>
      </c>
      <c r="S676" s="211"/>
      <c r="T676" s="213">
        <f>T677</f>
        <v>0</v>
      </c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R676" s="214" t="s">
        <v>83</v>
      </c>
      <c r="AT676" s="215" t="s">
        <v>72</v>
      </c>
      <c r="AU676" s="215" t="s">
        <v>73</v>
      </c>
      <c r="AY676" s="214" t="s">
        <v>132</v>
      </c>
      <c r="BK676" s="216">
        <f>BK677</f>
        <v>0</v>
      </c>
    </row>
    <row r="677" s="12" customFormat="1" ht="22.8" customHeight="1">
      <c r="A677" s="12"/>
      <c r="B677" s="203"/>
      <c r="C677" s="204"/>
      <c r="D677" s="205" t="s">
        <v>72</v>
      </c>
      <c r="E677" s="217" t="s">
        <v>1299</v>
      </c>
      <c r="F677" s="217" t="s">
        <v>1300</v>
      </c>
      <c r="G677" s="204"/>
      <c r="H677" s="204"/>
      <c r="I677" s="207"/>
      <c r="J677" s="218">
        <f>BK677</f>
        <v>0</v>
      </c>
      <c r="K677" s="204"/>
      <c r="L677" s="209"/>
      <c r="M677" s="210"/>
      <c r="N677" s="211"/>
      <c r="O677" s="211"/>
      <c r="P677" s="212">
        <f>SUM(P678:P732)</f>
        <v>0</v>
      </c>
      <c r="Q677" s="211"/>
      <c r="R677" s="212">
        <f>SUM(R678:R732)</f>
        <v>0</v>
      </c>
      <c r="S677" s="211"/>
      <c r="T677" s="213">
        <f>SUM(T678:T732)</f>
        <v>0</v>
      </c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R677" s="214" t="s">
        <v>83</v>
      </c>
      <c r="AT677" s="215" t="s">
        <v>72</v>
      </c>
      <c r="AU677" s="215" t="s">
        <v>81</v>
      </c>
      <c r="AY677" s="214" t="s">
        <v>132</v>
      </c>
      <c r="BK677" s="216">
        <f>SUM(BK678:BK732)</f>
        <v>0</v>
      </c>
    </row>
    <row r="678" s="2" customFormat="1" ht="16.5" customHeight="1">
      <c r="A678" s="39"/>
      <c r="B678" s="40"/>
      <c r="C678" s="219" t="s">
        <v>1301</v>
      </c>
      <c r="D678" s="219" t="s">
        <v>134</v>
      </c>
      <c r="E678" s="220" t="s">
        <v>1302</v>
      </c>
      <c r="F678" s="221" t="s">
        <v>1303</v>
      </c>
      <c r="G678" s="222" t="s">
        <v>137</v>
      </c>
      <c r="H678" s="223">
        <v>35.600000000000001</v>
      </c>
      <c r="I678" s="224"/>
      <c r="J678" s="225">
        <f>ROUND(I678*H678,2)</f>
        <v>0</v>
      </c>
      <c r="K678" s="221" t="s">
        <v>138</v>
      </c>
      <c r="L678" s="45"/>
      <c r="M678" s="226" t="s">
        <v>1</v>
      </c>
      <c r="N678" s="227" t="s">
        <v>38</v>
      </c>
      <c r="O678" s="92"/>
      <c r="P678" s="228">
        <f>O678*H678</f>
        <v>0</v>
      </c>
      <c r="Q678" s="228">
        <v>0</v>
      </c>
      <c r="R678" s="228">
        <f>Q678*H678</f>
        <v>0</v>
      </c>
      <c r="S678" s="228">
        <v>0</v>
      </c>
      <c r="T678" s="229">
        <f>S678*H678</f>
        <v>0</v>
      </c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R678" s="230" t="s">
        <v>183</v>
      </c>
      <c r="AT678" s="230" t="s">
        <v>134</v>
      </c>
      <c r="AU678" s="230" t="s">
        <v>83</v>
      </c>
      <c r="AY678" s="18" t="s">
        <v>132</v>
      </c>
      <c r="BE678" s="231">
        <f>IF(N678="základní",J678,0)</f>
        <v>0</v>
      </c>
      <c r="BF678" s="231">
        <f>IF(N678="snížená",J678,0)</f>
        <v>0</v>
      </c>
      <c r="BG678" s="231">
        <f>IF(N678="zákl. přenesená",J678,0)</f>
        <v>0</v>
      </c>
      <c r="BH678" s="231">
        <f>IF(N678="sníž. přenesená",J678,0)</f>
        <v>0</v>
      </c>
      <c r="BI678" s="231">
        <f>IF(N678="nulová",J678,0)</f>
        <v>0</v>
      </c>
      <c r="BJ678" s="18" t="s">
        <v>81</v>
      </c>
      <c r="BK678" s="231">
        <f>ROUND(I678*H678,2)</f>
        <v>0</v>
      </c>
      <c r="BL678" s="18" t="s">
        <v>183</v>
      </c>
      <c r="BM678" s="230" t="s">
        <v>1304</v>
      </c>
    </row>
    <row r="679" s="2" customFormat="1">
      <c r="A679" s="39"/>
      <c r="B679" s="40"/>
      <c r="C679" s="41"/>
      <c r="D679" s="232" t="s">
        <v>140</v>
      </c>
      <c r="E679" s="41"/>
      <c r="F679" s="233" t="s">
        <v>1305</v>
      </c>
      <c r="G679" s="41"/>
      <c r="H679" s="41"/>
      <c r="I679" s="234"/>
      <c r="J679" s="41"/>
      <c r="K679" s="41"/>
      <c r="L679" s="45"/>
      <c r="M679" s="235"/>
      <c r="N679" s="236"/>
      <c r="O679" s="92"/>
      <c r="P679" s="92"/>
      <c r="Q679" s="92"/>
      <c r="R679" s="92"/>
      <c r="S679" s="92"/>
      <c r="T679" s="93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T679" s="18" t="s">
        <v>140</v>
      </c>
      <c r="AU679" s="18" t="s">
        <v>83</v>
      </c>
    </row>
    <row r="680" s="2" customFormat="1" ht="16.5" customHeight="1">
      <c r="A680" s="39"/>
      <c r="B680" s="40"/>
      <c r="C680" s="270" t="s">
        <v>681</v>
      </c>
      <c r="D680" s="270" t="s">
        <v>199</v>
      </c>
      <c r="E680" s="271" t="s">
        <v>1306</v>
      </c>
      <c r="F680" s="272" t="s">
        <v>1307</v>
      </c>
      <c r="G680" s="273" t="s">
        <v>170</v>
      </c>
      <c r="H680" s="274">
        <v>0.010999999999999999</v>
      </c>
      <c r="I680" s="275"/>
      <c r="J680" s="276">
        <f>ROUND(I680*H680,2)</f>
        <v>0</v>
      </c>
      <c r="K680" s="272" t="s">
        <v>138</v>
      </c>
      <c r="L680" s="277"/>
      <c r="M680" s="278" t="s">
        <v>1</v>
      </c>
      <c r="N680" s="279" t="s">
        <v>38</v>
      </c>
      <c r="O680" s="92"/>
      <c r="P680" s="228">
        <f>O680*H680</f>
        <v>0</v>
      </c>
      <c r="Q680" s="228">
        <v>0</v>
      </c>
      <c r="R680" s="228">
        <f>Q680*H680</f>
        <v>0</v>
      </c>
      <c r="S680" s="228">
        <v>0</v>
      </c>
      <c r="T680" s="229">
        <f>S680*H680</f>
        <v>0</v>
      </c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R680" s="230" t="s">
        <v>227</v>
      </c>
      <c r="AT680" s="230" t="s">
        <v>199</v>
      </c>
      <c r="AU680" s="230" t="s">
        <v>83</v>
      </c>
      <c r="AY680" s="18" t="s">
        <v>132</v>
      </c>
      <c r="BE680" s="231">
        <f>IF(N680="základní",J680,0)</f>
        <v>0</v>
      </c>
      <c r="BF680" s="231">
        <f>IF(N680="snížená",J680,0)</f>
        <v>0</v>
      </c>
      <c r="BG680" s="231">
        <f>IF(N680="zákl. přenesená",J680,0)</f>
        <v>0</v>
      </c>
      <c r="BH680" s="231">
        <f>IF(N680="sníž. přenesená",J680,0)</f>
        <v>0</v>
      </c>
      <c r="BI680" s="231">
        <f>IF(N680="nulová",J680,0)</f>
        <v>0</v>
      </c>
      <c r="BJ680" s="18" t="s">
        <v>81</v>
      </c>
      <c r="BK680" s="231">
        <f>ROUND(I680*H680,2)</f>
        <v>0</v>
      </c>
      <c r="BL680" s="18" t="s">
        <v>183</v>
      </c>
      <c r="BM680" s="230" t="s">
        <v>1308</v>
      </c>
    </row>
    <row r="681" s="13" customFormat="1">
      <c r="A681" s="13"/>
      <c r="B681" s="237"/>
      <c r="C681" s="238"/>
      <c r="D681" s="239" t="s">
        <v>142</v>
      </c>
      <c r="E681" s="240" t="s">
        <v>1</v>
      </c>
      <c r="F681" s="241" t="s">
        <v>1309</v>
      </c>
      <c r="G681" s="238"/>
      <c r="H681" s="242">
        <v>0.010999999999999999</v>
      </c>
      <c r="I681" s="243"/>
      <c r="J681" s="238"/>
      <c r="K681" s="238"/>
      <c r="L681" s="244"/>
      <c r="M681" s="245"/>
      <c r="N681" s="246"/>
      <c r="O681" s="246"/>
      <c r="P681" s="246"/>
      <c r="Q681" s="246"/>
      <c r="R681" s="246"/>
      <c r="S681" s="246"/>
      <c r="T681" s="247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T681" s="248" t="s">
        <v>142</v>
      </c>
      <c r="AU681" s="248" t="s">
        <v>83</v>
      </c>
      <c r="AV681" s="13" t="s">
        <v>83</v>
      </c>
      <c r="AW681" s="13" t="s">
        <v>30</v>
      </c>
      <c r="AX681" s="13" t="s">
        <v>73</v>
      </c>
      <c r="AY681" s="248" t="s">
        <v>132</v>
      </c>
    </row>
    <row r="682" s="15" customFormat="1">
      <c r="A682" s="15"/>
      <c r="B682" s="259"/>
      <c r="C682" s="260"/>
      <c r="D682" s="239" t="s">
        <v>142</v>
      </c>
      <c r="E682" s="261" t="s">
        <v>1</v>
      </c>
      <c r="F682" s="262" t="s">
        <v>145</v>
      </c>
      <c r="G682" s="260"/>
      <c r="H682" s="263">
        <v>0.010999999999999999</v>
      </c>
      <c r="I682" s="264"/>
      <c r="J682" s="260"/>
      <c r="K682" s="260"/>
      <c r="L682" s="265"/>
      <c r="M682" s="266"/>
      <c r="N682" s="267"/>
      <c r="O682" s="267"/>
      <c r="P682" s="267"/>
      <c r="Q682" s="267"/>
      <c r="R682" s="267"/>
      <c r="S682" s="267"/>
      <c r="T682" s="268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T682" s="269" t="s">
        <v>142</v>
      </c>
      <c r="AU682" s="269" t="s">
        <v>83</v>
      </c>
      <c r="AV682" s="15" t="s">
        <v>139</v>
      </c>
      <c r="AW682" s="15" t="s">
        <v>30</v>
      </c>
      <c r="AX682" s="15" t="s">
        <v>81</v>
      </c>
      <c r="AY682" s="269" t="s">
        <v>132</v>
      </c>
    </row>
    <row r="683" s="2" customFormat="1" ht="16.5" customHeight="1">
      <c r="A683" s="39"/>
      <c r="B683" s="40"/>
      <c r="C683" s="219" t="s">
        <v>1310</v>
      </c>
      <c r="D683" s="219" t="s">
        <v>134</v>
      </c>
      <c r="E683" s="220" t="s">
        <v>1311</v>
      </c>
      <c r="F683" s="221" t="s">
        <v>1312</v>
      </c>
      <c r="G683" s="222" t="s">
        <v>137</v>
      </c>
      <c r="H683" s="223">
        <v>35.600000000000001</v>
      </c>
      <c r="I683" s="224"/>
      <c r="J683" s="225">
        <f>ROUND(I683*H683,2)</f>
        <v>0</v>
      </c>
      <c r="K683" s="221" t="s">
        <v>138</v>
      </c>
      <c r="L683" s="45"/>
      <c r="M683" s="226" t="s">
        <v>1</v>
      </c>
      <c r="N683" s="227" t="s">
        <v>38</v>
      </c>
      <c r="O683" s="92"/>
      <c r="P683" s="228">
        <f>O683*H683</f>
        <v>0</v>
      </c>
      <c r="Q683" s="228">
        <v>0</v>
      </c>
      <c r="R683" s="228">
        <f>Q683*H683</f>
        <v>0</v>
      </c>
      <c r="S683" s="228">
        <v>0</v>
      </c>
      <c r="T683" s="229">
        <f>S683*H683</f>
        <v>0</v>
      </c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R683" s="230" t="s">
        <v>183</v>
      </c>
      <c r="AT683" s="230" t="s">
        <v>134</v>
      </c>
      <c r="AU683" s="230" t="s">
        <v>83</v>
      </c>
      <c r="AY683" s="18" t="s">
        <v>132</v>
      </c>
      <c r="BE683" s="231">
        <f>IF(N683="základní",J683,0)</f>
        <v>0</v>
      </c>
      <c r="BF683" s="231">
        <f>IF(N683="snížená",J683,0)</f>
        <v>0</v>
      </c>
      <c r="BG683" s="231">
        <f>IF(N683="zákl. přenesená",J683,0)</f>
        <v>0</v>
      </c>
      <c r="BH683" s="231">
        <f>IF(N683="sníž. přenesená",J683,0)</f>
        <v>0</v>
      </c>
      <c r="BI683" s="231">
        <f>IF(N683="nulová",J683,0)</f>
        <v>0</v>
      </c>
      <c r="BJ683" s="18" t="s">
        <v>81</v>
      </c>
      <c r="BK683" s="231">
        <f>ROUND(I683*H683,2)</f>
        <v>0</v>
      </c>
      <c r="BL683" s="18" t="s">
        <v>183</v>
      </c>
      <c r="BM683" s="230" t="s">
        <v>1313</v>
      </c>
    </row>
    <row r="684" s="2" customFormat="1">
      <c r="A684" s="39"/>
      <c r="B684" s="40"/>
      <c r="C684" s="41"/>
      <c r="D684" s="232" t="s">
        <v>140</v>
      </c>
      <c r="E684" s="41"/>
      <c r="F684" s="233" t="s">
        <v>1314</v>
      </c>
      <c r="G684" s="41"/>
      <c r="H684" s="41"/>
      <c r="I684" s="234"/>
      <c r="J684" s="41"/>
      <c r="K684" s="41"/>
      <c r="L684" s="45"/>
      <c r="M684" s="235"/>
      <c r="N684" s="236"/>
      <c r="O684" s="92"/>
      <c r="P684" s="92"/>
      <c r="Q684" s="92"/>
      <c r="R684" s="92"/>
      <c r="S684" s="92"/>
      <c r="T684" s="93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T684" s="18" t="s">
        <v>140</v>
      </c>
      <c r="AU684" s="18" t="s">
        <v>83</v>
      </c>
    </row>
    <row r="685" s="13" customFormat="1">
      <c r="A685" s="13"/>
      <c r="B685" s="237"/>
      <c r="C685" s="238"/>
      <c r="D685" s="239" t="s">
        <v>142</v>
      </c>
      <c r="E685" s="240" t="s">
        <v>1</v>
      </c>
      <c r="F685" s="241" t="s">
        <v>1315</v>
      </c>
      <c r="G685" s="238"/>
      <c r="H685" s="242">
        <v>35.600000000000001</v>
      </c>
      <c r="I685" s="243"/>
      <c r="J685" s="238"/>
      <c r="K685" s="238"/>
      <c r="L685" s="244"/>
      <c r="M685" s="245"/>
      <c r="N685" s="246"/>
      <c r="O685" s="246"/>
      <c r="P685" s="246"/>
      <c r="Q685" s="246"/>
      <c r="R685" s="246"/>
      <c r="S685" s="246"/>
      <c r="T685" s="247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T685" s="248" t="s">
        <v>142</v>
      </c>
      <c r="AU685" s="248" t="s">
        <v>83</v>
      </c>
      <c r="AV685" s="13" t="s">
        <v>83</v>
      </c>
      <c r="AW685" s="13" t="s">
        <v>30</v>
      </c>
      <c r="AX685" s="13" t="s">
        <v>73</v>
      </c>
      <c r="AY685" s="248" t="s">
        <v>132</v>
      </c>
    </row>
    <row r="686" s="15" customFormat="1">
      <c r="A686" s="15"/>
      <c r="B686" s="259"/>
      <c r="C686" s="260"/>
      <c r="D686" s="239" t="s">
        <v>142</v>
      </c>
      <c r="E686" s="261" t="s">
        <v>1</v>
      </c>
      <c r="F686" s="262" t="s">
        <v>145</v>
      </c>
      <c r="G686" s="260"/>
      <c r="H686" s="263">
        <v>35.600000000000001</v>
      </c>
      <c r="I686" s="264"/>
      <c r="J686" s="260"/>
      <c r="K686" s="260"/>
      <c r="L686" s="265"/>
      <c r="M686" s="266"/>
      <c r="N686" s="267"/>
      <c r="O686" s="267"/>
      <c r="P686" s="267"/>
      <c r="Q686" s="267"/>
      <c r="R686" s="267"/>
      <c r="S686" s="267"/>
      <c r="T686" s="268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T686" s="269" t="s">
        <v>142</v>
      </c>
      <c r="AU686" s="269" t="s">
        <v>83</v>
      </c>
      <c r="AV686" s="15" t="s">
        <v>139</v>
      </c>
      <c r="AW686" s="15" t="s">
        <v>30</v>
      </c>
      <c r="AX686" s="15" t="s">
        <v>81</v>
      </c>
      <c r="AY686" s="269" t="s">
        <v>132</v>
      </c>
    </row>
    <row r="687" s="2" customFormat="1" ht="24.15" customHeight="1">
      <c r="A687" s="39"/>
      <c r="B687" s="40"/>
      <c r="C687" s="270" t="s">
        <v>684</v>
      </c>
      <c r="D687" s="270" t="s">
        <v>199</v>
      </c>
      <c r="E687" s="271" t="s">
        <v>1316</v>
      </c>
      <c r="F687" s="272" t="s">
        <v>1317</v>
      </c>
      <c r="G687" s="273" t="s">
        <v>137</v>
      </c>
      <c r="H687" s="274">
        <v>41.527000000000001</v>
      </c>
      <c r="I687" s="275"/>
      <c r="J687" s="276">
        <f>ROUND(I687*H687,2)</f>
        <v>0</v>
      </c>
      <c r="K687" s="272" t="s">
        <v>138</v>
      </c>
      <c r="L687" s="277"/>
      <c r="M687" s="278" t="s">
        <v>1</v>
      </c>
      <c r="N687" s="279" t="s">
        <v>38</v>
      </c>
      <c r="O687" s="92"/>
      <c r="P687" s="228">
        <f>O687*H687</f>
        <v>0</v>
      </c>
      <c r="Q687" s="228">
        <v>0</v>
      </c>
      <c r="R687" s="228">
        <f>Q687*H687</f>
        <v>0</v>
      </c>
      <c r="S687" s="228">
        <v>0</v>
      </c>
      <c r="T687" s="229">
        <f>S687*H687</f>
        <v>0</v>
      </c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R687" s="230" t="s">
        <v>227</v>
      </c>
      <c r="AT687" s="230" t="s">
        <v>199</v>
      </c>
      <c r="AU687" s="230" t="s">
        <v>83</v>
      </c>
      <c r="AY687" s="18" t="s">
        <v>132</v>
      </c>
      <c r="BE687" s="231">
        <f>IF(N687="základní",J687,0)</f>
        <v>0</v>
      </c>
      <c r="BF687" s="231">
        <f>IF(N687="snížená",J687,0)</f>
        <v>0</v>
      </c>
      <c r="BG687" s="231">
        <f>IF(N687="zákl. přenesená",J687,0)</f>
        <v>0</v>
      </c>
      <c r="BH687" s="231">
        <f>IF(N687="sníž. přenesená",J687,0)</f>
        <v>0</v>
      </c>
      <c r="BI687" s="231">
        <f>IF(N687="nulová",J687,0)</f>
        <v>0</v>
      </c>
      <c r="BJ687" s="18" t="s">
        <v>81</v>
      </c>
      <c r="BK687" s="231">
        <f>ROUND(I687*H687,2)</f>
        <v>0</v>
      </c>
      <c r="BL687" s="18" t="s">
        <v>183</v>
      </c>
      <c r="BM687" s="230" t="s">
        <v>1318</v>
      </c>
    </row>
    <row r="688" s="13" customFormat="1">
      <c r="A688" s="13"/>
      <c r="B688" s="237"/>
      <c r="C688" s="238"/>
      <c r="D688" s="239" t="s">
        <v>142</v>
      </c>
      <c r="E688" s="240" t="s">
        <v>1</v>
      </c>
      <c r="F688" s="241" t="s">
        <v>1319</v>
      </c>
      <c r="G688" s="238"/>
      <c r="H688" s="242">
        <v>41.527000000000001</v>
      </c>
      <c r="I688" s="243"/>
      <c r="J688" s="238"/>
      <c r="K688" s="238"/>
      <c r="L688" s="244"/>
      <c r="M688" s="245"/>
      <c r="N688" s="246"/>
      <c r="O688" s="246"/>
      <c r="P688" s="246"/>
      <c r="Q688" s="246"/>
      <c r="R688" s="246"/>
      <c r="S688" s="246"/>
      <c r="T688" s="247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T688" s="248" t="s">
        <v>142</v>
      </c>
      <c r="AU688" s="248" t="s">
        <v>83</v>
      </c>
      <c r="AV688" s="13" t="s">
        <v>83</v>
      </c>
      <c r="AW688" s="13" t="s">
        <v>30</v>
      </c>
      <c r="AX688" s="13" t="s">
        <v>73</v>
      </c>
      <c r="AY688" s="248" t="s">
        <v>132</v>
      </c>
    </row>
    <row r="689" s="15" customFormat="1">
      <c r="A689" s="15"/>
      <c r="B689" s="259"/>
      <c r="C689" s="260"/>
      <c r="D689" s="239" t="s">
        <v>142</v>
      </c>
      <c r="E689" s="261" t="s">
        <v>1</v>
      </c>
      <c r="F689" s="262" t="s">
        <v>145</v>
      </c>
      <c r="G689" s="260"/>
      <c r="H689" s="263">
        <v>41.527000000000001</v>
      </c>
      <c r="I689" s="264"/>
      <c r="J689" s="260"/>
      <c r="K689" s="260"/>
      <c r="L689" s="265"/>
      <c r="M689" s="266"/>
      <c r="N689" s="267"/>
      <c r="O689" s="267"/>
      <c r="P689" s="267"/>
      <c r="Q689" s="267"/>
      <c r="R689" s="267"/>
      <c r="S689" s="267"/>
      <c r="T689" s="268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T689" s="269" t="s">
        <v>142</v>
      </c>
      <c r="AU689" s="269" t="s">
        <v>83</v>
      </c>
      <c r="AV689" s="15" t="s">
        <v>139</v>
      </c>
      <c r="AW689" s="15" t="s">
        <v>30</v>
      </c>
      <c r="AX689" s="15" t="s">
        <v>81</v>
      </c>
      <c r="AY689" s="269" t="s">
        <v>132</v>
      </c>
    </row>
    <row r="690" s="2" customFormat="1" ht="16.5" customHeight="1">
      <c r="A690" s="39"/>
      <c r="B690" s="40"/>
      <c r="C690" s="219" t="s">
        <v>1320</v>
      </c>
      <c r="D690" s="219" t="s">
        <v>134</v>
      </c>
      <c r="E690" s="220" t="s">
        <v>1321</v>
      </c>
      <c r="F690" s="221" t="s">
        <v>1322</v>
      </c>
      <c r="G690" s="222" t="s">
        <v>137</v>
      </c>
      <c r="H690" s="223">
        <v>35.600000000000001</v>
      </c>
      <c r="I690" s="224"/>
      <c r="J690" s="225">
        <f>ROUND(I690*H690,2)</f>
        <v>0</v>
      </c>
      <c r="K690" s="221" t="s">
        <v>1</v>
      </c>
      <c r="L690" s="45"/>
      <c r="M690" s="226" t="s">
        <v>1</v>
      </c>
      <c r="N690" s="227" t="s">
        <v>38</v>
      </c>
      <c r="O690" s="92"/>
      <c r="P690" s="228">
        <f>O690*H690</f>
        <v>0</v>
      </c>
      <c r="Q690" s="228">
        <v>0</v>
      </c>
      <c r="R690" s="228">
        <f>Q690*H690</f>
        <v>0</v>
      </c>
      <c r="S690" s="228">
        <v>0</v>
      </c>
      <c r="T690" s="229">
        <f>S690*H690</f>
        <v>0</v>
      </c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R690" s="230" t="s">
        <v>183</v>
      </c>
      <c r="AT690" s="230" t="s">
        <v>134</v>
      </c>
      <c r="AU690" s="230" t="s">
        <v>83</v>
      </c>
      <c r="AY690" s="18" t="s">
        <v>132</v>
      </c>
      <c r="BE690" s="231">
        <f>IF(N690="základní",J690,0)</f>
        <v>0</v>
      </c>
      <c r="BF690" s="231">
        <f>IF(N690="snížená",J690,0)</f>
        <v>0</v>
      </c>
      <c r="BG690" s="231">
        <f>IF(N690="zákl. přenesená",J690,0)</f>
        <v>0</v>
      </c>
      <c r="BH690" s="231">
        <f>IF(N690="sníž. přenesená",J690,0)</f>
        <v>0</v>
      </c>
      <c r="BI690" s="231">
        <f>IF(N690="nulová",J690,0)</f>
        <v>0</v>
      </c>
      <c r="BJ690" s="18" t="s">
        <v>81</v>
      </c>
      <c r="BK690" s="231">
        <f>ROUND(I690*H690,2)</f>
        <v>0</v>
      </c>
      <c r="BL690" s="18" t="s">
        <v>183</v>
      </c>
      <c r="BM690" s="230" t="s">
        <v>599</v>
      </c>
    </row>
    <row r="691" s="2" customFormat="1" ht="24.15" customHeight="1">
      <c r="A691" s="39"/>
      <c r="B691" s="40"/>
      <c r="C691" s="219" t="s">
        <v>691</v>
      </c>
      <c r="D691" s="219" t="s">
        <v>134</v>
      </c>
      <c r="E691" s="220" t="s">
        <v>1323</v>
      </c>
      <c r="F691" s="221" t="s">
        <v>1324</v>
      </c>
      <c r="G691" s="222" t="s">
        <v>137</v>
      </c>
      <c r="H691" s="223">
        <v>74</v>
      </c>
      <c r="I691" s="224"/>
      <c r="J691" s="225">
        <f>ROUND(I691*H691,2)</f>
        <v>0</v>
      </c>
      <c r="K691" s="221" t="s">
        <v>138</v>
      </c>
      <c r="L691" s="45"/>
      <c r="M691" s="226" t="s">
        <v>1</v>
      </c>
      <c r="N691" s="227" t="s">
        <v>38</v>
      </c>
      <c r="O691" s="92"/>
      <c r="P691" s="228">
        <f>O691*H691</f>
        <v>0</v>
      </c>
      <c r="Q691" s="228">
        <v>0</v>
      </c>
      <c r="R691" s="228">
        <f>Q691*H691</f>
        <v>0</v>
      </c>
      <c r="S691" s="228">
        <v>0</v>
      </c>
      <c r="T691" s="229">
        <f>S691*H691</f>
        <v>0</v>
      </c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R691" s="230" t="s">
        <v>183</v>
      </c>
      <c r="AT691" s="230" t="s">
        <v>134</v>
      </c>
      <c r="AU691" s="230" t="s">
        <v>83</v>
      </c>
      <c r="AY691" s="18" t="s">
        <v>132</v>
      </c>
      <c r="BE691" s="231">
        <f>IF(N691="základní",J691,0)</f>
        <v>0</v>
      </c>
      <c r="BF691" s="231">
        <f>IF(N691="snížená",J691,0)</f>
        <v>0</v>
      </c>
      <c r="BG691" s="231">
        <f>IF(N691="zákl. přenesená",J691,0)</f>
        <v>0</v>
      </c>
      <c r="BH691" s="231">
        <f>IF(N691="sníž. přenesená",J691,0)</f>
        <v>0</v>
      </c>
      <c r="BI691" s="231">
        <f>IF(N691="nulová",J691,0)</f>
        <v>0</v>
      </c>
      <c r="BJ691" s="18" t="s">
        <v>81</v>
      </c>
      <c r="BK691" s="231">
        <f>ROUND(I691*H691,2)</f>
        <v>0</v>
      </c>
      <c r="BL691" s="18" t="s">
        <v>183</v>
      </c>
      <c r="BM691" s="230" t="s">
        <v>1325</v>
      </c>
    </row>
    <row r="692" s="2" customFormat="1">
      <c r="A692" s="39"/>
      <c r="B692" s="40"/>
      <c r="C692" s="41"/>
      <c r="D692" s="232" t="s">
        <v>140</v>
      </c>
      <c r="E692" s="41"/>
      <c r="F692" s="233" t="s">
        <v>1326</v>
      </c>
      <c r="G692" s="41"/>
      <c r="H692" s="41"/>
      <c r="I692" s="234"/>
      <c r="J692" s="41"/>
      <c r="K692" s="41"/>
      <c r="L692" s="45"/>
      <c r="M692" s="235"/>
      <c r="N692" s="236"/>
      <c r="O692" s="92"/>
      <c r="P692" s="92"/>
      <c r="Q692" s="92"/>
      <c r="R692" s="92"/>
      <c r="S692" s="92"/>
      <c r="T692" s="93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T692" s="18" t="s">
        <v>140</v>
      </c>
      <c r="AU692" s="18" t="s">
        <v>83</v>
      </c>
    </row>
    <row r="693" s="2" customFormat="1" ht="16.5" customHeight="1">
      <c r="A693" s="39"/>
      <c r="B693" s="40"/>
      <c r="C693" s="270" t="s">
        <v>1327</v>
      </c>
      <c r="D693" s="270" t="s">
        <v>199</v>
      </c>
      <c r="E693" s="271" t="s">
        <v>1306</v>
      </c>
      <c r="F693" s="272" t="s">
        <v>1307</v>
      </c>
      <c r="G693" s="273" t="s">
        <v>170</v>
      </c>
      <c r="H693" s="274">
        <v>0.025000000000000001</v>
      </c>
      <c r="I693" s="275"/>
      <c r="J693" s="276">
        <f>ROUND(I693*H693,2)</f>
        <v>0</v>
      </c>
      <c r="K693" s="272" t="s">
        <v>138</v>
      </c>
      <c r="L693" s="277"/>
      <c r="M693" s="278" t="s">
        <v>1</v>
      </c>
      <c r="N693" s="279" t="s">
        <v>38</v>
      </c>
      <c r="O693" s="92"/>
      <c r="P693" s="228">
        <f>O693*H693</f>
        <v>0</v>
      </c>
      <c r="Q693" s="228">
        <v>0</v>
      </c>
      <c r="R693" s="228">
        <f>Q693*H693</f>
        <v>0</v>
      </c>
      <c r="S693" s="228">
        <v>0</v>
      </c>
      <c r="T693" s="229">
        <f>S693*H693</f>
        <v>0</v>
      </c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R693" s="230" t="s">
        <v>227</v>
      </c>
      <c r="AT693" s="230" t="s">
        <v>199</v>
      </c>
      <c r="AU693" s="230" t="s">
        <v>83</v>
      </c>
      <c r="AY693" s="18" t="s">
        <v>132</v>
      </c>
      <c r="BE693" s="231">
        <f>IF(N693="základní",J693,0)</f>
        <v>0</v>
      </c>
      <c r="BF693" s="231">
        <f>IF(N693="snížená",J693,0)</f>
        <v>0</v>
      </c>
      <c r="BG693" s="231">
        <f>IF(N693="zákl. přenesená",J693,0)</f>
        <v>0</v>
      </c>
      <c r="BH693" s="231">
        <f>IF(N693="sníž. přenesená",J693,0)</f>
        <v>0</v>
      </c>
      <c r="BI693" s="231">
        <f>IF(N693="nulová",J693,0)</f>
        <v>0</v>
      </c>
      <c r="BJ693" s="18" t="s">
        <v>81</v>
      </c>
      <c r="BK693" s="231">
        <f>ROUND(I693*H693,2)</f>
        <v>0</v>
      </c>
      <c r="BL693" s="18" t="s">
        <v>183</v>
      </c>
      <c r="BM693" s="230" t="s">
        <v>1328</v>
      </c>
    </row>
    <row r="694" s="13" customFormat="1">
      <c r="A694" s="13"/>
      <c r="B694" s="237"/>
      <c r="C694" s="238"/>
      <c r="D694" s="239" t="s">
        <v>142</v>
      </c>
      <c r="E694" s="240" t="s">
        <v>1</v>
      </c>
      <c r="F694" s="241" t="s">
        <v>1329</v>
      </c>
      <c r="G694" s="238"/>
      <c r="H694" s="242">
        <v>0.025000000000000001</v>
      </c>
      <c r="I694" s="243"/>
      <c r="J694" s="238"/>
      <c r="K694" s="238"/>
      <c r="L694" s="244"/>
      <c r="M694" s="245"/>
      <c r="N694" s="246"/>
      <c r="O694" s="246"/>
      <c r="P694" s="246"/>
      <c r="Q694" s="246"/>
      <c r="R694" s="246"/>
      <c r="S694" s="246"/>
      <c r="T694" s="247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T694" s="248" t="s">
        <v>142</v>
      </c>
      <c r="AU694" s="248" t="s">
        <v>83</v>
      </c>
      <c r="AV694" s="13" t="s">
        <v>83</v>
      </c>
      <c r="AW694" s="13" t="s">
        <v>30</v>
      </c>
      <c r="AX694" s="13" t="s">
        <v>73</v>
      </c>
      <c r="AY694" s="248" t="s">
        <v>132</v>
      </c>
    </row>
    <row r="695" s="15" customFormat="1">
      <c r="A695" s="15"/>
      <c r="B695" s="259"/>
      <c r="C695" s="260"/>
      <c r="D695" s="239" t="s">
        <v>142</v>
      </c>
      <c r="E695" s="261" t="s">
        <v>1</v>
      </c>
      <c r="F695" s="262" t="s">
        <v>145</v>
      </c>
      <c r="G695" s="260"/>
      <c r="H695" s="263">
        <v>0.025000000000000001</v>
      </c>
      <c r="I695" s="264"/>
      <c r="J695" s="260"/>
      <c r="K695" s="260"/>
      <c r="L695" s="265"/>
      <c r="M695" s="266"/>
      <c r="N695" s="267"/>
      <c r="O695" s="267"/>
      <c r="P695" s="267"/>
      <c r="Q695" s="267"/>
      <c r="R695" s="267"/>
      <c r="S695" s="267"/>
      <c r="T695" s="268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T695" s="269" t="s">
        <v>142</v>
      </c>
      <c r="AU695" s="269" t="s">
        <v>83</v>
      </c>
      <c r="AV695" s="15" t="s">
        <v>139</v>
      </c>
      <c r="AW695" s="15" t="s">
        <v>30</v>
      </c>
      <c r="AX695" s="15" t="s">
        <v>81</v>
      </c>
      <c r="AY695" s="269" t="s">
        <v>132</v>
      </c>
    </row>
    <row r="696" s="2" customFormat="1" ht="21.75" customHeight="1">
      <c r="A696" s="39"/>
      <c r="B696" s="40"/>
      <c r="C696" s="219" t="s">
        <v>695</v>
      </c>
      <c r="D696" s="219" t="s">
        <v>134</v>
      </c>
      <c r="E696" s="220" t="s">
        <v>1330</v>
      </c>
      <c r="F696" s="221" t="s">
        <v>1331</v>
      </c>
      <c r="G696" s="222" t="s">
        <v>137</v>
      </c>
      <c r="H696" s="223">
        <v>74</v>
      </c>
      <c r="I696" s="224"/>
      <c r="J696" s="225">
        <f>ROUND(I696*H696,2)</f>
        <v>0</v>
      </c>
      <c r="K696" s="221" t="s">
        <v>138</v>
      </c>
      <c r="L696" s="45"/>
      <c r="M696" s="226" t="s">
        <v>1</v>
      </c>
      <c r="N696" s="227" t="s">
        <v>38</v>
      </c>
      <c r="O696" s="92"/>
      <c r="P696" s="228">
        <f>O696*H696</f>
        <v>0</v>
      </c>
      <c r="Q696" s="228">
        <v>0</v>
      </c>
      <c r="R696" s="228">
        <f>Q696*H696</f>
        <v>0</v>
      </c>
      <c r="S696" s="228">
        <v>0</v>
      </c>
      <c r="T696" s="229">
        <f>S696*H696</f>
        <v>0</v>
      </c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R696" s="230" t="s">
        <v>183</v>
      </c>
      <c r="AT696" s="230" t="s">
        <v>134</v>
      </c>
      <c r="AU696" s="230" t="s">
        <v>83</v>
      </c>
      <c r="AY696" s="18" t="s">
        <v>132</v>
      </c>
      <c r="BE696" s="231">
        <f>IF(N696="základní",J696,0)</f>
        <v>0</v>
      </c>
      <c r="BF696" s="231">
        <f>IF(N696="snížená",J696,0)</f>
        <v>0</v>
      </c>
      <c r="BG696" s="231">
        <f>IF(N696="zákl. přenesená",J696,0)</f>
        <v>0</v>
      </c>
      <c r="BH696" s="231">
        <f>IF(N696="sníž. přenesená",J696,0)</f>
        <v>0</v>
      </c>
      <c r="BI696" s="231">
        <f>IF(N696="nulová",J696,0)</f>
        <v>0</v>
      </c>
      <c r="BJ696" s="18" t="s">
        <v>81</v>
      </c>
      <c r="BK696" s="231">
        <f>ROUND(I696*H696,2)</f>
        <v>0</v>
      </c>
      <c r="BL696" s="18" t="s">
        <v>183</v>
      </c>
      <c r="BM696" s="230" t="s">
        <v>440</v>
      </c>
    </row>
    <row r="697" s="2" customFormat="1">
      <c r="A697" s="39"/>
      <c r="B697" s="40"/>
      <c r="C697" s="41"/>
      <c r="D697" s="232" t="s">
        <v>140</v>
      </c>
      <c r="E697" s="41"/>
      <c r="F697" s="233" t="s">
        <v>1332</v>
      </c>
      <c r="G697" s="41"/>
      <c r="H697" s="41"/>
      <c r="I697" s="234"/>
      <c r="J697" s="41"/>
      <c r="K697" s="41"/>
      <c r="L697" s="45"/>
      <c r="M697" s="235"/>
      <c r="N697" s="236"/>
      <c r="O697" s="92"/>
      <c r="P697" s="92"/>
      <c r="Q697" s="92"/>
      <c r="R697" s="92"/>
      <c r="S697" s="92"/>
      <c r="T697" s="93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T697" s="18" t="s">
        <v>140</v>
      </c>
      <c r="AU697" s="18" t="s">
        <v>83</v>
      </c>
    </row>
    <row r="698" s="13" customFormat="1">
      <c r="A698" s="13"/>
      <c r="B698" s="237"/>
      <c r="C698" s="238"/>
      <c r="D698" s="239" t="s">
        <v>142</v>
      </c>
      <c r="E698" s="240" t="s">
        <v>1</v>
      </c>
      <c r="F698" s="241" t="s">
        <v>1333</v>
      </c>
      <c r="G698" s="238"/>
      <c r="H698" s="242">
        <v>70.5</v>
      </c>
      <c r="I698" s="243"/>
      <c r="J698" s="238"/>
      <c r="K698" s="238"/>
      <c r="L698" s="244"/>
      <c r="M698" s="245"/>
      <c r="N698" s="246"/>
      <c r="O698" s="246"/>
      <c r="P698" s="246"/>
      <c r="Q698" s="246"/>
      <c r="R698" s="246"/>
      <c r="S698" s="246"/>
      <c r="T698" s="247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T698" s="248" t="s">
        <v>142</v>
      </c>
      <c r="AU698" s="248" t="s">
        <v>83</v>
      </c>
      <c r="AV698" s="13" t="s">
        <v>83</v>
      </c>
      <c r="AW698" s="13" t="s">
        <v>30</v>
      </c>
      <c r="AX698" s="13" t="s">
        <v>73</v>
      </c>
      <c r="AY698" s="248" t="s">
        <v>132</v>
      </c>
    </row>
    <row r="699" s="14" customFormat="1">
      <c r="A699" s="14"/>
      <c r="B699" s="249"/>
      <c r="C699" s="250"/>
      <c r="D699" s="239" t="s">
        <v>142</v>
      </c>
      <c r="E699" s="251" t="s">
        <v>1</v>
      </c>
      <c r="F699" s="252" t="s">
        <v>1334</v>
      </c>
      <c r="G699" s="250"/>
      <c r="H699" s="251" t="s">
        <v>1</v>
      </c>
      <c r="I699" s="253"/>
      <c r="J699" s="250"/>
      <c r="K699" s="250"/>
      <c r="L699" s="254"/>
      <c r="M699" s="255"/>
      <c r="N699" s="256"/>
      <c r="O699" s="256"/>
      <c r="P699" s="256"/>
      <c r="Q699" s="256"/>
      <c r="R699" s="256"/>
      <c r="S699" s="256"/>
      <c r="T699" s="257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T699" s="258" t="s">
        <v>142</v>
      </c>
      <c r="AU699" s="258" t="s">
        <v>83</v>
      </c>
      <c r="AV699" s="14" t="s">
        <v>81</v>
      </c>
      <c r="AW699" s="14" t="s">
        <v>30</v>
      </c>
      <c r="AX699" s="14" t="s">
        <v>73</v>
      </c>
      <c r="AY699" s="258" t="s">
        <v>132</v>
      </c>
    </row>
    <row r="700" s="13" customFormat="1">
      <c r="A700" s="13"/>
      <c r="B700" s="237"/>
      <c r="C700" s="238"/>
      <c r="D700" s="239" t="s">
        <v>142</v>
      </c>
      <c r="E700" s="240" t="s">
        <v>1</v>
      </c>
      <c r="F700" s="241" t="s">
        <v>1335</v>
      </c>
      <c r="G700" s="238"/>
      <c r="H700" s="242">
        <v>3.5</v>
      </c>
      <c r="I700" s="243"/>
      <c r="J700" s="238"/>
      <c r="K700" s="238"/>
      <c r="L700" s="244"/>
      <c r="M700" s="245"/>
      <c r="N700" s="246"/>
      <c r="O700" s="246"/>
      <c r="P700" s="246"/>
      <c r="Q700" s="246"/>
      <c r="R700" s="246"/>
      <c r="S700" s="246"/>
      <c r="T700" s="247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T700" s="248" t="s">
        <v>142</v>
      </c>
      <c r="AU700" s="248" t="s">
        <v>83</v>
      </c>
      <c r="AV700" s="13" t="s">
        <v>83</v>
      </c>
      <c r="AW700" s="13" t="s">
        <v>30</v>
      </c>
      <c r="AX700" s="13" t="s">
        <v>73</v>
      </c>
      <c r="AY700" s="248" t="s">
        <v>132</v>
      </c>
    </row>
    <row r="701" s="14" customFormat="1">
      <c r="A701" s="14"/>
      <c r="B701" s="249"/>
      <c r="C701" s="250"/>
      <c r="D701" s="239" t="s">
        <v>142</v>
      </c>
      <c r="E701" s="251" t="s">
        <v>1</v>
      </c>
      <c r="F701" s="252" t="s">
        <v>1336</v>
      </c>
      <c r="G701" s="250"/>
      <c r="H701" s="251" t="s">
        <v>1</v>
      </c>
      <c r="I701" s="253"/>
      <c r="J701" s="250"/>
      <c r="K701" s="250"/>
      <c r="L701" s="254"/>
      <c r="M701" s="255"/>
      <c r="N701" s="256"/>
      <c r="O701" s="256"/>
      <c r="P701" s="256"/>
      <c r="Q701" s="256"/>
      <c r="R701" s="256"/>
      <c r="S701" s="256"/>
      <c r="T701" s="257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T701" s="258" t="s">
        <v>142</v>
      </c>
      <c r="AU701" s="258" t="s">
        <v>83</v>
      </c>
      <c r="AV701" s="14" t="s">
        <v>81</v>
      </c>
      <c r="AW701" s="14" t="s">
        <v>30</v>
      </c>
      <c r="AX701" s="14" t="s">
        <v>73</v>
      </c>
      <c r="AY701" s="258" t="s">
        <v>132</v>
      </c>
    </row>
    <row r="702" s="14" customFormat="1">
      <c r="A702" s="14"/>
      <c r="B702" s="249"/>
      <c r="C702" s="250"/>
      <c r="D702" s="239" t="s">
        <v>142</v>
      </c>
      <c r="E702" s="251" t="s">
        <v>1</v>
      </c>
      <c r="F702" s="252" t="s">
        <v>144</v>
      </c>
      <c r="G702" s="250"/>
      <c r="H702" s="251" t="s">
        <v>1</v>
      </c>
      <c r="I702" s="253"/>
      <c r="J702" s="250"/>
      <c r="K702" s="250"/>
      <c r="L702" s="254"/>
      <c r="M702" s="255"/>
      <c r="N702" s="256"/>
      <c r="O702" s="256"/>
      <c r="P702" s="256"/>
      <c r="Q702" s="256"/>
      <c r="R702" s="256"/>
      <c r="S702" s="256"/>
      <c r="T702" s="257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T702" s="258" t="s">
        <v>142</v>
      </c>
      <c r="AU702" s="258" t="s">
        <v>83</v>
      </c>
      <c r="AV702" s="14" t="s">
        <v>81</v>
      </c>
      <c r="AW702" s="14" t="s">
        <v>30</v>
      </c>
      <c r="AX702" s="14" t="s">
        <v>73</v>
      </c>
      <c r="AY702" s="258" t="s">
        <v>132</v>
      </c>
    </row>
    <row r="703" s="15" customFormat="1">
      <c r="A703" s="15"/>
      <c r="B703" s="259"/>
      <c r="C703" s="260"/>
      <c r="D703" s="239" t="s">
        <v>142</v>
      </c>
      <c r="E703" s="261" t="s">
        <v>1</v>
      </c>
      <c r="F703" s="262" t="s">
        <v>145</v>
      </c>
      <c r="G703" s="260"/>
      <c r="H703" s="263">
        <v>74</v>
      </c>
      <c r="I703" s="264"/>
      <c r="J703" s="260"/>
      <c r="K703" s="260"/>
      <c r="L703" s="265"/>
      <c r="M703" s="266"/>
      <c r="N703" s="267"/>
      <c r="O703" s="267"/>
      <c r="P703" s="267"/>
      <c r="Q703" s="267"/>
      <c r="R703" s="267"/>
      <c r="S703" s="267"/>
      <c r="T703" s="268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T703" s="269" t="s">
        <v>142</v>
      </c>
      <c r="AU703" s="269" t="s">
        <v>83</v>
      </c>
      <c r="AV703" s="15" t="s">
        <v>139</v>
      </c>
      <c r="AW703" s="15" t="s">
        <v>30</v>
      </c>
      <c r="AX703" s="15" t="s">
        <v>81</v>
      </c>
      <c r="AY703" s="269" t="s">
        <v>132</v>
      </c>
    </row>
    <row r="704" s="2" customFormat="1" ht="24.15" customHeight="1">
      <c r="A704" s="39"/>
      <c r="B704" s="40"/>
      <c r="C704" s="270" t="s">
        <v>1337</v>
      </c>
      <c r="D704" s="270" t="s">
        <v>199</v>
      </c>
      <c r="E704" s="271" t="s">
        <v>1316</v>
      </c>
      <c r="F704" s="272" t="s">
        <v>1317</v>
      </c>
      <c r="G704" s="273" t="s">
        <v>137</v>
      </c>
      <c r="H704" s="274">
        <v>90.353999999999999</v>
      </c>
      <c r="I704" s="275"/>
      <c r="J704" s="276">
        <f>ROUND(I704*H704,2)</f>
        <v>0</v>
      </c>
      <c r="K704" s="272" t="s">
        <v>138</v>
      </c>
      <c r="L704" s="277"/>
      <c r="M704" s="278" t="s">
        <v>1</v>
      </c>
      <c r="N704" s="279" t="s">
        <v>38</v>
      </c>
      <c r="O704" s="92"/>
      <c r="P704" s="228">
        <f>O704*H704</f>
        <v>0</v>
      </c>
      <c r="Q704" s="228">
        <v>0</v>
      </c>
      <c r="R704" s="228">
        <f>Q704*H704</f>
        <v>0</v>
      </c>
      <c r="S704" s="228">
        <v>0</v>
      </c>
      <c r="T704" s="229">
        <f>S704*H704</f>
        <v>0</v>
      </c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R704" s="230" t="s">
        <v>227</v>
      </c>
      <c r="AT704" s="230" t="s">
        <v>199</v>
      </c>
      <c r="AU704" s="230" t="s">
        <v>83</v>
      </c>
      <c r="AY704" s="18" t="s">
        <v>132</v>
      </c>
      <c r="BE704" s="231">
        <f>IF(N704="základní",J704,0)</f>
        <v>0</v>
      </c>
      <c r="BF704" s="231">
        <f>IF(N704="snížená",J704,0)</f>
        <v>0</v>
      </c>
      <c r="BG704" s="231">
        <f>IF(N704="zákl. přenesená",J704,0)</f>
        <v>0</v>
      </c>
      <c r="BH704" s="231">
        <f>IF(N704="sníž. přenesená",J704,0)</f>
        <v>0</v>
      </c>
      <c r="BI704" s="231">
        <f>IF(N704="nulová",J704,0)</f>
        <v>0</v>
      </c>
      <c r="BJ704" s="18" t="s">
        <v>81</v>
      </c>
      <c r="BK704" s="231">
        <f>ROUND(I704*H704,2)</f>
        <v>0</v>
      </c>
      <c r="BL704" s="18" t="s">
        <v>183</v>
      </c>
      <c r="BM704" s="230" t="s">
        <v>1338</v>
      </c>
    </row>
    <row r="705" s="13" customFormat="1">
      <c r="A705" s="13"/>
      <c r="B705" s="237"/>
      <c r="C705" s="238"/>
      <c r="D705" s="239" t="s">
        <v>142</v>
      </c>
      <c r="E705" s="240" t="s">
        <v>1</v>
      </c>
      <c r="F705" s="241" t="s">
        <v>1339</v>
      </c>
      <c r="G705" s="238"/>
      <c r="H705" s="242">
        <v>90.353999999999999</v>
      </c>
      <c r="I705" s="243"/>
      <c r="J705" s="238"/>
      <c r="K705" s="238"/>
      <c r="L705" s="244"/>
      <c r="M705" s="245"/>
      <c r="N705" s="246"/>
      <c r="O705" s="246"/>
      <c r="P705" s="246"/>
      <c r="Q705" s="246"/>
      <c r="R705" s="246"/>
      <c r="S705" s="246"/>
      <c r="T705" s="247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T705" s="248" t="s">
        <v>142</v>
      </c>
      <c r="AU705" s="248" t="s">
        <v>83</v>
      </c>
      <c r="AV705" s="13" t="s">
        <v>83</v>
      </c>
      <c r="AW705" s="13" t="s">
        <v>30</v>
      </c>
      <c r="AX705" s="13" t="s">
        <v>73</v>
      </c>
      <c r="AY705" s="248" t="s">
        <v>132</v>
      </c>
    </row>
    <row r="706" s="15" customFormat="1">
      <c r="A706" s="15"/>
      <c r="B706" s="259"/>
      <c r="C706" s="260"/>
      <c r="D706" s="239" t="s">
        <v>142</v>
      </c>
      <c r="E706" s="261" t="s">
        <v>1</v>
      </c>
      <c r="F706" s="262" t="s">
        <v>145</v>
      </c>
      <c r="G706" s="260"/>
      <c r="H706" s="263">
        <v>90.353999999999999</v>
      </c>
      <c r="I706" s="264"/>
      <c r="J706" s="260"/>
      <c r="K706" s="260"/>
      <c r="L706" s="265"/>
      <c r="M706" s="266"/>
      <c r="N706" s="267"/>
      <c r="O706" s="267"/>
      <c r="P706" s="267"/>
      <c r="Q706" s="267"/>
      <c r="R706" s="267"/>
      <c r="S706" s="267"/>
      <c r="T706" s="268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T706" s="269" t="s">
        <v>142</v>
      </c>
      <c r="AU706" s="269" t="s">
        <v>83</v>
      </c>
      <c r="AV706" s="15" t="s">
        <v>139</v>
      </c>
      <c r="AW706" s="15" t="s">
        <v>30</v>
      </c>
      <c r="AX706" s="15" t="s">
        <v>81</v>
      </c>
      <c r="AY706" s="269" t="s">
        <v>132</v>
      </c>
    </row>
    <row r="707" s="2" customFormat="1" ht="21.75" customHeight="1">
      <c r="A707" s="39"/>
      <c r="B707" s="40"/>
      <c r="C707" s="219" t="s">
        <v>697</v>
      </c>
      <c r="D707" s="219" t="s">
        <v>134</v>
      </c>
      <c r="E707" s="220" t="s">
        <v>1340</v>
      </c>
      <c r="F707" s="221" t="s">
        <v>1341</v>
      </c>
      <c r="G707" s="222" t="s">
        <v>137</v>
      </c>
      <c r="H707" s="223">
        <v>57</v>
      </c>
      <c r="I707" s="224"/>
      <c r="J707" s="225">
        <f>ROUND(I707*H707,2)</f>
        <v>0</v>
      </c>
      <c r="K707" s="221" t="s">
        <v>138</v>
      </c>
      <c r="L707" s="45"/>
      <c r="M707" s="226" t="s">
        <v>1</v>
      </c>
      <c r="N707" s="227" t="s">
        <v>38</v>
      </c>
      <c r="O707" s="92"/>
      <c r="P707" s="228">
        <f>O707*H707</f>
        <v>0</v>
      </c>
      <c r="Q707" s="228">
        <v>0</v>
      </c>
      <c r="R707" s="228">
        <f>Q707*H707</f>
        <v>0</v>
      </c>
      <c r="S707" s="228">
        <v>0</v>
      </c>
      <c r="T707" s="229">
        <f>S707*H707</f>
        <v>0</v>
      </c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R707" s="230" t="s">
        <v>183</v>
      </c>
      <c r="AT707" s="230" t="s">
        <v>134</v>
      </c>
      <c r="AU707" s="230" t="s">
        <v>83</v>
      </c>
      <c r="AY707" s="18" t="s">
        <v>132</v>
      </c>
      <c r="BE707" s="231">
        <f>IF(N707="základní",J707,0)</f>
        <v>0</v>
      </c>
      <c r="BF707" s="231">
        <f>IF(N707="snížená",J707,0)</f>
        <v>0</v>
      </c>
      <c r="BG707" s="231">
        <f>IF(N707="zákl. přenesená",J707,0)</f>
        <v>0</v>
      </c>
      <c r="BH707" s="231">
        <f>IF(N707="sníž. přenesená",J707,0)</f>
        <v>0</v>
      </c>
      <c r="BI707" s="231">
        <f>IF(N707="nulová",J707,0)</f>
        <v>0</v>
      </c>
      <c r="BJ707" s="18" t="s">
        <v>81</v>
      </c>
      <c r="BK707" s="231">
        <f>ROUND(I707*H707,2)</f>
        <v>0</v>
      </c>
      <c r="BL707" s="18" t="s">
        <v>183</v>
      </c>
      <c r="BM707" s="230" t="s">
        <v>1342</v>
      </c>
    </row>
    <row r="708" s="2" customFormat="1">
      <c r="A708" s="39"/>
      <c r="B708" s="40"/>
      <c r="C708" s="41"/>
      <c r="D708" s="232" t="s">
        <v>140</v>
      </c>
      <c r="E708" s="41"/>
      <c r="F708" s="233" t="s">
        <v>1343</v>
      </c>
      <c r="G708" s="41"/>
      <c r="H708" s="41"/>
      <c r="I708" s="234"/>
      <c r="J708" s="41"/>
      <c r="K708" s="41"/>
      <c r="L708" s="45"/>
      <c r="M708" s="235"/>
      <c r="N708" s="236"/>
      <c r="O708" s="92"/>
      <c r="P708" s="92"/>
      <c r="Q708" s="92"/>
      <c r="R708" s="92"/>
      <c r="S708" s="92"/>
      <c r="T708" s="93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T708" s="18" t="s">
        <v>140</v>
      </c>
      <c r="AU708" s="18" t="s">
        <v>83</v>
      </c>
    </row>
    <row r="709" s="13" customFormat="1">
      <c r="A709" s="13"/>
      <c r="B709" s="237"/>
      <c r="C709" s="238"/>
      <c r="D709" s="239" t="s">
        <v>142</v>
      </c>
      <c r="E709" s="240" t="s">
        <v>1</v>
      </c>
      <c r="F709" s="241" t="s">
        <v>1344</v>
      </c>
      <c r="G709" s="238"/>
      <c r="H709" s="242">
        <v>57</v>
      </c>
      <c r="I709" s="243"/>
      <c r="J709" s="238"/>
      <c r="K709" s="238"/>
      <c r="L709" s="244"/>
      <c r="M709" s="245"/>
      <c r="N709" s="246"/>
      <c r="O709" s="246"/>
      <c r="P709" s="246"/>
      <c r="Q709" s="246"/>
      <c r="R709" s="246"/>
      <c r="S709" s="246"/>
      <c r="T709" s="247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T709" s="248" t="s">
        <v>142</v>
      </c>
      <c r="AU709" s="248" t="s">
        <v>83</v>
      </c>
      <c r="AV709" s="13" t="s">
        <v>83</v>
      </c>
      <c r="AW709" s="13" t="s">
        <v>30</v>
      </c>
      <c r="AX709" s="13" t="s">
        <v>73</v>
      </c>
      <c r="AY709" s="248" t="s">
        <v>132</v>
      </c>
    </row>
    <row r="710" s="14" customFormat="1">
      <c r="A710" s="14"/>
      <c r="B710" s="249"/>
      <c r="C710" s="250"/>
      <c r="D710" s="239" t="s">
        <v>142</v>
      </c>
      <c r="E710" s="251" t="s">
        <v>1</v>
      </c>
      <c r="F710" s="252" t="s">
        <v>1345</v>
      </c>
      <c r="G710" s="250"/>
      <c r="H710" s="251" t="s">
        <v>1</v>
      </c>
      <c r="I710" s="253"/>
      <c r="J710" s="250"/>
      <c r="K710" s="250"/>
      <c r="L710" s="254"/>
      <c r="M710" s="255"/>
      <c r="N710" s="256"/>
      <c r="O710" s="256"/>
      <c r="P710" s="256"/>
      <c r="Q710" s="256"/>
      <c r="R710" s="256"/>
      <c r="S710" s="256"/>
      <c r="T710" s="257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T710" s="258" t="s">
        <v>142</v>
      </c>
      <c r="AU710" s="258" t="s">
        <v>83</v>
      </c>
      <c r="AV710" s="14" t="s">
        <v>81</v>
      </c>
      <c r="AW710" s="14" t="s">
        <v>30</v>
      </c>
      <c r="AX710" s="14" t="s">
        <v>73</v>
      </c>
      <c r="AY710" s="258" t="s">
        <v>132</v>
      </c>
    </row>
    <row r="711" s="15" customFormat="1">
      <c r="A711" s="15"/>
      <c r="B711" s="259"/>
      <c r="C711" s="260"/>
      <c r="D711" s="239" t="s">
        <v>142</v>
      </c>
      <c r="E711" s="261" t="s">
        <v>1</v>
      </c>
      <c r="F711" s="262" t="s">
        <v>145</v>
      </c>
      <c r="G711" s="260"/>
      <c r="H711" s="263">
        <v>57</v>
      </c>
      <c r="I711" s="264"/>
      <c r="J711" s="260"/>
      <c r="K711" s="260"/>
      <c r="L711" s="265"/>
      <c r="M711" s="266"/>
      <c r="N711" s="267"/>
      <c r="O711" s="267"/>
      <c r="P711" s="267"/>
      <c r="Q711" s="267"/>
      <c r="R711" s="267"/>
      <c r="S711" s="267"/>
      <c r="T711" s="268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T711" s="269" t="s">
        <v>142</v>
      </c>
      <c r="AU711" s="269" t="s">
        <v>83</v>
      </c>
      <c r="AV711" s="15" t="s">
        <v>139</v>
      </c>
      <c r="AW711" s="15" t="s">
        <v>30</v>
      </c>
      <c r="AX711" s="15" t="s">
        <v>81</v>
      </c>
      <c r="AY711" s="269" t="s">
        <v>132</v>
      </c>
    </row>
    <row r="712" s="2" customFormat="1" ht="16.5" customHeight="1">
      <c r="A712" s="39"/>
      <c r="B712" s="40"/>
      <c r="C712" s="270" t="s">
        <v>1346</v>
      </c>
      <c r="D712" s="270" t="s">
        <v>199</v>
      </c>
      <c r="E712" s="271" t="s">
        <v>1347</v>
      </c>
      <c r="F712" s="272" t="s">
        <v>1348</v>
      </c>
      <c r="G712" s="273" t="s">
        <v>137</v>
      </c>
      <c r="H712" s="274">
        <v>60.448999999999998</v>
      </c>
      <c r="I712" s="275"/>
      <c r="J712" s="276">
        <f>ROUND(I712*H712,2)</f>
        <v>0</v>
      </c>
      <c r="K712" s="272" t="s">
        <v>138</v>
      </c>
      <c r="L712" s="277"/>
      <c r="M712" s="278" t="s">
        <v>1</v>
      </c>
      <c r="N712" s="279" t="s">
        <v>38</v>
      </c>
      <c r="O712" s="92"/>
      <c r="P712" s="228">
        <f>O712*H712</f>
        <v>0</v>
      </c>
      <c r="Q712" s="228">
        <v>0</v>
      </c>
      <c r="R712" s="228">
        <f>Q712*H712</f>
        <v>0</v>
      </c>
      <c r="S712" s="228">
        <v>0</v>
      </c>
      <c r="T712" s="229">
        <f>S712*H712</f>
        <v>0</v>
      </c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R712" s="230" t="s">
        <v>227</v>
      </c>
      <c r="AT712" s="230" t="s">
        <v>199</v>
      </c>
      <c r="AU712" s="230" t="s">
        <v>83</v>
      </c>
      <c r="AY712" s="18" t="s">
        <v>132</v>
      </c>
      <c r="BE712" s="231">
        <f>IF(N712="základní",J712,0)</f>
        <v>0</v>
      </c>
      <c r="BF712" s="231">
        <f>IF(N712="snížená",J712,0)</f>
        <v>0</v>
      </c>
      <c r="BG712" s="231">
        <f>IF(N712="zákl. přenesená",J712,0)</f>
        <v>0</v>
      </c>
      <c r="BH712" s="231">
        <f>IF(N712="sníž. přenesená",J712,0)</f>
        <v>0</v>
      </c>
      <c r="BI712" s="231">
        <f>IF(N712="nulová",J712,0)</f>
        <v>0</v>
      </c>
      <c r="BJ712" s="18" t="s">
        <v>81</v>
      </c>
      <c r="BK712" s="231">
        <f>ROUND(I712*H712,2)</f>
        <v>0</v>
      </c>
      <c r="BL712" s="18" t="s">
        <v>183</v>
      </c>
      <c r="BM712" s="230" t="s">
        <v>1349</v>
      </c>
    </row>
    <row r="713" s="13" customFormat="1">
      <c r="A713" s="13"/>
      <c r="B713" s="237"/>
      <c r="C713" s="238"/>
      <c r="D713" s="239" t="s">
        <v>142</v>
      </c>
      <c r="E713" s="240" t="s">
        <v>1</v>
      </c>
      <c r="F713" s="241" t="s">
        <v>1350</v>
      </c>
      <c r="G713" s="238"/>
      <c r="H713" s="242">
        <v>60.448999999999998</v>
      </c>
      <c r="I713" s="243"/>
      <c r="J713" s="238"/>
      <c r="K713" s="238"/>
      <c r="L713" s="244"/>
      <c r="M713" s="245"/>
      <c r="N713" s="246"/>
      <c r="O713" s="246"/>
      <c r="P713" s="246"/>
      <c r="Q713" s="246"/>
      <c r="R713" s="246"/>
      <c r="S713" s="246"/>
      <c r="T713" s="247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T713" s="248" t="s">
        <v>142</v>
      </c>
      <c r="AU713" s="248" t="s">
        <v>83</v>
      </c>
      <c r="AV713" s="13" t="s">
        <v>83</v>
      </c>
      <c r="AW713" s="13" t="s">
        <v>30</v>
      </c>
      <c r="AX713" s="13" t="s">
        <v>73</v>
      </c>
      <c r="AY713" s="248" t="s">
        <v>132</v>
      </c>
    </row>
    <row r="714" s="15" customFormat="1">
      <c r="A714" s="15"/>
      <c r="B714" s="259"/>
      <c r="C714" s="260"/>
      <c r="D714" s="239" t="s">
        <v>142</v>
      </c>
      <c r="E714" s="261" t="s">
        <v>1</v>
      </c>
      <c r="F714" s="262" t="s">
        <v>145</v>
      </c>
      <c r="G714" s="260"/>
      <c r="H714" s="263">
        <v>60.448999999999998</v>
      </c>
      <c r="I714" s="264"/>
      <c r="J714" s="260"/>
      <c r="K714" s="260"/>
      <c r="L714" s="265"/>
      <c r="M714" s="266"/>
      <c r="N714" s="267"/>
      <c r="O714" s="267"/>
      <c r="P714" s="267"/>
      <c r="Q714" s="267"/>
      <c r="R714" s="267"/>
      <c r="S714" s="267"/>
      <c r="T714" s="268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T714" s="269" t="s">
        <v>142</v>
      </c>
      <c r="AU714" s="269" t="s">
        <v>83</v>
      </c>
      <c r="AV714" s="15" t="s">
        <v>139</v>
      </c>
      <c r="AW714" s="15" t="s">
        <v>30</v>
      </c>
      <c r="AX714" s="15" t="s">
        <v>81</v>
      </c>
      <c r="AY714" s="269" t="s">
        <v>132</v>
      </c>
    </row>
    <row r="715" s="2" customFormat="1" ht="24.15" customHeight="1">
      <c r="A715" s="39"/>
      <c r="B715" s="40"/>
      <c r="C715" s="219" t="s">
        <v>439</v>
      </c>
      <c r="D715" s="219" t="s">
        <v>134</v>
      </c>
      <c r="E715" s="220" t="s">
        <v>1351</v>
      </c>
      <c r="F715" s="221" t="s">
        <v>1352</v>
      </c>
      <c r="G715" s="222" t="s">
        <v>137</v>
      </c>
      <c r="H715" s="223">
        <v>39</v>
      </c>
      <c r="I715" s="224"/>
      <c r="J715" s="225">
        <f>ROUND(I715*H715,2)</f>
        <v>0</v>
      </c>
      <c r="K715" s="221" t="s">
        <v>138</v>
      </c>
      <c r="L715" s="45"/>
      <c r="M715" s="226" t="s">
        <v>1</v>
      </c>
      <c r="N715" s="227" t="s">
        <v>38</v>
      </c>
      <c r="O715" s="92"/>
      <c r="P715" s="228">
        <f>O715*H715</f>
        <v>0</v>
      </c>
      <c r="Q715" s="228">
        <v>0</v>
      </c>
      <c r="R715" s="228">
        <f>Q715*H715</f>
        <v>0</v>
      </c>
      <c r="S715" s="228">
        <v>0</v>
      </c>
      <c r="T715" s="229">
        <f>S715*H715</f>
        <v>0</v>
      </c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R715" s="230" t="s">
        <v>183</v>
      </c>
      <c r="AT715" s="230" t="s">
        <v>134</v>
      </c>
      <c r="AU715" s="230" t="s">
        <v>83</v>
      </c>
      <c r="AY715" s="18" t="s">
        <v>132</v>
      </c>
      <c r="BE715" s="231">
        <f>IF(N715="základní",J715,0)</f>
        <v>0</v>
      </c>
      <c r="BF715" s="231">
        <f>IF(N715="snížená",J715,0)</f>
        <v>0</v>
      </c>
      <c r="BG715" s="231">
        <f>IF(N715="zákl. přenesená",J715,0)</f>
        <v>0</v>
      </c>
      <c r="BH715" s="231">
        <f>IF(N715="sníž. přenesená",J715,0)</f>
        <v>0</v>
      </c>
      <c r="BI715" s="231">
        <f>IF(N715="nulová",J715,0)</f>
        <v>0</v>
      </c>
      <c r="BJ715" s="18" t="s">
        <v>81</v>
      </c>
      <c r="BK715" s="231">
        <f>ROUND(I715*H715,2)</f>
        <v>0</v>
      </c>
      <c r="BL715" s="18" t="s">
        <v>183</v>
      </c>
      <c r="BM715" s="230" t="s">
        <v>1353</v>
      </c>
    </row>
    <row r="716" s="2" customFormat="1">
      <c r="A716" s="39"/>
      <c r="B716" s="40"/>
      <c r="C716" s="41"/>
      <c r="D716" s="232" t="s">
        <v>140</v>
      </c>
      <c r="E716" s="41"/>
      <c r="F716" s="233" t="s">
        <v>1354</v>
      </c>
      <c r="G716" s="41"/>
      <c r="H716" s="41"/>
      <c r="I716" s="234"/>
      <c r="J716" s="41"/>
      <c r="K716" s="41"/>
      <c r="L716" s="45"/>
      <c r="M716" s="235"/>
      <c r="N716" s="236"/>
      <c r="O716" s="92"/>
      <c r="P716" s="92"/>
      <c r="Q716" s="92"/>
      <c r="R716" s="92"/>
      <c r="S716" s="92"/>
      <c r="T716" s="93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T716" s="18" t="s">
        <v>140</v>
      </c>
      <c r="AU716" s="18" t="s">
        <v>83</v>
      </c>
    </row>
    <row r="717" s="13" customFormat="1">
      <c r="A717" s="13"/>
      <c r="B717" s="237"/>
      <c r="C717" s="238"/>
      <c r="D717" s="239" t="s">
        <v>142</v>
      </c>
      <c r="E717" s="240" t="s">
        <v>1</v>
      </c>
      <c r="F717" s="241" t="s">
        <v>1355</v>
      </c>
      <c r="G717" s="238"/>
      <c r="H717" s="242">
        <v>39</v>
      </c>
      <c r="I717" s="243"/>
      <c r="J717" s="238"/>
      <c r="K717" s="238"/>
      <c r="L717" s="244"/>
      <c r="M717" s="245"/>
      <c r="N717" s="246"/>
      <c r="O717" s="246"/>
      <c r="P717" s="246"/>
      <c r="Q717" s="246"/>
      <c r="R717" s="246"/>
      <c r="S717" s="246"/>
      <c r="T717" s="247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T717" s="248" t="s">
        <v>142</v>
      </c>
      <c r="AU717" s="248" t="s">
        <v>83</v>
      </c>
      <c r="AV717" s="13" t="s">
        <v>83</v>
      </c>
      <c r="AW717" s="13" t="s">
        <v>30</v>
      </c>
      <c r="AX717" s="13" t="s">
        <v>73</v>
      </c>
      <c r="AY717" s="248" t="s">
        <v>132</v>
      </c>
    </row>
    <row r="718" s="14" customFormat="1">
      <c r="A718" s="14"/>
      <c r="B718" s="249"/>
      <c r="C718" s="250"/>
      <c r="D718" s="239" t="s">
        <v>142</v>
      </c>
      <c r="E718" s="251" t="s">
        <v>1</v>
      </c>
      <c r="F718" s="252" t="s">
        <v>197</v>
      </c>
      <c r="G718" s="250"/>
      <c r="H718" s="251" t="s">
        <v>1</v>
      </c>
      <c r="I718" s="253"/>
      <c r="J718" s="250"/>
      <c r="K718" s="250"/>
      <c r="L718" s="254"/>
      <c r="M718" s="255"/>
      <c r="N718" s="256"/>
      <c r="O718" s="256"/>
      <c r="P718" s="256"/>
      <c r="Q718" s="256"/>
      <c r="R718" s="256"/>
      <c r="S718" s="256"/>
      <c r="T718" s="257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T718" s="258" t="s">
        <v>142</v>
      </c>
      <c r="AU718" s="258" t="s">
        <v>83</v>
      </c>
      <c r="AV718" s="14" t="s">
        <v>81</v>
      </c>
      <c r="AW718" s="14" t="s">
        <v>30</v>
      </c>
      <c r="AX718" s="14" t="s">
        <v>73</v>
      </c>
      <c r="AY718" s="258" t="s">
        <v>132</v>
      </c>
    </row>
    <row r="719" s="15" customFormat="1">
      <c r="A719" s="15"/>
      <c r="B719" s="259"/>
      <c r="C719" s="260"/>
      <c r="D719" s="239" t="s">
        <v>142</v>
      </c>
      <c r="E719" s="261" t="s">
        <v>1</v>
      </c>
      <c r="F719" s="262" t="s">
        <v>145</v>
      </c>
      <c r="G719" s="260"/>
      <c r="H719" s="263">
        <v>39</v>
      </c>
      <c r="I719" s="264"/>
      <c r="J719" s="260"/>
      <c r="K719" s="260"/>
      <c r="L719" s="265"/>
      <c r="M719" s="266"/>
      <c r="N719" s="267"/>
      <c r="O719" s="267"/>
      <c r="P719" s="267"/>
      <c r="Q719" s="267"/>
      <c r="R719" s="267"/>
      <c r="S719" s="267"/>
      <c r="T719" s="268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T719" s="269" t="s">
        <v>142</v>
      </c>
      <c r="AU719" s="269" t="s">
        <v>83</v>
      </c>
      <c r="AV719" s="15" t="s">
        <v>139</v>
      </c>
      <c r="AW719" s="15" t="s">
        <v>30</v>
      </c>
      <c r="AX719" s="15" t="s">
        <v>81</v>
      </c>
      <c r="AY719" s="269" t="s">
        <v>132</v>
      </c>
    </row>
    <row r="720" s="2" customFormat="1" ht="16.5" customHeight="1">
      <c r="A720" s="39"/>
      <c r="B720" s="40"/>
      <c r="C720" s="270" t="s">
        <v>1356</v>
      </c>
      <c r="D720" s="270" t="s">
        <v>199</v>
      </c>
      <c r="E720" s="271" t="s">
        <v>1306</v>
      </c>
      <c r="F720" s="272" t="s">
        <v>1307</v>
      </c>
      <c r="G720" s="273" t="s">
        <v>170</v>
      </c>
      <c r="H720" s="274">
        <v>0.012999999999999999</v>
      </c>
      <c r="I720" s="275"/>
      <c r="J720" s="276">
        <f>ROUND(I720*H720,2)</f>
        <v>0</v>
      </c>
      <c r="K720" s="272" t="s">
        <v>138</v>
      </c>
      <c r="L720" s="277"/>
      <c r="M720" s="278" t="s">
        <v>1</v>
      </c>
      <c r="N720" s="279" t="s">
        <v>38</v>
      </c>
      <c r="O720" s="92"/>
      <c r="P720" s="228">
        <f>O720*H720</f>
        <v>0</v>
      </c>
      <c r="Q720" s="228">
        <v>0</v>
      </c>
      <c r="R720" s="228">
        <f>Q720*H720</f>
        <v>0</v>
      </c>
      <c r="S720" s="228">
        <v>0</v>
      </c>
      <c r="T720" s="229">
        <f>S720*H720</f>
        <v>0</v>
      </c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R720" s="230" t="s">
        <v>227</v>
      </c>
      <c r="AT720" s="230" t="s">
        <v>199</v>
      </c>
      <c r="AU720" s="230" t="s">
        <v>83</v>
      </c>
      <c r="AY720" s="18" t="s">
        <v>132</v>
      </c>
      <c r="BE720" s="231">
        <f>IF(N720="základní",J720,0)</f>
        <v>0</v>
      </c>
      <c r="BF720" s="231">
        <f>IF(N720="snížená",J720,0)</f>
        <v>0</v>
      </c>
      <c r="BG720" s="231">
        <f>IF(N720="zákl. přenesená",J720,0)</f>
        <v>0</v>
      </c>
      <c r="BH720" s="231">
        <f>IF(N720="sníž. přenesená",J720,0)</f>
        <v>0</v>
      </c>
      <c r="BI720" s="231">
        <f>IF(N720="nulová",J720,0)</f>
        <v>0</v>
      </c>
      <c r="BJ720" s="18" t="s">
        <v>81</v>
      </c>
      <c r="BK720" s="231">
        <f>ROUND(I720*H720,2)</f>
        <v>0</v>
      </c>
      <c r="BL720" s="18" t="s">
        <v>183</v>
      </c>
      <c r="BM720" s="230" t="s">
        <v>1357</v>
      </c>
    </row>
    <row r="721" s="13" customFormat="1">
      <c r="A721" s="13"/>
      <c r="B721" s="237"/>
      <c r="C721" s="238"/>
      <c r="D721" s="239" t="s">
        <v>142</v>
      </c>
      <c r="E721" s="240" t="s">
        <v>1</v>
      </c>
      <c r="F721" s="241" t="s">
        <v>1358</v>
      </c>
      <c r="G721" s="238"/>
      <c r="H721" s="242">
        <v>0.012999999999999999</v>
      </c>
      <c r="I721" s="243"/>
      <c r="J721" s="238"/>
      <c r="K721" s="238"/>
      <c r="L721" s="244"/>
      <c r="M721" s="245"/>
      <c r="N721" s="246"/>
      <c r="O721" s="246"/>
      <c r="P721" s="246"/>
      <c r="Q721" s="246"/>
      <c r="R721" s="246"/>
      <c r="S721" s="246"/>
      <c r="T721" s="247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T721" s="248" t="s">
        <v>142</v>
      </c>
      <c r="AU721" s="248" t="s">
        <v>83</v>
      </c>
      <c r="AV721" s="13" t="s">
        <v>83</v>
      </c>
      <c r="AW721" s="13" t="s">
        <v>30</v>
      </c>
      <c r="AX721" s="13" t="s">
        <v>73</v>
      </c>
      <c r="AY721" s="248" t="s">
        <v>132</v>
      </c>
    </row>
    <row r="722" s="15" customFormat="1">
      <c r="A722" s="15"/>
      <c r="B722" s="259"/>
      <c r="C722" s="260"/>
      <c r="D722" s="239" t="s">
        <v>142</v>
      </c>
      <c r="E722" s="261" t="s">
        <v>1</v>
      </c>
      <c r="F722" s="262" t="s">
        <v>145</v>
      </c>
      <c r="G722" s="260"/>
      <c r="H722" s="263">
        <v>0.012999999999999999</v>
      </c>
      <c r="I722" s="264"/>
      <c r="J722" s="260"/>
      <c r="K722" s="260"/>
      <c r="L722" s="265"/>
      <c r="M722" s="266"/>
      <c r="N722" s="267"/>
      <c r="O722" s="267"/>
      <c r="P722" s="267"/>
      <c r="Q722" s="267"/>
      <c r="R722" s="267"/>
      <c r="S722" s="267"/>
      <c r="T722" s="268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T722" s="269" t="s">
        <v>142</v>
      </c>
      <c r="AU722" s="269" t="s">
        <v>83</v>
      </c>
      <c r="AV722" s="15" t="s">
        <v>139</v>
      </c>
      <c r="AW722" s="15" t="s">
        <v>30</v>
      </c>
      <c r="AX722" s="15" t="s">
        <v>81</v>
      </c>
      <c r="AY722" s="269" t="s">
        <v>132</v>
      </c>
    </row>
    <row r="723" s="2" customFormat="1" ht="21.75" customHeight="1">
      <c r="A723" s="39"/>
      <c r="B723" s="40"/>
      <c r="C723" s="219" t="s">
        <v>705</v>
      </c>
      <c r="D723" s="219" t="s">
        <v>134</v>
      </c>
      <c r="E723" s="220" t="s">
        <v>1359</v>
      </c>
      <c r="F723" s="221" t="s">
        <v>1360</v>
      </c>
      <c r="G723" s="222" t="s">
        <v>137</v>
      </c>
      <c r="H723" s="223">
        <v>78</v>
      </c>
      <c r="I723" s="224"/>
      <c r="J723" s="225">
        <f>ROUND(I723*H723,2)</f>
        <v>0</v>
      </c>
      <c r="K723" s="221" t="s">
        <v>138</v>
      </c>
      <c r="L723" s="45"/>
      <c r="M723" s="226" t="s">
        <v>1</v>
      </c>
      <c r="N723" s="227" t="s">
        <v>38</v>
      </c>
      <c r="O723" s="92"/>
      <c r="P723" s="228">
        <f>O723*H723</f>
        <v>0</v>
      </c>
      <c r="Q723" s="228">
        <v>0</v>
      </c>
      <c r="R723" s="228">
        <f>Q723*H723</f>
        <v>0</v>
      </c>
      <c r="S723" s="228">
        <v>0</v>
      </c>
      <c r="T723" s="229">
        <f>S723*H723</f>
        <v>0</v>
      </c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R723" s="230" t="s">
        <v>183</v>
      </c>
      <c r="AT723" s="230" t="s">
        <v>134</v>
      </c>
      <c r="AU723" s="230" t="s">
        <v>83</v>
      </c>
      <c r="AY723" s="18" t="s">
        <v>132</v>
      </c>
      <c r="BE723" s="231">
        <f>IF(N723="základní",J723,0)</f>
        <v>0</v>
      </c>
      <c r="BF723" s="231">
        <f>IF(N723="snížená",J723,0)</f>
        <v>0</v>
      </c>
      <c r="BG723" s="231">
        <f>IF(N723="zákl. přenesená",J723,0)</f>
        <v>0</v>
      </c>
      <c r="BH723" s="231">
        <f>IF(N723="sníž. přenesená",J723,0)</f>
        <v>0</v>
      </c>
      <c r="BI723" s="231">
        <f>IF(N723="nulová",J723,0)</f>
        <v>0</v>
      </c>
      <c r="BJ723" s="18" t="s">
        <v>81</v>
      </c>
      <c r="BK723" s="231">
        <f>ROUND(I723*H723,2)</f>
        <v>0</v>
      </c>
      <c r="BL723" s="18" t="s">
        <v>183</v>
      </c>
      <c r="BM723" s="230" t="s">
        <v>1361</v>
      </c>
    </row>
    <row r="724" s="2" customFormat="1">
      <c r="A724" s="39"/>
      <c r="B724" s="40"/>
      <c r="C724" s="41"/>
      <c r="D724" s="232" t="s">
        <v>140</v>
      </c>
      <c r="E724" s="41"/>
      <c r="F724" s="233" t="s">
        <v>1362</v>
      </c>
      <c r="G724" s="41"/>
      <c r="H724" s="41"/>
      <c r="I724" s="234"/>
      <c r="J724" s="41"/>
      <c r="K724" s="41"/>
      <c r="L724" s="45"/>
      <c r="M724" s="235"/>
      <c r="N724" s="236"/>
      <c r="O724" s="92"/>
      <c r="P724" s="92"/>
      <c r="Q724" s="92"/>
      <c r="R724" s="92"/>
      <c r="S724" s="92"/>
      <c r="T724" s="93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T724" s="18" t="s">
        <v>140</v>
      </c>
      <c r="AU724" s="18" t="s">
        <v>83</v>
      </c>
    </row>
    <row r="725" s="13" customFormat="1">
      <c r="A725" s="13"/>
      <c r="B725" s="237"/>
      <c r="C725" s="238"/>
      <c r="D725" s="239" t="s">
        <v>142</v>
      </c>
      <c r="E725" s="240" t="s">
        <v>1</v>
      </c>
      <c r="F725" s="241" t="s">
        <v>1363</v>
      </c>
      <c r="G725" s="238"/>
      <c r="H725" s="242">
        <v>78</v>
      </c>
      <c r="I725" s="243"/>
      <c r="J725" s="238"/>
      <c r="K725" s="238"/>
      <c r="L725" s="244"/>
      <c r="M725" s="245"/>
      <c r="N725" s="246"/>
      <c r="O725" s="246"/>
      <c r="P725" s="246"/>
      <c r="Q725" s="246"/>
      <c r="R725" s="246"/>
      <c r="S725" s="246"/>
      <c r="T725" s="247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T725" s="248" t="s">
        <v>142</v>
      </c>
      <c r="AU725" s="248" t="s">
        <v>83</v>
      </c>
      <c r="AV725" s="13" t="s">
        <v>83</v>
      </c>
      <c r="AW725" s="13" t="s">
        <v>30</v>
      </c>
      <c r="AX725" s="13" t="s">
        <v>73</v>
      </c>
      <c r="AY725" s="248" t="s">
        <v>132</v>
      </c>
    </row>
    <row r="726" s="14" customFormat="1">
      <c r="A726" s="14"/>
      <c r="B726" s="249"/>
      <c r="C726" s="250"/>
      <c r="D726" s="239" t="s">
        <v>142</v>
      </c>
      <c r="E726" s="251" t="s">
        <v>1</v>
      </c>
      <c r="F726" s="252" t="s">
        <v>1364</v>
      </c>
      <c r="G726" s="250"/>
      <c r="H726" s="251" t="s">
        <v>1</v>
      </c>
      <c r="I726" s="253"/>
      <c r="J726" s="250"/>
      <c r="K726" s="250"/>
      <c r="L726" s="254"/>
      <c r="M726" s="255"/>
      <c r="N726" s="256"/>
      <c r="O726" s="256"/>
      <c r="P726" s="256"/>
      <c r="Q726" s="256"/>
      <c r="R726" s="256"/>
      <c r="S726" s="256"/>
      <c r="T726" s="257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T726" s="258" t="s">
        <v>142</v>
      </c>
      <c r="AU726" s="258" t="s">
        <v>83</v>
      </c>
      <c r="AV726" s="14" t="s">
        <v>81</v>
      </c>
      <c r="AW726" s="14" t="s">
        <v>30</v>
      </c>
      <c r="AX726" s="14" t="s">
        <v>73</v>
      </c>
      <c r="AY726" s="258" t="s">
        <v>132</v>
      </c>
    </row>
    <row r="727" s="15" customFormat="1">
      <c r="A727" s="15"/>
      <c r="B727" s="259"/>
      <c r="C727" s="260"/>
      <c r="D727" s="239" t="s">
        <v>142</v>
      </c>
      <c r="E727" s="261" t="s">
        <v>1</v>
      </c>
      <c r="F727" s="262" t="s">
        <v>145</v>
      </c>
      <c r="G727" s="260"/>
      <c r="H727" s="263">
        <v>78</v>
      </c>
      <c r="I727" s="264"/>
      <c r="J727" s="260"/>
      <c r="K727" s="260"/>
      <c r="L727" s="265"/>
      <c r="M727" s="266"/>
      <c r="N727" s="267"/>
      <c r="O727" s="267"/>
      <c r="P727" s="267"/>
      <c r="Q727" s="267"/>
      <c r="R727" s="267"/>
      <c r="S727" s="267"/>
      <c r="T727" s="268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T727" s="269" t="s">
        <v>142</v>
      </c>
      <c r="AU727" s="269" t="s">
        <v>83</v>
      </c>
      <c r="AV727" s="15" t="s">
        <v>139</v>
      </c>
      <c r="AW727" s="15" t="s">
        <v>30</v>
      </c>
      <c r="AX727" s="15" t="s">
        <v>81</v>
      </c>
      <c r="AY727" s="269" t="s">
        <v>132</v>
      </c>
    </row>
    <row r="728" s="2" customFormat="1" ht="16.5" customHeight="1">
      <c r="A728" s="39"/>
      <c r="B728" s="40"/>
      <c r="C728" s="270" t="s">
        <v>1365</v>
      </c>
      <c r="D728" s="270" t="s">
        <v>199</v>
      </c>
      <c r="E728" s="271" t="s">
        <v>1366</v>
      </c>
      <c r="F728" s="272" t="s">
        <v>1367</v>
      </c>
      <c r="G728" s="273" t="s">
        <v>170</v>
      </c>
      <c r="H728" s="274">
        <v>0.14799999999999999</v>
      </c>
      <c r="I728" s="275"/>
      <c r="J728" s="276">
        <f>ROUND(I728*H728,2)</f>
        <v>0</v>
      </c>
      <c r="K728" s="272" t="s">
        <v>138</v>
      </c>
      <c r="L728" s="277"/>
      <c r="M728" s="278" t="s">
        <v>1</v>
      </c>
      <c r="N728" s="279" t="s">
        <v>38</v>
      </c>
      <c r="O728" s="92"/>
      <c r="P728" s="228">
        <f>O728*H728</f>
        <v>0</v>
      </c>
      <c r="Q728" s="228">
        <v>0</v>
      </c>
      <c r="R728" s="228">
        <f>Q728*H728</f>
        <v>0</v>
      </c>
      <c r="S728" s="228">
        <v>0</v>
      </c>
      <c r="T728" s="229">
        <f>S728*H728</f>
        <v>0</v>
      </c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R728" s="230" t="s">
        <v>227</v>
      </c>
      <c r="AT728" s="230" t="s">
        <v>199</v>
      </c>
      <c r="AU728" s="230" t="s">
        <v>83</v>
      </c>
      <c r="AY728" s="18" t="s">
        <v>132</v>
      </c>
      <c r="BE728" s="231">
        <f>IF(N728="základní",J728,0)</f>
        <v>0</v>
      </c>
      <c r="BF728" s="231">
        <f>IF(N728="snížená",J728,0)</f>
        <v>0</v>
      </c>
      <c r="BG728" s="231">
        <f>IF(N728="zákl. přenesená",J728,0)</f>
        <v>0</v>
      </c>
      <c r="BH728" s="231">
        <f>IF(N728="sníž. přenesená",J728,0)</f>
        <v>0</v>
      </c>
      <c r="BI728" s="231">
        <f>IF(N728="nulová",J728,0)</f>
        <v>0</v>
      </c>
      <c r="BJ728" s="18" t="s">
        <v>81</v>
      </c>
      <c r="BK728" s="231">
        <f>ROUND(I728*H728,2)</f>
        <v>0</v>
      </c>
      <c r="BL728" s="18" t="s">
        <v>183</v>
      </c>
      <c r="BM728" s="230" t="s">
        <v>1368</v>
      </c>
    </row>
    <row r="729" s="13" customFormat="1">
      <c r="A729" s="13"/>
      <c r="B729" s="237"/>
      <c r="C729" s="238"/>
      <c r="D729" s="239" t="s">
        <v>142</v>
      </c>
      <c r="E729" s="240" t="s">
        <v>1</v>
      </c>
      <c r="F729" s="241" t="s">
        <v>1369</v>
      </c>
      <c r="G729" s="238"/>
      <c r="H729" s="242">
        <v>0.14799999999999999</v>
      </c>
      <c r="I729" s="243"/>
      <c r="J729" s="238"/>
      <c r="K729" s="238"/>
      <c r="L729" s="244"/>
      <c r="M729" s="245"/>
      <c r="N729" s="246"/>
      <c r="O729" s="246"/>
      <c r="P729" s="246"/>
      <c r="Q729" s="246"/>
      <c r="R729" s="246"/>
      <c r="S729" s="246"/>
      <c r="T729" s="247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T729" s="248" t="s">
        <v>142</v>
      </c>
      <c r="AU729" s="248" t="s">
        <v>83</v>
      </c>
      <c r="AV729" s="13" t="s">
        <v>83</v>
      </c>
      <c r="AW729" s="13" t="s">
        <v>30</v>
      </c>
      <c r="AX729" s="13" t="s">
        <v>73</v>
      </c>
      <c r="AY729" s="248" t="s">
        <v>132</v>
      </c>
    </row>
    <row r="730" s="15" customFormat="1">
      <c r="A730" s="15"/>
      <c r="B730" s="259"/>
      <c r="C730" s="260"/>
      <c r="D730" s="239" t="s">
        <v>142</v>
      </c>
      <c r="E730" s="261" t="s">
        <v>1</v>
      </c>
      <c r="F730" s="262" t="s">
        <v>145</v>
      </c>
      <c r="G730" s="260"/>
      <c r="H730" s="263">
        <v>0.14799999999999999</v>
      </c>
      <c r="I730" s="264"/>
      <c r="J730" s="260"/>
      <c r="K730" s="260"/>
      <c r="L730" s="265"/>
      <c r="M730" s="266"/>
      <c r="N730" s="267"/>
      <c r="O730" s="267"/>
      <c r="P730" s="267"/>
      <c r="Q730" s="267"/>
      <c r="R730" s="267"/>
      <c r="S730" s="267"/>
      <c r="T730" s="268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T730" s="269" t="s">
        <v>142</v>
      </c>
      <c r="AU730" s="269" t="s">
        <v>83</v>
      </c>
      <c r="AV730" s="15" t="s">
        <v>139</v>
      </c>
      <c r="AW730" s="15" t="s">
        <v>30</v>
      </c>
      <c r="AX730" s="15" t="s">
        <v>81</v>
      </c>
      <c r="AY730" s="269" t="s">
        <v>132</v>
      </c>
    </row>
    <row r="731" s="2" customFormat="1" ht="24.15" customHeight="1">
      <c r="A731" s="39"/>
      <c r="B731" s="40"/>
      <c r="C731" s="219" t="s">
        <v>707</v>
      </c>
      <c r="D731" s="219" t="s">
        <v>134</v>
      </c>
      <c r="E731" s="220" t="s">
        <v>1370</v>
      </c>
      <c r="F731" s="221" t="s">
        <v>1371</v>
      </c>
      <c r="G731" s="222" t="s">
        <v>170</v>
      </c>
      <c r="H731" s="223">
        <v>1.161</v>
      </c>
      <c r="I731" s="224"/>
      <c r="J731" s="225">
        <f>ROUND(I731*H731,2)</f>
        <v>0</v>
      </c>
      <c r="K731" s="221" t="s">
        <v>138</v>
      </c>
      <c r="L731" s="45"/>
      <c r="M731" s="226" t="s">
        <v>1</v>
      </c>
      <c r="N731" s="227" t="s">
        <v>38</v>
      </c>
      <c r="O731" s="92"/>
      <c r="P731" s="228">
        <f>O731*H731</f>
        <v>0</v>
      </c>
      <c r="Q731" s="228">
        <v>0</v>
      </c>
      <c r="R731" s="228">
        <f>Q731*H731</f>
        <v>0</v>
      </c>
      <c r="S731" s="228">
        <v>0</v>
      </c>
      <c r="T731" s="229">
        <f>S731*H731</f>
        <v>0</v>
      </c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R731" s="230" t="s">
        <v>183</v>
      </c>
      <c r="AT731" s="230" t="s">
        <v>134</v>
      </c>
      <c r="AU731" s="230" t="s">
        <v>83</v>
      </c>
      <c r="AY731" s="18" t="s">
        <v>132</v>
      </c>
      <c r="BE731" s="231">
        <f>IF(N731="základní",J731,0)</f>
        <v>0</v>
      </c>
      <c r="BF731" s="231">
        <f>IF(N731="snížená",J731,0)</f>
        <v>0</v>
      </c>
      <c r="BG731" s="231">
        <f>IF(N731="zákl. přenesená",J731,0)</f>
        <v>0</v>
      </c>
      <c r="BH731" s="231">
        <f>IF(N731="sníž. přenesená",J731,0)</f>
        <v>0</v>
      </c>
      <c r="BI731" s="231">
        <f>IF(N731="nulová",J731,0)</f>
        <v>0</v>
      </c>
      <c r="BJ731" s="18" t="s">
        <v>81</v>
      </c>
      <c r="BK731" s="231">
        <f>ROUND(I731*H731,2)</f>
        <v>0</v>
      </c>
      <c r="BL731" s="18" t="s">
        <v>183</v>
      </c>
      <c r="BM731" s="230" t="s">
        <v>1372</v>
      </c>
    </row>
    <row r="732" s="2" customFormat="1">
      <c r="A732" s="39"/>
      <c r="B732" s="40"/>
      <c r="C732" s="41"/>
      <c r="D732" s="232" t="s">
        <v>140</v>
      </c>
      <c r="E732" s="41"/>
      <c r="F732" s="233" t="s">
        <v>1373</v>
      </c>
      <c r="G732" s="41"/>
      <c r="H732" s="41"/>
      <c r="I732" s="234"/>
      <c r="J732" s="41"/>
      <c r="K732" s="41"/>
      <c r="L732" s="45"/>
      <c r="M732" s="291"/>
      <c r="N732" s="292"/>
      <c r="O732" s="293"/>
      <c r="P732" s="293"/>
      <c r="Q732" s="293"/>
      <c r="R732" s="293"/>
      <c r="S732" s="293"/>
      <c r="T732" s="294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T732" s="18" t="s">
        <v>140</v>
      </c>
      <c r="AU732" s="18" t="s">
        <v>83</v>
      </c>
    </row>
    <row r="733" s="2" customFormat="1" ht="6.96" customHeight="1">
      <c r="A733" s="39"/>
      <c r="B733" s="67"/>
      <c r="C733" s="68"/>
      <c r="D733" s="68"/>
      <c r="E733" s="68"/>
      <c r="F733" s="68"/>
      <c r="G733" s="68"/>
      <c r="H733" s="68"/>
      <c r="I733" s="68"/>
      <c r="J733" s="68"/>
      <c r="K733" s="68"/>
      <c r="L733" s="45"/>
      <c r="M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</row>
  </sheetData>
  <sheetProtection sheet="1" autoFilter="0" formatColumns="0" formatRows="0" objects="1" scenarios="1" spinCount="100000" saltValue="LBX6Q9Mv8tpO2z5HY6Ra1Lu86gZfl50yBJn4XNRX8t3+fpkpWWjYEDTfLgImdgpVCA6b/WUkOyVx5jEmQvMLug==" hashValue="cZquBBcbb+A5UfOZu8DtY+JC0dDNOhImrojqFPm7lVhhZd7EVL1z8pVDyT+HPUhQGDXDnFQPnMoAcyqVNfJcrQ==" algorithmName="SHA-512" password="CC35"/>
  <autoFilter ref="C127:K732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hyperlinks>
    <hyperlink ref="F132" r:id="rId1" display="https://podminky.urs.cz/item/CS_URS_2023_01/111251101"/>
    <hyperlink ref="F137" r:id="rId2" display="https://podminky.urs.cz/item/CS_URS_2023_01/111301111"/>
    <hyperlink ref="F142" r:id="rId3" display="https://podminky.urs.cz/item/CS_URS_2023_01/113107163"/>
    <hyperlink ref="F147" r:id="rId4" display="https://podminky.urs.cz/item/CS_URS_2023_01/113154124"/>
    <hyperlink ref="F152" r:id="rId5" display="https://podminky.urs.cz/item/CS_URS_2023_01/115001106"/>
    <hyperlink ref="F157" r:id="rId6" display="https://podminky.urs.cz/item/CS_URS_2023_01/115101201"/>
    <hyperlink ref="F162" r:id="rId7" display="https://podminky.urs.cz/item/CS_URS_2023_01/115101301"/>
    <hyperlink ref="F164" r:id="rId8" display="https://podminky.urs.cz/item/CS_URS_2023_01/129353101"/>
    <hyperlink ref="F168" r:id="rId9" display="https://podminky.urs.cz/item/CS_URS_2023_01/131351104"/>
    <hyperlink ref="F176" r:id="rId10" display="https://podminky.urs.cz/item/CS_URS_2023_01/153112122"/>
    <hyperlink ref="F180" r:id="rId11" display="https://podminky.urs.cz/item/CS_URS_2023_01/153113112"/>
    <hyperlink ref="F182" r:id="rId12" display="https://podminky.urs.cz/item/CS_URS_2023_01/162301501"/>
    <hyperlink ref="F184" r:id="rId13" display="https://podminky.urs.cz/item/CS_URS_2023_01/162301981"/>
    <hyperlink ref="F188" r:id="rId14" display="https://podminky.urs.cz/item/CS_URS_2023_01/162751137"/>
    <hyperlink ref="F192" r:id="rId15" display="https://podminky.urs.cz/item/CS_URS_2023_01/162751139"/>
    <hyperlink ref="F196" r:id="rId16" display="https://podminky.urs.cz/item/CS_URS_2023_01/171153101"/>
    <hyperlink ref="F200" r:id="rId17" display="https://podminky.urs.cz/item/CS_URS_2023_01/171201231"/>
    <hyperlink ref="F204" r:id="rId18" display="https://podminky.urs.cz/item/CS_URS_2023_01/171251201"/>
    <hyperlink ref="F208" r:id="rId19" display="https://podminky.urs.cz/item/CS_URS_2023_01/174151101"/>
    <hyperlink ref="F216" r:id="rId20" display="https://podminky.urs.cz/item/CS_URS_2023_01/175111101"/>
    <hyperlink ref="F225" r:id="rId21" display="https://podminky.urs.cz/item/CS_URS_2023_01/181152301"/>
    <hyperlink ref="F230" r:id="rId22" display="https://podminky.urs.cz/item/CS_URS_2023_01/181152302"/>
    <hyperlink ref="F235" r:id="rId23" display="https://podminky.urs.cz/item/CS_URS_2023_01/181351003"/>
    <hyperlink ref="F240" r:id="rId24" display="https://podminky.urs.cz/item/CS_URS_2023_01/181411131"/>
    <hyperlink ref="F249" r:id="rId25" display="https://podminky.urs.cz/item/CS_URS_2023_01/212752132"/>
    <hyperlink ref="F254" r:id="rId26" display="https://podminky.urs.cz/item/CS_URS_2023_01/212752412"/>
    <hyperlink ref="F259" r:id="rId27" display="https://podminky.urs.cz/item/CS_URS_2023_01/212972113"/>
    <hyperlink ref="F264" r:id="rId28" display="https://podminky.urs.cz/item/CS_URS_2023_01/273311124"/>
    <hyperlink ref="F272" r:id="rId29" display="https://podminky.urs.cz/item/CS_URS_2023_01/273321117"/>
    <hyperlink ref="F277" r:id="rId30" display="https://podminky.urs.cz/item/CS_URS_2023_01/273321117"/>
    <hyperlink ref="F282" r:id="rId31" display="https://podminky.urs.cz/item/CS_URS_2023_01/273354111"/>
    <hyperlink ref="F287" r:id="rId32" display="https://podminky.urs.cz/item/CS_URS_2023_01/273354211"/>
    <hyperlink ref="F289" r:id="rId33" display="https://podminky.urs.cz/item/CS_URS_2023_01/273361116"/>
    <hyperlink ref="F294" r:id="rId34" display="https://podminky.urs.cz/item/CS_URS_2023_01/274361116"/>
    <hyperlink ref="F300" r:id="rId35" display="https://podminky.urs.cz/item/CS_URS_2023_01/317321118"/>
    <hyperlink ref="F305" r:id="rId36" display="https://podminky.urs.cz/item/CS_URS_2023_01/317321118"/>
    <hyperlink ref="F313" r:id="rId37" display="https://podminky.urs.cz/item/CS_URS_2023_01/317353121"/>
    <hyperlink ref="F318" r:id="rId38" display="https://podminky.urs.cz/item/CS_URS_2023_01/317353221"/>
    <hyperlink ref="F320" r:id="rId39" display="https://podminky.urs.cz/item/CS_URS_2023_01/317361116"/>
    <hyperlink ref="F325" r:id="rId40" display="https://podminky.urs.cz/item/CS_URS_2023_01/317361116"/>
    <hyperlink ref="F330" r:id="rId41" display="https://podminky.urs.cz/item/CS_URS_2023_01/334323117"/>
    <hyperlink ref="F339" r:id="rId42" display="https://podminky.urs.cz/item/CS_URS_2023_01/334323218"/>
    <hyperlink ref="F344" r:id="rId43" display="https://podminky.urs.cz/item/CS_URS_2023_01/334351112"/>
    <hyperlink ref="F348" r:id="rId44" display="https://podminky.urs.cz/item/CS_URS_2023_01/334351211"/>
    <hyperlink ref="F350" r:id="rId45" display="https://podminky.urs.cz/item/CS_URS_2023_01/334352111"/>
    <hyperlink ref="F358" r:id="rId46" display="https://podminky.urs.cz/item/CS_URS_2023_01/334352211"/>
    <hyperlink ref="F362" r:id="rId47" display="https://podminky.urs.cz/item/CS_URS_2023_01/334361226"/>
    <hyperlink ref="F367" r:id="rId48" display="https://podminky.urs.cz/item/CS_URS_2023_01/334361266"/>
    <hyperlink ref="F376" r:id="rId49" display="https://podminky.urs.cz/item/CS_URS_2023_01/348171111"/>
    <hyperlink ref="F381" r:id="rId50" display="https://podminky.urs.cz/item/CS_URS_2023_01/348185121"/>
    <hyperlink ref="F383" r:id="rId51" display="https://podminky.urs.cz/item/CS_URS_2023_01/348185131"/>
    <hyperlink ref="F388" r:id="rId52" display="https://podminky.urs.cz/item/CS_URS_2023_01/348185211"/>
    <hyperlink ref="F390" r:id="rId53" display="https://podminky.urs.cz/item/CS_URS_2023_01/389121112"/>
    <hyperlink ref="F396" r:id="rId54" display="https://podminky.urs.cz/item/CS_URS_2023_01/389361003"/>
    <hyperlink ref="F409" r:id="rId55" display="https://podminky.urs.cz/item/CS_URS_2023_01/421321138"/>
    <hyperlink ref="F414" r:id="rId56" display="https://podminky.urs.cz/item/CS_URS_2023_01/421321192"/>
    <hyperlink ref="F416" r:id="rId57" display="https://podminky.urs.cz/item/CS_URS_2023_01/421351112"/>
    <hyperlink ref="F421" r:id="rId58" display="https://podminky.urs.cz/item/CS_URS_2023_01/421361236"/>
    <hyperlink ref="F426" r:id="rId59" display="https://podminky.urs.cz/item/CS_URS_2023_01/421361412"/>
    <hyperlink ref="F431" r:id="rId60" display="https://podminky.urs.cz/item/CS_URS_2023_01/451317777"/>
    <hyperlink ref="F433" r:id="rId61" display="https://podminky.urs.cz/item/CS_URS_2023_01/451475121"/>
    <hyperlink ref="F438" r:id="rId62" display="https://podminky.urs.cz/item/CS_URS_2023_01/451475122"/>
    <hyperlink ref="F443" r:id="rId63" display="https://podminky.urs.cz/item/CS_URS_2023_01/451477121"/>
    <hyperlink ref="F448" r:id="rId64" display="https://podminky.urs.cz/item/CS_URS_2023_01/451477122"/>
    <hyperlink ref="F452" r:id="rId65" display="https://podminky.urs.cz/item/CS_URS_2023_01/452311131"/>
    <hyperlink ref="F457" r:id="rId66" display="https://podminky.urs.cz/item/CS_URS_2023_01/462511111"/>
    <hyperlink ref="F462" r:id="rId67" display="https://podminky.urs.cz/item/CS_URS_2023_01/462511112"/>
    <hyperlink ref="F467" r:id="rId68" display="https://podminky.urs.cz/item/CS_URS_2023_01/465513257"/>
    <hyperlink ref="F478" r:id="rId69" display="https://podminky.urs.cz/item/CS_URS_2023_01/564871111"/>
    <hyperlink ref="F483" r:id="rId70" display="https://podminky.urs.cz/item/CS_URS_2023_01/564962111"/>
    <hyperlink ref="F488" r:id="rId71" display="https://podminky.urs.cz/item/CS_URS_2023_01/565145121"/>
    <hyperlink ref="F493" r:id="rId72" display="https://podminky.urs.cz/item/CS_URS_2023_01/569903311"/>
    <hyperlink ref="F501" r:id="rId73" display="https://podminky.urs.cz/item/CS_URS_2023_01/569951133"/>
    <hyperlink ref="F506" r:id="rId74" display="https://podminky.urs.cz/item/CS_URS_2023_01/573231107"/>
    <hyperlink ref="F511" r:id="rId75" display="https://podminky.urs.cz/item/CS_URS_2023_01/577155142"/>
    <hyperlink ref="F516" r:id="rId76" display="https://podminky.urs.cz/item/CS_URS_2023_01/599632111"/>
    <hyperlink ref="F519" r:id="rId77" display="https://podminky.urs.cz/item/CS_URS_2023_01/628611102"/>
    <hyperlink ref="F527" r:id="rId78" display="https://podminky.urs.cz/item/CS_URS_2023_01/628612101"/>
    <hyperlink ref="F532" r:id="rId79" display="https://podminky.urs.cz/item/CS_URS_2023_01/628633112"/>
    <hyperlink ref="F534" r:id="rId80" display="https://podminky.urs.cz/item/CS_URS_2023_01/629992112"/>
    <hyperlink ref="F540" r:id="rId81" display="https://podminky.urs.cz/item/CS_URS_2023_01/914112111"/>
    <hyperlink ref="F549" r:id="rId82" display="https://podminky.urs.cz/item/CS_URS_2023_01/916131213"/>
    <hyperlink ref="F557" r:id="rId83" display="https://podminky.urs.cz/item/CS_URS_2023_01/916242112"/>
    <hyperlink ref="F565" r:id="rId84" display="https://podminky.urs.cz/item/CS_URS_2023_01/916991121"/>
    <hyperlink ref="F569" r:id="rId85" display="https://podminky.urs.cz/item/CS_URS_2023_01/919121132"/>
    <hyperlink ref="F574" r:id="rId86" display="https://podminky.urs.cz/item/CS_URS_2023_01/919731122"/>
    <hyperlink ref="F592" r:id="rId87" display="https://podminky.urs.cz/item/CS_URS_2023_01/938532111"/>
    <hyperlink ref="F597" r:id="rId88" display="https://podminky.urs.cz/item/CS_URS_2023_01/961041211"/>
    <hyperlink ref="F606" r:id="rId89" display="https://podminky.urs.cz/item/CS_URS_2023_01/966008112"/>
    <hyperlink ref="F611" r:id="rId90" display="https://podminky.urs.cz/item/CS_URS_2023_01/966008113"/>
    <hyperlink ref="F618" r:id="rId91" display="https://podminky.urs.cz/item/CS_URS_2023_01/997013871"/>
    <hyperlink ref="F623" r:id="rId92" display="https://podminky.urs.cz/item/CS_URS_2023_01/997221551"/>
    <hyperlink ref="F628" r:id="rId93" display="https://podminky.urs.cz/item/CS_URS_2023_01/997221551"/>
    <hyperlink ref="F633" r:id="rId94" display="https://podminky.urs.cz/item/CS_URS_2023_01/997221559"/>
    <hyperlink ref="F637" r:id="rId95" display="https://podminky.urs.cz/item/CS_URS_2023_01/997221559"/>
    <hyperlink ref="F642" r:id="rId96" display="https://podminky.urs.cz/item/CS_URS_2023_01/997221561"/>
    <hyperlink ref="F650" r:id="rId97" display="https://podminky.urs.cz/item/CS_URS_2023_01/997221569"/>
    <hyperlink ref="F654" r:id="rId98" display="https://podminky.urs.cz/item/CS_URS_2023_01/997221611"/>
    <hyperlink ref="F658" r:id="rId99" display="https://podminky.urs.cz/item/CS_URS_2023_01/997221612"/>
    <hyperlink ref="F662" r:id="rId100" display="https://podminky.urs.cz/item/CS_URS_2023_01/997221615"/>
    <hyperlink ref="F666" r:id="rId101" display="https://podminky.urs.cz/item/CS_URS_2023_01/997221625"/>
    <hyperlink ref="F670" r:id="rId102" display="https://podminky.urs.cz/item/CS_URS_2023_01/997221873"/>
    <hyperlink ref="F675" r:id="rId103" display="https://podminky.urs.cz/item/CS_URS_2023_01/998214111"/>
    <hyperlink ref="F679" r:id="rId104" display="https://podminky.urs.cz/item/CS_URS_2023_01/711311001"/>
    <hyperlink ref="F684" r:id="rId105" display="https://podminky.urs.cz/item/CS_URS_2023_01/711341564"/>
    <hyperlink ref="F692" r:id="rId106" display="https://podminky.urs.cz/item/CS_URS_2023_01/711412001"/>
    <hyperlink ref="F697" r:id="rId107" display="https://podminky.urs.cz/item/CS_URS_2023_01/711442559"/>
    <hyperlink ref="F708" r:id="rId108" display="https://podminky.urs.cz/item/CS_URS_2023_01/711491471"/>
    <hyperlink ref="F716" r:id="rId109" display="https://podminky.urs.cz/item/CS_URS_2023_01/711511101"/>
    <hyperlink ref="F724" r:id="rId110" display="https://podminky.urs.cz/item/CS_URS_2023_01/711521131"/>
    <hyperlink ref="F732" r:id="rId111" display="https://podminky.urs.cz/item/CS_URS_2023_01/99871110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12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101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83</v>
      </c>
    </row>
    <row r="4" s="1" customFormat="1" ht="24.96" customHeight="1">
      <c r="B4" s="21"/>
      <c r="D4" s="139" t="s">
        <v>102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 xml:space="preserve"> II-605 hr. Okr. TC-PC - Bor , oprava průtahů(Sulislav,Sytno,Benešovice,Holostřevy,Skviřín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103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1374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22. 5. 2023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 xml:space="preserve"> </v>
      </c>
      <c r="F15" s="39"/>
      <c r="G15" s="39"/>
      <c r="H15" s="39"/>
      <c r="I15" s="141" t="s">
        <v>26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27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26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29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 xml:space="preserve"> </v>
      </c>
      <c r="F21" s="39"/>
      <c r="G21" s="39"/>
      <c r="H21" s="39"/>
      <c r="I21" s="141" t="s">
        <v>26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31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 xml:space="preserve"> </v>
      </c>
      <c r="F24" s="39"/>
      <c r="G24" s="39"/>
      <c r="H24" s="39"/>
      <c r="I24" s="141" t="s">
        <v>26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32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33</v>
      </c>
      <c r="E30" s="39"/>
      <c r="F30" s="39"/>
      <c r="G30" s="39"/>
      <c r="H30" s="39"/>
      <c r="I30" s="39"/>
      <c r="J30" s="152">
        <f>ROUND(J121,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35</v>
      </c>
      <c r="G32" s="39"/>
      <c r="H32" s="39"/>
      <c r="I32" s="153" t="s">
        <v>34</v>
      </c>
      <c r="J32" s="153" t="s">
        <v>36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37</v>
      </c>
      <c r="E33" s="141" t="s">
        <v>38</v>
      </c>
      <c r="F33" s="155">
        <f>ROUND((SUM(BE121:BE138)),  2)</f>
        <v>0</v>
      </c>
      <c r="G33" s="39"/>
      <c r="H33" s="39"/>
      <c r="I33" s="156">
        <v>0.20999999999999999</v>
      </c>
      <c r="J33" s="155">
        <f>ROUND(((SUM(BE121:BE138))*I33),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39</v>
      </c>
      <c r="F34" s="155">
        <f>ROUND((SUM(BF121:BF138)),  2)</f>
        <v>0</v>
      </c>
      <c r="G34" s="39"/>
      <c r="H34" s="39"/>
      <c r="I34" s="156">
        <v>0.14999999999999999</v>
      </c>
      <c r="J34" s="155">
        <f>ROUND(((SUM(BF121:BF138))*I34),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40</v>
      </c>
      <c r="F35" s="155">
        <f>ROUND((SUM(BG121:BG138)),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41</v>
      </c>
      <c r="F36" s="155">
        <f>ROUND((SUM(BH121:BH138)),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42</v>
      </c>
      <c r="F37" s="155">
        <f>ROUND((SUM(BI121:BI138)),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43</v>
      </c>
      <c r="E39" s="159"/>
      <c r="F39" s="159"/>
      <c r="G39" s="160" t="s">
        <v>44</v>
      </c>
      <c r="H39" s="161" t="s">
        <v>45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46</v>
      </c>
      <c r="E50" s="165"/>
      <c r="F50" s="165"/>
      <c r="G50" s="164" t="s">
        <v>47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48</v>
      </c>
      <c r="E61" s="167"/>
      <c r="F61" s="168" t="s">
        <v>49</v>
      </c>
      <c r="G61" s="166" t="s">
        <v>48</v>
      </c>
      <c r="H61" s="167"/>
      <c r="I61" s="167"/>
      <c r="J61" s="169" t="s">
        <v>49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50</v>
      </c>
      <c r="E65" s="170"/>
      <c r="F65" s="170"/>
      <c r="G65" s="164" t="s">
        <v>51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48</v>
      </c>
      <c r="E76" s="167"/>
      <c r="F76" s="168" t="s">
        <v>49</v>
      </c>
      <c r="G76" s="166" t="s">
        <v>48</v>
      </c>
      <c r="H76" s="167"/>
      <c r="I76" s="167"/>
      <c r="J76" s="169" t="s">
        <v>49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105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 xml:space="preserve"> II-605 hr. Okr. TC-PC - Bor , oprava průtahů(Sulislav,Sytno,Benešovice,Holostřevy,Skviřín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103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SKA4908 - VON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 </v>
      </c>
      <c r="G89" s="41"/>
      <c r="H89" s="41"/>
      <c r="I89" s="33" t="s">
        <v>22</v>
      </c>
      <c r="J89" s="80" t="str">
        <f>IF(J12="","",J12)</f>
        <v>22. 5. 2023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33" t="s">
        <v>29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31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106</v>
      </c>
      <c r="D94" s="177"/>
      <c r="E94" s="177"/>
      <c r="F94" s="177"/>
      <c r="G94" s="177"/>
      <c r="H94" s="177"/>
      <c r="I94" s="177"/>
      <c r="J94" s="178" t="s">
        <v>107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108</v>
      </c>
      <c r="D96" s="41"/>
      <c r="E96" s="41"/>
      <c r="F96" s="41"/>
      <c r="G96" s="41"/>
      <c r="H96" s="41"/>
      <c r="I96" s="41"/>
      <c r="J96" s="111">
        <f>J121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109</v>
      </c>
    </row>
    <row r="97" s="9" customFormat="1" ht="24.96" customHeight="1">
      <c r="A97" s="9"/>
      <c r="B97" s="180"/>
      <c r="C97" s="181"/>
      <c r="D97" s="182" t="s">
        <v>1375</v>
      </c>
      <c r="E97" s="183"/>
      <c r="F97" s="183"/>
      <c r="G97" s="183"/>
      <c r="H97" s="183"/>
      <c r="I97" s="183"/>
      <c r="J97" s="184">
        <f>J122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1376</v>
      </c>
      <c r="E98" s="189"/>
      <c r="F98" s="189"/>
      <c r="G98" s="189"/>
      <c r="H98" s="189"/>
      <c r="I98" s="189"/>
      <c r="J98" s="190">
        <f>J123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1377</v>
      </c>
      <c r="E99" s="189"/>
      <c r="F99" s="189"/>
      <c r="G99" s="189"/>
      <c r="H99" s="189"/>
      <c r="I99" s="189"/>
      <c r="J99" s="190">
        <f>J131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1378</v>
      </c>
      <c r="E100" s="189"/>
      <c r="F100" s="189"/>
      <c r="G100" s="189"/>
      <c r="H100" s="189"/>
      <c r="I100" s="189"/>
      <c r="J100" s="190">
        <f>J134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1379</v>
      </c>
      <c r="E101" s="189"/>
      <c r="F101" s="189"/>
      <c r="G101" s="189"/>
      <c r="H101" s="189"/>
      <c r="I101" s="189"/>
      <c r="J101" s="190">
        <f>J136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9"/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64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="2" customFormat="1" ht="6.96" customHeight="1">
      <c r="A103" s="39"/>
      <c r="B103" s="67"/>
      <c r="C103" s="68"/>
      <c r="D103" s="68"/>
      <c r="E103" s="68"/>
      <c r="F103" s="68"/>
      <c r="G103" s="68"/>
      <c r="H103" s="68"/>
      <c r="I103" s="68"/>
      <c r="J103" s="68"/>
      <c r="K103" s="68"/>
      <c r="L103" s="64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7" s="2" customFormat="1" ht="6.96" customHeight="1">
      <c r="A107" s="39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24.96" customHeight="1">
      <c r="A108" s="39"/>
      <c r="B108" s="40"/>
      <c r="C108" s="24" t="s">
        <v>117</v>
      </c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6.96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2" customHeight="1">
      <c r="A110" s="39"/>
      <c r="B110" s="40"/>
      <c r="C110" s="33" t="s">
        <v>16</v>
      </c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6.5" customHeight="1">
      <c r="A111" s="39"/>
      <c r="B111" s="40"/>
      <c r="C111" s="41"/>
      <c r="D111" s="41"/>
      <c r="E111" s="175" t="str">
        <f>E7</f>
        <v xml:space="preserve"> II-605 hr. Okr. TC-PC - Bor , oprava průtahů(Sulislav,Sytno,Benešovice,Holostřevy,Skviřín</v>
      </c>
      <c r="F111" s="33"/>
      <c r="G111" s="33"/>
      <c r="H111" s="33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103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77" t="str">
        <f>E9</f>
        <v>SKA4908 - VON</v>
      </c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20</v>
      </c>
      <c r="D115" s="41"/>
      <c r="E115" s="41"/>
      <c r="F115" s="28" t="str">
        <f>F12</f>
        <v xml:space="preserve"> </v>
      </c>
      <c r="G115" s="41"/>
      <c r="H115" s="41"/>
      <c r="I115" s="33" t="s">
        <v>22</v>
      </c>
      <c r="J115" s="80" t="str">
        <f>IF(J12="","",J12)</f>
        <v>22. 5. 2023</v>
      </c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5.15" customHeight="1">
      <c r="A117" s="39"/>
      <c r="B117" s="40"/>
      <c r="C117" s="33" t="s">
        <v>24</v>
      </c>
      <c r="D117" s="41"/>
      <c r="E117" s="41"/>
      <c r="F117" s="28" t="str">
        <f>E15</f>
        <v xml:space="preserve"> </v>
      </c>
      <c r="G117" s="41"/>
      <c r="H117" s="41"/>
      <c r="I117" s="33" t="s">
        <v>29</v>
      </c>
      <c r="J117" s="37" t="str">
        <f>E21</f>
        <v xml:space="preserve"> 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27</v>
      </c>
      <c r="D118" s="41"/>
      <c r="E118" s="41"/>
      <c r="F118" s="28" t="str">
        <f>IF(E18="","",E18)</f>
        <v>Vyplň údaj</v>
      </c>
      <c r="G118" s="41"/>
      <c r="H118" s="41"/>
      <c r="I118" s="33" t="s">
        <v>31</v>
      </c>
      <c r="J118" s="37" t="str">
        <f>E24</f>
        <v xml:space="preserve"> 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0.32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11" customFormat="1" ht="29.28" customHeight="1">
      <c r="A120" s="192"/>
      <c r="B120" s="193"/>
      <c r="C120" s="194" t="s">
        <v>118</v>
      </c>
      <c r="D120" s="195" t="s">
        <v>58</v>
      </c>
      <c r="E120" s="195" t="s">
        <v>54</v>
      </c>
      <c r="F120" s="195" t="s">
        <v>55</v>
      </c>
      <c r="G120" s="195" t="s">
        <v>119</v>
      </c>
      <c r="H120" s="195" t="s">
        <v>120</v>
      </c>
      <c r="I120" s="195" t="s">
        <v>121</v>
      </c>
      <c r="J120" s="195" t="s">
        <v>107</v>
      </c>
      <c r="K120" s="196" t="s">
        <v>122</v>
      </c>
      <c r="L120" s="197"/>
      <c r="M120" s="101" t="s">
        <v>1</v>
      </c>
      <c r="N120" s="102" t="s">
        <v>37</v>
      </c>
      <c r="O120" s="102" t="s">
        <v>123</v>
      </c>
      <c r="P120" s="102" t="s">
        <v>124</v>
      </c>
      <c r="Q120" s="102" t="s">
        <v>125</v>
      </c>
      <c r="R120" s="102" t="s">
        <v>126</v>
      </c>
      <c r="S120" s="102" t="s">
        <v>127</v>
      </c>
      <c r="T120" s="103" t="s">
        <v>128</v>
      </c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</row>
    <row r="121" s="2" customFormat="1" ht="22.8" customHeight="1">
      <c r="A121" s="39"/>
      <c r="B121" s="40"/>
      <c r="C121" s="108" t="s">
        <v>129</v>
      </c>
      <c r="D121" s="41"/>
      <c r="E121" s="41"/>
      <c r="F121" s="41"/>
      <c r="G121" s="41"/>
      <c r="H121" s="41"/>
      <c r="I121" s="41"/>
      <c r="J121" s="198">
        <f>BK121</f>
        <v>0</v>
      </c>
      <c r="K121" s="41"/>
      <c r="L121" s="45"/>
      <c r="M121" s="104"/>
      <c r="N121" s="199"/>
      <c r="O121" s="105"/>
      <c r="P121" s="200">
        <f>P122</f>
        <v>0</v>
      </c>
      <c r="Q121" s="105"/>
      <c r="R121" s="200">
        <f>R122</f>
        <v>0</v>
      </c>
      <c r="S121" s="105"/>
      <c r="T121" s="201">
        <f>T122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72</v>
      </c>
      <c r="AU121" s="18" t="s">
        <v>109</v>
      </c>
      <c r="BK121" s="202">
        <f>BK122</f>
        <v>0</v>
      </c>
    </row>
    <row r="122" s="12" customFormat="1" ht="25.92" customHeight="1">
      <c r="A122" s="12"/>
      <c r="B122" s="203"/>
      <c r="C122" s="204"/>
      <c r="D122" s="205" t="s">
        <v>72</v>
      </c>
      <c r="E122" s="206" t="s">
        <v>1380</v>
      </c>
      <c r="F122" s="206" t="s">
        <v>1381</v>
      </c>
      <c r="G122" s="204"/>
      <c r="H122" s="204"/>
      <c r="I122" s="207"/>
      <c r="J122" s="208">
        <f>BK122</f>
        <v>0</v>
      </c>
      <c r="K122" s="204"/>
      <c r="L122" s="209"/>
      <c r="M122" s="210"/>
      <c r="N122" s="211"/>
      <c r="O122" s="211"/>
      <c r="P122" s="212">
        <f>P123+P131+P134+P136</f>
        <v>0</v>
      </c>
      <c r="Q122" s="211"/>
      <c r="R122" s="212">
        <f>R123+R131+R134+R136</f>
        <v>0</v>
      </c>
      <c r="S122" s="211"/>
      <c r="T122" s="213">
        <f>T123+T131+T134+T136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4" t="s">
        <v>161</v>
      </c>
      <c r="AT122" s="215" t="s">
        <v>72</v>
      </c>
      <c r="AU122" s="215" t="s">
        <v>73</v>
      </c>
      <c r="AY122" s="214" t="s">
        <v>132</v>
      </c>
      <c r="BK122" s="216">
        <f>BK123+BK131+BK134+BK136</f>
        <v>0</v>
      </c>
    </row>
    <row r="123" s="12" customFormat="1" ht="22.8" customHeight="1">
      <c r="A123" s="12"/>
      <c r="B123" s="203"/>
      <c r="C123" s="204"/>
      <c r="D123" s="205" t="s">
        <v>72</v>
      </c>
      <c r="E123" s="217" t="s">
        <v>1382</v>
      </c>
      <c r="F123" s="217" t="s">
        <v>1383</v>
      </c>
      <c r="G123" s="204"/>
      <c r="H123" s="204"/>
      <c r="I123" s="207"/>
      <c r="J123" s="218">
        <f>BK123</f>
        <v>0</v>
      </c>
      <c r="K123" s="204"/>
      <c r="L123" s="209"/>
      <c r="M123" s="210"/>
      <c r="N123" s="211"/>
      <c r="O123" s="211"/>
      <c r="P123" s="212">
        <f>SUM(P124:P130)</f>
        <v>0</v>
      </c>
      <c r="Q123" s="211"/>
      <c r="R123" s="212">
        <f>SUM(R124:R130)</f>
        <v>0</v>
      </c>
      <c r="S123" s="211"/>
      <c r="T123" s="213">
        <f>SUM(T124:T130)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4" t="s">
        <v>161</v>
      </c>
      <c r="AT123" s="215" t="s">
        <v>72</v>
      </c>
      <c r="AU123" s="215" t="s">
        <v>81</v>
      </c>
      <c r="AY123" s="214" t="s">
        <v>132</v>
      </c>
      <c r="BK123" s="216">
        <f>SUM(BK124:BK130)</f>
        <v>0</v>
      </c>
    </row>
    <row r="124" s="2" customFormat="1" ht="16.5" customHeight="1">
      <c r="A124" s="39"/>
      <c r="B124" s="40"/>
      <c r="C124" s="219" t="s">
        <v>81</v>
      </c>
      <c r="D124" s="219" t="s">
        <v>134</v>
      </c>
      <c r="E124" s="220" t="s">
        <v>1384</v>
      </c>
      <c r="F124" s="221" t="s">
        <v>1385</v>
      </c>
      <c r="G124" s="222" t="s">
        <v>1386</v>
      </c>
      <c r="H124" s="223">
        <v>1</v>
      </c>
      <c r="I124" s="224"/>
      <c r="J124" s="225">
        <f>ROUND(I124*H124,2)</f>
        <v>0</v>
      </c>
      <c r="K124" s="221" t="s">
        <v>138</v>
      </c>
      <c r="L124" s="45"/>
      <c r="M124" s="226" t="s">
        <v>1</v>
      </c>
      <c r="N124" s="227" t="s">
        <v>38</v>
      </c>
      <c r="O124" s="92"/>
      <c r="P124" s="228">
        <f>O124*H124</f>
        <v>0</v>
      </c>
      <c r="Q124" s="228">
        <v>0</v>
      </c>
      <c r="R124" s="228">
        <f>Q124*H124</f>
        <v>0</v>
      </c>
      <c r="S124" s="228">
        <v>0</v>
      </c>
      <c r="T124" s="229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30" t="s">
        <v>139</v>
      </c>
      <c r="AT124" s="230" t="s">
        <v>134</v>
      </c>
      <c r="AU124" s="230" t="s">
        <v>83</v>
      </c>
      <c r="AY124" s="18" t="s">
        <v>132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18" t="s">
        <v>81</v>
      </c>
      <c r="BK124" s="231">
        <f>ROUND(I124*H124,2)</f>
        <v>0</v>
      </c>
      <c r="BL124" s="18" t="s">
        <v>139</v>
      </c>
      <c r="BM124" s="230" t="s">
        <v>83</v>
      </c>
    </row>
    <row r="125" s="2" customFormat="1">
      <c r="A125" s="39"/>
      <c r="B125" s="40"/>
      <c r="C125" s="41"/>
      <c r="D125" s="232" t="s">
        <v>140</v>
      </c>
      <c r="E125" s="41"/>
      <c r="F125" s="233" t="s">
        <v>1387</v>
      </c>
      <c r="G125" s="41"/>
      <c r="H125" s="41"/>
      <c r="I125" s="234"/>
      <c r="J125" s="41"/>
      <c r="K125" s="41"/>
      <c r="L125" s="45"/>
      <c r="M125" s="235"/>
      <c r="N125" s="236"/>
      <c r="O125" s="92"/>
      <c r="P125" s="92"/>
      <c r="Q125" s="92"/>
      <c r="R125" s="92"/>
      <c r="S125" s="92"/>
      <c r="T125" s="93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140</v>
      </c>
      <c r="AU125" s="18" t="s">
        <v>83</v>
      </c>
    </row>
    <row r="126" s="2" customFormat="1" ht="16.5" customHeight="1">
      <c r="A126" s="39"/>
      <c r="B126" s="40"/>
      <c r="C126" s="219" t="s">
        <v>83</v>
      </c>
      <c r="D126" s="219" t="s">
        <v>134</v>
      </c>
      <c r="E126" s="220" t="s">
        <v>1388</v>
      </c>
      <c r="F126" s="221" t="s">
        <v>1389</v>
      </c>
      <c r="G126" s="222" t="s">
        <v>1390</v>
      </c>
      <c r="H126" s="223">
        <v>1</v>
      </c>
      <c r="I126" s="224"/>
      <c r="J126" s="225">
        <f>ROUND(I126*H126,2)</f>
        <v>0</v>
      </c>
      <c r="K126" s="221" t="s">
        <v>1</v>
      </c>
      <c r="L126" s="45"/>
      <c r="M126" s="226" t="s">
        <v>1</v>
      </c>
      <c r="N126" s="227" t="s">
        <v>38</v>
      </c>
      <c r="O126" s="92"/>
      <c r="P126" s="228">
        <f>O126*H126</f>
        <v>0</v>
      </c>
      <c r="Q126" s="228">
        <v>0</v>
      </c>
      <c r="R126" s="228">
        <f>Q126*H126</f>
        <v>0</v>
      </c>
      <c r="S126" s="228">
        <v>0</v>
      </c>
      <c r="T126" s="229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0" t="s">
        <v>139</v>
      </c>
      <c r="AT126" s="230" t="s">
        <v>134</v>
      </c>
      <c r="AU126" s="230" t="s">
        <v>83</v>
      </c>
      <c r="AY126" s="18" t="s">
        <v>132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18" t="s">
        <v>81</v>
      </c>
      <c r="BK126" s="231">
        <f>ROUND(I126*H126,2)</f>
        <v>0</v>
      </c>
      <c r="BL126" s="18" t="s">
        <v>139</v>
      </c>
      <c r="BM126" s="230" t="s">
        <v>139</v>
      </c>
    </row>
    <row r="127" s="2" customFormat="1" ht="16.5" customHeight="1">
      <c r="A127" s="39"/>
      <c r="B127" s="40"/>
      <c r="C127" s="219" t="s">
        <v>155</v>
      </c>
      <c r="D127" s="219" t="s">
        <v>134</v>
      </c>
      <c r="E127" s="220" t="s">
        <v>1391</v>
      </c>
      <c r="F127" s="221" t="s">
        <v>1392</v>
      </c>
      <c r="G127" s="222" t="s">
        <v>1390</v>
      </c>
      <c r="H127" s="223">
        <v>1</v>
      </c>
      <c r="I127" s="224"/>
      <c r="J127" s="225">
        <f>ROUND(I127*H127,2)</f>
        <v>0</v>
      </c>
      <c r="K127" s="221" t="s">
        <v>138</v>
      </c>
      <c r="L127" s="45"/>
      <c r="M127" s="226" t="s">
        <v>1</v>
      </c>
      <c r="N127" s="227" t="s">
        <v>38</v>
      </c>
      <c r="O127" s="92"/>
      <c r="P127" s="228">
        <f>O127*H127</f>
        <v>0</v>
      </c>
      <c r="Q127" s="228">
        <v>0</v>
      </c>
      <c r="R127" s="228">
        <f>Q127*H127</f>
        <v>0</v>
      </c>
      <c r="S127" s="228">
        <v>0</v>
      </c>
      <c r="T127" s="229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0" t="s">
        <v>139</v>
      </c>
      <c r="AT127" s="230" t="s">
        <v>134</v>
      </c>
      <c r="AU127" s="230" t="s">
        <v>83</v>
      </c>
      <c r="AY127" s="18" t="s">
        <v>132</v>
      </c>
      <c r="BE127" s="231">
        <f>IF(N127="základní",J127,0)</f>
        <v>0</v>
      </c>
      <c r="BF127" s="231">
        <f>IF(N127="snížená",J127,0)</f>
        <v>0</v>
      </c>
      <c r="BG127" s="231">
        <f>IF(N127="zákl. přenesená",J127,0)</f>
        <v>0</v>
      </c>
      <c r="BH127" s="231">
        <f>IF(N127="sníž. přenesená",J127,0)</f>
        <v>0</v>
      </c>
      <c r="BI127" s="231">
        <f>IF(N127="nulová",J127,0)</f>
        <v>0</v>
      </c>
      <c r="BJ127" s="18" t="s">
        <v>81</v>
      </c>
      <c r="BK127" s="231">
        <f>ROUND(I127*H127,2)</f>
        <v>0</v>
      </c>
      <c r="BL127" s="18" t="s">
        <v>139</v>
      </c>
      <c r="BM127" s="230" t="s">
        <v>158</v>
      </c>
    </row>
    <row r="128" s="2" customFormat="1">
      <c r="A128" s="39"/>
      <c r="B128" s="40"/>
      <c r="C128" s="41"/>
      <c r="D128" s="232" t="s">
        <v>140</v>
      </c>
      <c r="E128" s="41"/>
      <c r="F128" s="233" t="s">
        <v>1393</v>
      </c>
      <c r="G128" s="41"/>
      <c r="H128" s="41"/>
      <c r="I128" s="234"/>
      <c r="J128" s="41"/>
      <c r="K128" s="41"/>
      <c r="L128" s="45"/>
      <c r="M128" s="235"/>
      <c r="N128" s="236"/>
      <c r="O128" s="92"/>
      <c r="P128" s="92"/>
      <c r="Q128" s="92"/>
      <c r="R128" s="92"/>
      <c r="S128" s="92"/>
      <c r="T128" s="93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140</v>
      </c>
      <c r="AU128" s="18" t="s">
        <v>83</v>
      </c>
    </row>
    <row r="129" s="2" customFormat="1" ht="16.5" customHeight="1">
      <c r="A129" s="39"/>
      <c r="B129" s="40"/>
      <c r="C129" s="219" t="s">
        <v>139</v>
      </c>
      <c r="D129" s="219" t="s">
        <v>134</v>
      </c>
      <c r="E129" s="220" t="s">
        <v>1394</v>
      </c>
      <c r="F129" s="221" t="s">
        <v>1395</v>
      </c>
      <c r="G129" s="222" t="s">
        <v>1390</v>
      </c>
      <c r="H129" s="223">
        <v>1</v>
      </c>
      <c r="I129" s="224"/>
      <c r="J129" s="225">
        <f>ROUND(I129*H129,2)</f>
        <v>0</v>
      </c>
      <c r="K129" s="221" t="s">
        <v>138</v>
      </c>
      <c r="L129" s="45"/>
      <c r="M129" s="226" t="s">
        <v>1</v>
      </c>
      <c r="N129" s="227" t="s">
        <v>38</v>
      </c>
      <c r="O129" s="92"/>
      <c r="P129" s="228">
        <f>O129*H129</f>
        <v>0</v>
      </c>
      <c r="Q129" s="228">
        <v>0</v>
      </c>
      <c r="R129" s="228">
        <f>Q129*H129</f>
        <v>0</v>
      </c>
      <c r="S129" s="228">
        <v>0</v>
      </c>
      <c r="T129" s="229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0" t="s">
        <v>139</v>
      </c>
      <c r="AT129" s="230" t="s">
        <v>134</v>
      </c>
      <c r="AU129" s="230" t="s">
        <v>83</v>
      </c>
      <c r="AY129" s="18" t="s">
        <v>132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8" t="s">
        <v>81</v>
      </c>
      <c r="BK129" s="231">
        <f>ROUND(I129*H129,2)</f>
        <v>0</v>
      </c>
      <c r="BL129" s="18" t="s">
        <v>139</v>
      </c>
      <c r="BM129" s="230" t="s">
        <v>165</v>
      </c>
    </row>
    <row r="130" s="2" customFormat="1">
      <c r="A130" s="39"/>
      <c r="B130" s="40"/>
      <c r="C130" s="41"/>
      <c r="D130" s="232" t="s">
        <v>140</v>
      </c>
      <c r="E130" s="41"/>
      <c r="F130" s="233" t="s">
        <v>1396</v>
      </c>
      <c r="G130" s="41"/>
      <c r="H130" s="41"/>
      <c r="I130" s="234"/>
      <c r="J130" s="41"/>
      <c r="K130" s="41"/>
      <c r="L130" s="45"/>
      <c r="M130" s="235"/>
      <c r="N130" s="236"/>
      <c r="O130" s="92"/>
      <c r="P130" s="92"/>
      <c r="Q130" s="92"/>
      <c r="R130" s="92"/>
      <c r="S130" s="92"/>
      <c r="T130" s="93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140</v>
      </c>
      <c r="AU130" s="18" t="s">
        <v>83</v>
      </c>
    </row>
    <row r="131" s="12" customFormat="1" ht="22.8" customHeight="1">
      <c r="A131" s="12"/>
      <c r="B131" s="203"/>
      <c r="C131" s="204"/>
      <c r="D131" s="205" t="s">
        <v>72</v>
      </c>
      <c r="E131" s="217" t="s">
        <v>1397</v>
      </c>
      <c r="F131" s="217" t="s">
        <v>1398</v>
      </c>
      <c r="G131" s="204"/>
      <c r="H131" s="204"/>
      <c r="I131" s="207"/>
      <c r="J131" s="218">
        <f>BK131</f>
        <v>0</v>
      </c>
      <c r="K131" s="204"/>
      <c r="L131" s="209"/>
      <c r="M131" s="210"/>
      <c r="N131" s="211"/>
      <c r="O131" s="211"/>
      <c r="P131" s="212">
        <f>SUM(P132:P133)</f>
        <v>0</v>
      </c>
      <c r="Q131" s="211"/>
      <c r="R131" s="212">
        <f>SUM(R132:R133)</f>
        <v>0</v>
      </c>
      <c r="S131" s="211"/>
      <c r="T131" s="213">
        <f>SUM(T132:T133)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4" t="s">
        <v>161</v>
      </c>
      <c r="AT131" s="215" t="s">
        <v>72</v>
      </c>
      <c r="AU131" s="215" t="s">
        <v>81</v>
      </c>
      <c r="AY131" s="214" t="s">
        <v>132</v>
      </c>
      <c r="BK131" s="216">
        <f>SUM(BK132:BK133)</f>
        <v>0</v>
      </c>
    </row>
    <row r="132" s="2" customFormat="1" ht="16.5" customHeight="1">
      <c r="A132" s="39"/>
      <c r="B132" s="40"/>
      <c r="C132" s="219" t="s">
        <v>161</v>
      </c>
      <c r="D132" s="219" t="s">
        <v>134</v>
      </c>
      <c r="E132" s="220" t="s">
        <v>1399</v>
      </c>
      <c r="F132" s="221" t="s">
        <v>1400</v>
      </c>
      <c r="G132" s="222" t="s">
        <v>1390</v>
      </c>
      <c r="H132" s="223">
        <v>5</v>
      </c>
      <c r="I132" s="224"/>
      <c r="J132" s="225">
        <f>ROUND(I132*H132,2)</f>
        <v>0</v>
      </c>
      <c r="K132" s="221" t="s">
        <v>138</v>
      </c>
      <c r="L132" s="45"/>
      <c r="M132" s="226" t="s">
        <v>1</v>
      </c>
      <c r="N132" s="227" t="s">
        <v>38</v>
      </c>
      <c r="O132" s="92"/>
      <c r="P132" s="228">
        <f>O132*H132</f>
        <v>0</v>
      </c>
      <c r="Q132" s="228">
        <v>0</v>
      </c>
      <c r="R132" s="228">
        <f>Q132*H132</f>
        <v>0</v>
      </c>
      <c r="S132" s="228">
        <v>0</v>
      </c>
      <c r="T132" s="229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0" t="s">
        <v>139</v>
      </c>
      <c r="AT132" s="230" t="s">
        <v>134</v>
      </c>
      <c r="AU132" s="230" t="s">
        <v>83</v>
      </c>
      <c r="AY132" s="18" t="s">
        <v>132</v>
      </c>
      <c r="BE132" s="231">
        <f>IF(N132="základní",J132,0)</f>
        <v>0</v>
      </c>
      <c r="BF132" s="231">
        <f>IF(N132="snížená",J132,0)</f>
        <v>0</v>
      </c>
      <c r="BG132" s="231">
        <f>IF(N132="zákl. přenesená",J132,0)</f>
        <v>0</v>
      </c>
      <c r="BH132" s="231">
        <f>IF(N132="sníž. přenesená",J132,0)</f>
        <v>0</v>
      </c>
      <c r="BI132" s="231">
        <f>IF(N132="nulová",J132,0)</f>
        <v>0</v>
      </c>
      <c r="BJ132" s="18" t="s">
        <v>81</v>
      </c>
      <c r="BK132" s="231">
        <f>ROUND(I132*H132,2)</f>
        <v>0</v>
      </c>
      <c r="BL132" s="18" t="s">
        <v>139</v>
      </c>
      <c r="BM132" s="230" t="s">
        <v>171</v>
      </c>
    </row>
    <row r="133" s="2" customFormat="1">
      <c r="A133" s="39"/>
      <c r="B133" s="40"/>
      <c r="C133" s="41"/>
      <c r="D133" s="232" t="s">
        <v>140</v>
      </c>
      <c r="E133" s="41"/>
      <c r="F133" s="233" t="s">
        <v>1401</v>
      </c>
      <c r="G133" s="41"/>
      <c r="H133" s="41"/>
      <c r="I133" s="234"/>
      <c r="J133" s="41"/>
      <c r="K133" s="41"/>
      <c r="L133" s="45"/>
      <c r="M133" s="235"/>
      <c r="N133" s="236"/>
      <c r="O133" s="92"/>
      <c r="P133" s="92"/>
      <c r="Q133" s="92"/>
      <c r="R133" s="92"/>
      <c r="S133" s="92"/>
      <c r="T133" s="93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140</v>
      </c>
      <c r="AU133" s="18" t="s">
        <v>83</v>
      </c>
    </row>
    <row r="134" s="12" customFormat="1" ht="22.8" customHeight="1">
      <c r="A134" s="12"/>
      <c r="B134" s="203"/>
      <c r="C134" s="204"/>
      <c r="D134" s="205" t="s">
        <v>72</v>
      </c>
      <c r="E134" s="217" t="s">
        <v>1402</v>
      </c>
      <c r="F134" s="217" t="s">
        <v>1403</v>
      </c>
      <c r="G134" s="204"/>
      <c r="H134" s="204"/>
      <c r="I134" s="207"/>
      <c r="J134" s="218">
        <f>BK134</f>
        <v>0</v>
      </c>
      <c r="K134" s="204"/>
      <c r="L134" s="209"/>
      <c r="M134" s="210"/>
      <c r="N134" s="211"/>
      <c r="O134" s="211"/>
      <c r="P134" s="212">
        <f>P135</f>
        <v>0</v>
      </c>
      <c r="Q134" s="211"/>
      <c r="R134" s="212">
        <f>R135</f>
        <v>0</v>
      </c>
      <c r="S134" s="211"/>
      <c r="T134" s="213">
        <f>T135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14" t="s">
        <v>161</v>
      </c>
      <c r="AT134" s="215" t="s">
        <v>72</v>
      </c>
      <c r="AU134" s="215" t="s">
        <v>81</v>
      </c>
      <c r="AY134" s="214" t="s">
        <v>132</v>
      </c>
      <c r="BK134" s="216">
        <f>BK135</f>
        <v>0</v>
      </c>
    </row>
    <row r="135" s="2" customFormat="1" ht="16.5" customHeight="1">
      <c r="A135" s="39"/>
      <c r="B135" s="40"/>
      <c r="C135" s="219" t="s">
        <v>158</v>
      </c>
      <c r="D135" s="219" t="s">
        <v>134</v>
      </c>
      <c r="E135" s="220" t="s">
        <v>1404</v>
      </c>
      <c r="F135" s="221" t="s">
        <v>1405</v>
      </c>
      <c r="G135" s="222" t="s">
        <v>1390</v>
      </c>
      <c r="H135" s="223">
        <v>1</v>
      </c>
      <c r="I135" s="224"/>
      <c r="J135" s="225">
        <f>ROUND(I135*H135,2)</f>
        <v>0</v>
      </c>
      <c r="K135" s="221" t="s">
        <v>1</v>
      </c>
      <c r="L135" s="45"/>
      <c r="M135" s="226" t="s">
        <v>1</v>
      </c>
      <c r="N135" s="227" t="s">
        <v>38</v>
      </c>
      <c r="O135" s="92"/>
      <c r="P135" s="228">
        <f>O135*H135</f>
        <v>0</v>
      </c>
      <c r="Q135" s="228">
        <v>0</v>
      </c>
      <c r="R135" s="228">
        <f>Q135*H135</f>
        <v>0</v>
      </c>
      <c r="S135" s="228">
        <v>0</v>
      </c>
      <c r="T135" s="229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0" t="s">
        <v>139</v>
      </c>
      <c r="AT135" s="230" t="s">
        <v>134</v>
      </c>
      <c r="AU135" s="230" t="s">
        <v>83</v>
      </c>
      <c r="AY135" s="18" t="s">
        <v>132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8" t="s">
        <v>81</v>
      </c>
      <c r="BK135" s="231">
        <f>ROUND(I135*H135,2)</f>
        <v>0</v>
      </c>
      <c r="BL135" s="18" t="s">
        <v>139</v>
      </c>
      <c r="BM135" s="230" t="s">
        <v>175</v>
      </c>
    </row>
    <row r="136" s="12" customFormat="1" ht="22.8" customHeight="1">
      <c r="A136" s="12"/>
      <c r="B136" s="203"/>
      <c r="C136" s="204"/>
      <c r="D136" s="205" t="s">
        <v>72</v>
      </c>
      <c r="E136" s="217" t="s">
        <v>1406</v>
      </c>
      <c r="F136" s="217" t="s">
        <v>1407</v>
      </c>
      <c r="G136" s="204"/>
      <c r="H136" s="204"/>
      <c r="I136" s="207"/>
      <c r="J136" s="218">
        <f>BK136</f>
        <v>0</v>
      </c>
      <c r="K136" s="204"/>
      <c r="L136" s="209"/>
      <c r="M136" s="210"/>
      <c r="N136" s="211"/>
      <c r="O136" s="211"/>
      <c r="P136" s="212">
        <f>SUM(P137:P138)</f>
        <v>0</v>
      </c>
      <c r="Q136" s="211"/>
      <c r="R136" s="212">
        <f>SUM(R137:R138)</f>
        <v>0</v>
      </c>
      <c r="S136" s="211"/>
      <c r="T136" s="213">
        <f>SUM(T137:T138)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4" t="s">
        <v>161</v>
      </c>
      <c r="AT136" s="215" t="s">
        <v>72</v>
      </c>
      <c r="AU136" s="215" t="s">
        <v>81</v>
      </c>
      <c r="AY136" s="214" t="s">
        <v>132</v>
      </c>
      <c r="BK136" s="216">
        <f>SUM(BK137:BK138)</f>
        <v>0</v>
      </c>
    </row>
    <row r="137" s="2" customFormat="1" ht="16.5" customHeight="1">
      <c r="A137" s="39"/>
      <c r="B137" s="40"/>
      <c r="C137" s="219" t="s">
        <v>178</v>
      </c>
      <c r="D137" s="219" t="s">
        <v>134</v>
      </c>
      <c r="E137" s="220" t="s">
        <v>1408</v>
      </c>
      <c r="F137" s="221" t="s">
        <v>1409</v>
      </c>
      <c r="G137" s="222" t="s">
        <v>1390</v>
      </c>
      <c r="H137" s="223">
        <v>1</v>
      </c>
      <c r="I137" s="224"/>
      <c r="J137" s="225">
        <f>ROUND(I137*H137,2)</f>
        <v>0</v>
      </c>
      <c r="K137" s="221" t="s">
        <v>138</v>
      </c>
      <c r="L137" s="45"/>
      <c r="M137" s="226" t="s">
        <v>1</v>
      </c>
      <c r="N137" s="227" t="s">
        <v>38</v>
      </c>
      <c r="O137" s="92"/>
      <c r="P137" s="228">
        <f>O137*H137</f>
        <v>0</v>
      </c>
      <c r="Q137" s="228">
        <v>0</v>
      </c>
      <c r="R137" s="228">
        <f>Q137*H137</f>
        <v>0</v>
      </c>
      <c r="S137" s="228">
        <v>0</v>
      </c>
      <c r="T137" s="229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0" t="s">
        <v>139</v>
      </c>
      <c r="AT137" s="230" t="s">
        <v>134</v>
      </c>
      <c r="AU137" s="230" t="s">
        <v>83</v>
      </c>
      <c r="AY137" s="18" t="s">
        <v>132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18" t="s">
        <v>81</v>
      </c>
      <c r="BK137" s="231">
        <f>ROUND(I137*H137,2)</f>
        <v>0</v>
      </c>
      <c r="BL137" s="18" t="s">
        <v>139</v>
      </c>
      <c r="BM137" s="230" t="s">
        <v>179</v>
      </c>
    </row>
    <row r="138" s="2" customFormat="1">
      <c r="A138" s="39"/>
      <c r="B138" s="40"/>
      <c r="C138" s="41"/>
      <c r="D138" s="232" t="s">
        <v>140</v>
      </c>
      <c r="E138" s="41"/>
      <c r="F138" s="233" t="s">
        <v>1410</v>
      </c>
      <c r="G138" s="41"/>
      <c r="H138" s="41"/>
      <c r="I138" s="234"/>
      <c r="J138" s="41"/>
      <c r="K138" s="41"/>
      <c r="L138" s="45"/>
      <c r="M138" s="291"/>
      <c r="N138" s="292"/>
      <c r="O138" s="293"/>
      <c r="P138" s="293"/>
      <c r="Q138" s="293"/>
      <c r="R138" s="293"/>
      <c r="S138" s="293"/>
      <c r="T138" s="294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140</v>
      </c>
      <c r="AU138" s="18" t="s">
        <v>83</v>
      </c>
    </row>
    <row r="139" s="2" customFormat="1" ht="6.96" customHeight="1">
      <c r="A139" s="39"/>
      <c r="B139" s="67"/>
      <c r="C139" s="68"/>
      <c r="D139" s="68"/>
      <c r="E139" s="68"/>
      <c r="F139" s="68"/>
      <c r="G139" s="68"/>
      <c r="H139" s="68"/>
      <c r="I139" s="68"/>
      <c r="J139" s="68"/>
      <c r="K139" s="68"/>
      <c r="L139" s="45"/>
      <c r="M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</row>
  </sheetData>
  <sheetProtection sheet="1" autoFilter="0" formatColumns="0" formatRows="0" objects="1" scenarios="1" spinCount="100000" saltValue="Bb2nQTsud0vRFEERj+j7TOafbFVNMGz6JWW1jHTjTbj9dPZkXhBjhCTo/Wb8po6bJPZpVrwN9repsjqpMpALPw==" hashValue="Bz1ZMNi6mekgS08msl/7+WIRGijOUQLjAq9WrNDkEFFyhEgHL6/9fCQwTOnx5+gBPSWggyQTwQlekaH2dTd31g==" algorithmName="SHA-512" password="CC35"/>
  <autoFilter ref="C120:K138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hyperlinks>
    <hyperlink ref="F125" r:id="rId1" display="https://podminky.urs.cz/item/CS_URS_2023_01/012103000"/>
    <hyperlink ref="F128" r:id="rId2" display="https://podminky.urs.cz/item/CS_URS_2023_01/012303000"/>
    <hyperlink ref="F130" r:id="rId3" display="https://podminky.urs.cz/item/CS_URS_2023_01/013254000"/>
    <hyperlink ref="F133" r:id="rId4" display="https://podminky.urs.cz/item/CS_URS_2023_01/034503000"/>
    <hyperlink ref="F138" r:id="rId5" display="https://podminky.urs.cz/item/CS_URS_2023_01/07210300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6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PC-IVETA\iveta</dc:creator>
  <cp:lastModifiedBy>PC-IVETA\iveta</cp:lastModifiedBy>
  <dcterms:created xsi:type="dcterms:W3CDTF">2023-05-22T13:15:34Z</dcterms:created>
  <dcterms:modified xsi:type="dcterms:W3CDTF">2023-05-22T13:15:51Z</dcterms:modified>
</cp:coreProperties>
</file>