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KA4901 - SO 101  Sulisla..." sheetId="2" r:id="rId2"/>
    <sheet name="SKA4902 - SO 102  Sytno -..." sheetId="3" r:id="rId3"/>
    <sheet name="SKA4903 - SO 103  Benešov..." sheetId="4" r:id="rId4"/>
    <sheet name="SKA4904 - SO 104  Holostř..." sheetId="5" r:id="rId5"/>
    <sheet name="SKA4905 - SO 105  Skviřín..." sheetId="6" r:id="rId6"/>
    <sheet name="SKA4906 - SO 201  Rekonst..." sheetId="7" r:id="rId7"/>
    <sheet name="SKA4908 - VON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'SKA4901 - SO 101  Sulisla...'!$C$122:$K$380</definedName>
    <definedName name="_xlnm.Print_Area" localSheetId="1">'SKA4901 - SO 101  Sulisla...'!$C$4:$J$39,'SKA4901 - SO 101  Sulisla...'!$C$50:$J$76,'SKA4901 - SO 101  Sulisla...'!$C$82:$J$104,'SKA4901 - SO 101  Sulisla...'!$C$110:$K$380</definedName>
    <definedName name="_xlnm.Print_Titles" localSheetId="1">'SKA4901 - SO 101  Sulisla...'!$122:$122</definedName>
    <definedName name="_xlnm._FilterDatabase" localSheetId="2" hidden="1">'SKA4902 - SO 102  Sytno -...'!$C$122:$K$342</definedName>
    <definedName name="_xlnm.Print_Area" localSheetId="2">'SKA4902 - SO 102  Sytno -...'!$C$4:$J$39,'SKA4902 - SO 102  Sytno -...'!$C$50:$J$76,'SKA4902 - SO 102  Sytno -...'!$C$82:$J$104,'SKA4902 - SO 102  Sytno -...'!$C$110:$K$342</definedName>
    <definedName name="_xlnm.Print_Titles" localSheetId="2">'SKA4902 - SO 102  Sytno -...'!$122:$122</definedName>
    <definedName name="_xlnm._FilterDatabase" localSheetId="3" hidden="1">'SKA4903 - SO 103  Benešov...'!$C$124:$K$470</definedName>
    <definedName name="_xlnm.Print_Area" localSheetId="3">'SKA4903 - SO 103  Benešov...'!$C$4:$J$39,'SKA4903 - SO 103  Benešov...'!$C$50:$J$76,'SKA4903 - SO 103  Benešov...'!$C$82:$J$106,'SKA4903 - SO 103  Benešov...'!$C$112:$K$470</definedName>
    <definedName name="_xlnm.Print_Titles" localSheetId="3">'SKA4903 - SO 103  Benešov...'!$124:$124</definedName>
    <definedName name="_xlnm._FilterDatabase" localSheetId="4" hidden="1">'SKA4904 - SO 104  Holostř...'!$C$121:$K$347</definedName>
    <definedName name="_xlnm.Print_Area" localSheetId="4">'SKA4904 - SO 104  Holostř...'!$C$4:$J$39,'SKA4904 - SO 104  Holostř...'!$C$50:$J$76,'SKA4904 - SO 104  Holostř...'!$C$82:$J$103,'SKA4904 - SO 104  Holostř...'!$C$109:$K$347</definedName>
    <definedName name="_xlnm.Print_Titles" localSheetId="4">'SKA4904 - SO 104  Holostř...'!$121:$121</definedName>
    <definedName name="_xlnm._FilterDatabase" localSheetId="5" hidden="1">'SKA4905 - SO 105  Skviřín...'!$C$121:$K$309</definedName>
    <definedName name="_xlnm.Print_Area" localSheetId="5">'SKA4905 - SO 105  Skviřín...'!$C$4:$J$39,'SKA4905 - SO 105  Skviřín...'!$C$50:$J$76,'SKA4905 - SO 105  Skviřín...'!$C$82:$J$103,'SKA4905 - SO 105  Skviřín...'!$C$109:$K$309</definedName>
    <definedName name="_xlnm.Print_Titles" localSheetId="5">'SKA4905 - SO 105  Skviřín...'!$121:$121</definedName>
    <definedName name="_xlnm._FilterDatabase" localSheetId="6" hidden="1">'SKA4906 - SO 201  Rekonst...'!$C$127:$K$732</definedName>
    <definedName name="_xlnm.Print_Area" localSheetId="6">'SKA4906 - SO 201  Rekonst...'!$C$4:$J$39,'SKA4906 - SO 201  Rekonst...'!$C$50:$J$76,'SKA4906 - SO 201  Rekonst...'!$C$82:$J$109,'SKA4906 - SO 201  Rekonst...'!$C$115:$K$732</definedName>
    <definedName name="_xlnm.Print_Titles" localSheetId="6">'SKA4906 - SO 201  Rekonst...'!$127:$127</definedName>
    <definedName name="_xlnm._FilterDatabase" localSheetId="7" hidden="1">'SKA4908 - VON'!$C$120:$K$138</definedName>
    <definedName name="_xlnm.Print_Area" localSheetId="7">'SKA4908 - VON'!$C$4:$J$39,'SKA4908 - VON'!$C$50:$J$76,'SKA4908 - VON'!$C$82:$J$102,'SKA4908 - VON'!$C$108:$K$138</definedName>
    <definedName name="_xlnm.Print_Titles" localSheetId="7">'SKA4908 - VON'!$120:$120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111"/>
  <c i="7" r="J37"/>
  <c r="J36"/>
  <c i="1" r="AY100"/>
  <c i="7" r="J35"/>
  <c i="1" r="AX100"/>
  <c i="7" r="BI731"/>
  <c r="BH731"/>
  <c r="BG731"/>
  <c r="BF731"/>
  <c r="T731"/>
  <c r="R731"/>
  <c r="P731"/>
  <c r="BI728"/>
  <c r="BH728"/>
  <c r="BG728"/>
  <c r="BF728"/>
  <c r="T728"/>
  <c r="R728"/>
  <c r="P728"/>
  <c r="BI723"/>
  <c r="BH723"/>
  <c r="BG723"/>
  <c r="BF723"/>
  <c r="T723"/>
  <c r="R723"/>
  <c r="P723"/>
  <c r="BI720"/>
  <c r="BH720"/>
  <c r="BG720"/>
  <c r="BF720"/>
  <c r="T720"/>
  <c r="R720"/>
  <c r="P720"/>
  <c r="BI715"/>
  <c r="BH715"/>
  <c r="BG715"/>
  <c r="BF715"/>
  <c r="T715"/>
  <c r="R715"/>
  <c r="P715"/>
  <c r="BI712"/>
  <c r="BH712"/>
  <c r="BG712"/>
  <c r="BF712"/>
  <c r="T712"/>
  <c r="R712"/>
  <c r="P712"/>
  <c r="BI707"/>
  <c r="BH707"/>
  <c r="BG707"/>
  <c r="BF707"/>
  <c r="T707"/>
  <c r="R707"/>
  <c r="P707"/>
  <c r="BI704"/>
  <c r="BH704"/>
  <c r="BG704"/>
  <c r="BF704"/>
  <c r="T704"/>
  <c r="R704"/>
  <c r="P704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90"/>
  <c r="BH690"/>
  <c r="BG690"/>
  <c r="BF690"/>
  <c r="T690"/>
  <c r="R690"/>
  <c r="P690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T673"/>
  <c r="R674"/>
  <c r="R673"/>
  <c r="P674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1"/>
  <c r="BH641"/>
  <c r="BG641"/>
  <c r="BF641"/>
  <c r="T641"/>
  <c r="R641"/>
  <c r="P641"/>
  <c r="BI636"/>
  <c r="BH636"/>
  <c r="BG636"/>
  <c r="BF636"/>
  <c r="T636"/>
  <c r="R636"/>
  <c r="P636"/>
  <c r="BI632"/>
  <c r="BH632"/>
  <c r="BG632"/>
  <c r="BF632"/>
  <c r="T632"/>
  <c r="R632"/>
  <c r="P632"/>
  <c r="BI627"/>
  <c r="BH627"/>
  <c r="BG627"/>
  <c r="BF627"/>
  <c r="T627"/>
  <c r="R627"/>
  <c r="P627"/>
  <c r="BI622"/>
  <c r="BH622"/>
  <c r="BG622"/>
  <c r="BF622"/>
  <c r="T622"/>
  <c r="R622"/>
  <c r="P622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6"/>
  <c r="BH556"/>
  <c r="BG556"/>
  <c r="BF556"/>
  <c r="T556"/>
  <c r="R556"/>
  <c r="P556"/>
  <c r="BI553"/>
  <c r="BH553"/>
  <c r="BG553"/>
  <c r="BF553"/>
  <c r="T553"/>
  <c r="R553"/>
  <c r="P553"/>
  <c r="BI548"/>
  <c r="BH548"/>
  <c r="BG548"/>
  <c r="BF548"/>
  <c r="T548"/>
  <c r="R548"/>
  <c r="P548"/>
  <c r="BI544"/>
  <c r="BH544"/>
  <c r="BG544"/>
  <c r="BF544"/>
  <c r="T544"/>
  <c r="R544"/>
  <c r="P544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6"/>
  <c r="BH526"/>
  <c r="BG526"/>
  <c r="BF526"/>
  <c r="T526"/>
  <c r="R526"/>
  <c r="P526"/>
  <c r="BI518"/>
  <c r="BH518"/>
  <c r="BG518"/>
  <c r="BF518"/>
  <c r="T518"/>
  <c r="R518"/>
  <c r="P518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72"/>
  <c r="BH472"/>
  <c r="BG472"/>
  <c r="BF472"/>
  <c r="T472"/>
  <c r="R472"/>
  <c r="P472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04"/>
  <c r="BH304"/>
  <c r="BG304"/>
  <c r="BF304"/>
  <c r="T304"/>
  <c r="R304"/>
  <c r="P304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89"/>
  <c r="E7"/>
  <c r="E85"/>
  <c i="6" r="J37"/>
  <c r="J36"/>
  <c i="1" r="AY99"/>
  <c i="6" r="J35"/>
  <c i="1" r="AX99"/>
  <c i="6" r="BI308"/>
  <c r="BH308"/>
  <c r="BG308"/>
  <c r="BF308"/>
  <c r="T308"/>
  <c r="T307"/>
  <c r="R308"/>
  <c r="R307"/>
  <c r="P308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5"/>
  <c r="BH175"/>
  <c r="BG175"/>
  <c r="BF175"/>
  <c r="T175"/>
  <c r="R175"/>
  <c r="P175"/>
  <c r="BI171"/>
  <c r="BH171"/>
  <c r="BG171"/>
  <c r="BF171"/>
  <c r="T171"/>
  <c r="R171"/>
  <c r="P171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3"/>
  <c r="BH133"/>
  <c r="BG133"/>
  <c r="BF133"/>
  <c r="T133"/>
  <c r="T124"/>
  <c r="R133"/>
  <c r="R124"/>
  <c r="P133"/>
  <c r="P124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5" r="J37"/>
  <c r="J36"/>
  <c i="1" r="AY98"/>
  <c i="5" r="J35"/>
  <c i="1" r="AX98"/>
  <c i="5" r="BI346"/>
  <c r="BH346"/>
  <c r="BG346"/>
  <c r="BF346"/>
  <c r="T346"/>
  <c r="T345"/>
  <c r="R346"/>
  <c r="R345"/>
  <c r="P346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08"/>
  <c r="BH308"/>
  <c r="BG308"/>
  <c r="BF308"/>
  <c r="T308"/>
  <c r="R308"/>
  <c r="P308"/>
  <c r="BI300"/>
  <c r="BH300"/>
  <c r="BG300"/>
  <c r="BF300"/>
  <c r="T300"/>
  <c r="R300"/>
  <c r="P300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6"/>
  <c r="BH166"/>
  <c r="BG166"/>
  <c r="BF166"/>
  <c r="T166"/>
  <c r="R166"/>
  <c r="P166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4" r="J37"/>
  <c r="J36"/>
  <c i="1" r="AY97"/>
  <c i="4" r="J35"/>
  <c i="1" r="AX97"/>
  <c i="4" r="BI469"/>
  <c r="BH469"/>
  <c r="BG469"/>
  <c r="BF469"/>
  <c r="T469"/>
  <c r="T468"/>
  <c r="R469"/>
  <c r="R468"/>
  <c r="P469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38"/>
  <c r="BH438"/>
  <c r="BG438"/>
  <c r="BF438"/>
  <c r="T438"/>
  <c r="R438"/>
  <c r="P438"/>
  <c r="BI433"/>
  <c r="BH433"/>
  <c r="BG433"/>
  <c r="BF433"/>
  <c r="T433"/>
  <c r="R433"/>
  <c r="P433"/>
  <c r="BI429"/>
  <c r="BH429"/>
  <c r="BG429"/>
  <c r="BF429"/>
  <c r="T429"/>
  <c r="R429"/>
  <c r="P429"/>
  <c r="BI423"/>
  <c r="BH423"/>
  <c r="BG423"/>
  <c r="BF423"/>
  <c r="T423"/>
  <c r="R423"/>
  <c r="P423"/>
  <c r="BI415"/>
  <c r="BH415"/>
  <c r="BG415"/>
  <c r="BF415"/>
  <c r="T415"/>
  <c r="R415"/>
  <c r="P415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T185"/>
  <c r="R186"/>
  <c r="R185"/>
  <c r="P186"/>
  <c r="P185"/>
  <c r="BI180"/>
  <c r="BH180"/>
  <c r="BG180"/>
  <c r="BF180"/>
  <c r="T180"/>
  <c r="T174"/>
  <c r="R180"/>
  <c r="R174"/>
  <c r="P180"/>
  <c r="P174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119"/>
  <c r="E7"/>
  <c r="E85"/>
  <c i="3" r="J37"/>
  <c r="J36"/>
  <c i="1" r="AY96"/>
  <c i="3" r="J35"/>
  <c i="1" r="AX96"/>
  <c i="3" r="BI341"/>
  <c r="BH341"/>
  <c r="BG341"/>
  <c r="BF341"/>
  <c r="T341"/>
  <c r="T340"/>
  <c r="R341"/>
  <c r="R340"/>
  <c r="P341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113"/>
  <c i="2" r="J37"/>
  <c r="J36"/>
  <c i="1" r="AY95"/>
  <c i="2" r="J35"/>
  <c i="1" r="AX95"/>
  <c i="2" r="BI379"/>
  <c r="BH379"/>
  <c r="BG379"/>
  <c r="BF379"/>
  <c r="T379"/>
  <c r="T378"/>
  <c r="R379"/>
  <c r="R378"/>
  <c r="P379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47"/>
  <c r="BH347"/>
  <c r="BG347"/>
  <c r="BF347"/>
  <c r="T347"/>
  <c r="R347"/>
  <c r="P347"/>
  <c r="BI343"/>
  <c r="BH343"/>
  <c r="BG343"/>
  <c r="BF343"/>
  <c r="T343"/>
  <c r="R343"/>
  <c r="P343"/>
  <c r="BI335"/>
  <c r="BH335"/>
  <c r="BG335"/>
  <c r="BF335"/>
  <c r="T335"/>
  <c r="R335"/>
  <c r="P335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5"/>
  <c r="BH265"/>
  <c r="BG265"/>
  <c r="BF265"/>
  <c r="T265"/>
  <c r="R265"/>
  <c r="P265"/>
  <c r="BI258"/>
  <c r="BH258"/>
  <c r="BG258"/>
  <c r="BF258"/>
  <c r="T258"/>
  <c r="R258"/>
  <c r="P258"/>
  <c r="BI250"/>
  <c r="BH250"/>
  <c r="BG250"/>
  <c r="BF250"/>
  <c r="T250"/>
  <c r="R250"/>
  <c r="P250"/>
  <c r="BI245"/>
  <c r="BH245"/>
  <c r="BG245"/>
  <c r="BF245"/>
  <c r="T245"/>
  <c r="R245"/>
  <c r="P245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1"/>
  <c r="BH131"/>
  <c r="BG131"/>
  <c r="BF131"/>
  <c r="T131"/>
  <c r="R131"/>
  <c r="P131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BK358"/>
  <c r="J343"/>
  <c r="BK324"/>
  <c r="J309"/>
  <c r="BK286"/>
  <c r="BK226"/>
  <c r="J218"/>
  <c r="BK189"/>
  <c r="BK141"/>
  <c r="BK374"/>
  <c r="BK343"/>
  <c r="BK277"/>
  <c r="J226"/>
  <c r="J217"/>
  <c r="BK174"/>
  <c r="BK379"/>
  <c r="J319"/>
  <c r="J296"/>
  <c r="BK272"/>
  <c r="J235"/>
  <c r="J223"/>
  <c r="J174"/>
  <c r="BK162"/>
  <c r="BK146"/>
  <c r="J374"/>
  <c r="BK335"/>
  <c r="BK296"/>
  <c r="BK250"/>
  <c r="BK235"/>
  <c r="J216"/>
  <c r="J205"/>
  <c r="BK179"/>
  <c r="BK151"/>
  <c i="3" r="J332"/>
  <c r="BK316"/>
  <c r="J288"/>
  <c r="J268"/>
  <c r="BK238"/>
  <c r="BK186"/>
  <c r="BK140"/>
  <c r="J311"/>
  <c r="J293"/>
  <c r="BK255"/>
  <c r="BK231"/>
  <c r="BK172"/>
  <c r="BK155"/>
  <c r="J341"/>
  <c r="J324"/>
  <c r="BK301"/>
  <c r="BK264"/>
  <c r="J214"/>
  <c r="BK191"/>
  <c r="BK163"/>
  <c r="J155"/>
  <c r="BK126"/>
  <c r="J316"/>
  <c r="BK283"/>
  <c r="J255"/>
  <c r="J176"/>
  <c r="BK150"/>
  <c i="4" r="BK464"/>
  <c r="J448"/>
  <c r="BK423"/>
  <c r="BK394"/>
  <c r="BK379"/>
  <c r="BK351"/>
  <c r="J331"/>
  <c r="BK305"/>
  <c r="J301"/>
  <c r="BK295"/>
  <c r="BK286"/>
  <c r="J279"/>
  <c r="J262"/>
  <c r="BK233"/>
  <c r="J212"/>
  <c r="BK192"/>
  <c r="J175"/>
  <c r="J138"/>
  <c r="J429"/>
  <c r="BK361"/>
  <c r="BK324"/>
  <c r="J294"/>
  <c r="BK265"/>
  <c r="J186"/>
  <c r="BK157"/>
  <c r="J147"/>
  <c r="J438"/>
  <c r="J404"/>
  <c r="BK365"/>
  <c r="BK345"/>
  <c r="J291"/>
  <c r="BK284"/>
  <c r="J242"/>
  <c r="BK212"/>
  <c r="J161"/>
  <c r="BK469"/>
  <c r="BK460"/>
  <c r="J433"/>
  <c r="BK410"/>
  <c r="J351"/>
  <c r="BK340"/>
  <c r="BK310"/>
  <c r="J293"/>
  <c r="BK279"/>
  <c r="J268"/>
  <c r="BK226"/>
  <c r="J202"/>
  <c r="BK169"/>
  <c r="J153"/>
  <c r="BK138"/>
  <c i="5" r="J284"/>
  <c r="BK230"/>
  <c r="J180"/>
  <c r="J137"/>
  <c r="J329"/>
  <c r="J289"/>
  <c r="BK274"/>
  <c r="BK222"/>
  <c r="J199"/>
  <c r="BK166"/>
  <c r="J341"/>
  <c r="BK319"/>
  <c r="J295"/>
  <c r="J270"/>
  <c r="J251"/>
  <c r="J222"/>
  <c r="J201"/>
  <c r="BK197"/>
  <c r="BK148"/>
  <c r="J125"/>
  <c r="J324"/>
  <c r="BK315"/>
  <c r="J274"/>
  <c r="BK246"/>
  <c r="J217"/>
  <c r="J176"/>
  <c r="J148"/>
  <c i="6" r="J303"/>
  <c r="J242"/>
  <c r="J216"/>
  <c r="J171"/>
  <c r="BK125"/>
  <c r="BK284"/>
  <c r="BK242"/>
  <c r="J208"/>
  <c r="BK175"/>
  <c r="BK142"/>
  <c r="J308"/>
  <c r="BK270"/>
  <c r="J247"/>
  <c r="BK216"/>
  <c r="J191"/>
  <c r="BK152"/>
  <c r="BK299"/>
  <c r="J270"/>
  <c r="J185"/>
  <c r="J133"/>
  <c i="7" r="J720"/>
  <c r="BK687"/>
  <c r="BK653"/>
  <c r="J627"/>
  <c r="BK596"/>
  <c r="J564"/>
  <c r="BK526"/>
  <c r="BK500"/>
  <c r="BK461"/>
  <c r="BK437"/>
  <c r="J408"/>
  <c r="J400"/>
  <c r="BK380"/>
  <c r="BK343"/>
  <c r="J312"/>
  <c r="J271"/>
  <c r="BK244"/>
  <c r="BK221"/>
  <c r="BK183"/>
  <c r="J163"/>
  <c r="J723"/>
  <c r="BK704"/>
  <c r="BK691"/>
  <c r="J674"/>
  <c r="BK661"/>
  <c r="J636"/>
  <c r="J617"/>
  <c r="J601"/>
  <c r="BK556"/>
  <c r="BK515"/>
  <c r="J487"/>
  <c r="BK472"/>
  <c r="BK456"/>
  <c r="BK389"/>
  <c r="J371"/>
  <c r="J354"/>
  <c r="BK338"/>
  <c r="BK304"/>
  <c r="BK288"/>
  <c r="BK271"/>
  <c r="J207"/>
  <c r="J183"/>
  <c r="BK167"/>
  <c r="BK156"/>
  <c r="J131"/>
  <c r="BK720"/>
  <c r="J693"/>
  <c r="BK678"/>
  <c r="BK622"/>
  <c r="BK587"/>
  <c r="J568"/>
  <c r="J548"/>
  <c r="J518"/>
  <c r="J472"/>
  <c r="BK430"/>
  <c r="BK425"/>
  <c r="J366"/>
  <c r="J347"/>
  <c r="J319"/>
  <c r="J304"/>
  <c r="J281"/>
  <c r="J258"/>
  <c r="BK212"/>
  <c r="BK199"/>
  <c r="BK146"/>
  <c r="BK731"/>
  <c r="J687"/>
  <c r="J678"/>
  <c r="BK669"/>
  <c r="BK641"/>
  <c r="BK617"/>
  <c r="BK591"/>
  <c r="J561"/>
  <c r="BK533"/>
  <c r="BK510"/>
  <c r="J492"/>
  <c r="BK466"/>
  <c r="J442"/>
  <c r="BK415"/>
  <c r="BK382"/>
  <c r="BK371"/>
  <c r="BK349"/>
  <c r="BK317"/>
  <c r="BK276"/>
  <c r="J239"/>
  <c r="BK224"/>
  <c r="J199"/>
  <c i="8" r="BK135"/>
  <c r="J137"/>
  <c i="2" r="J362"/>
  <c r="J358"/>
  <c r="J330"/>
  <c r="BK314"/>
  <c r="J301"/>
  <c r="BK258"/>
  <c r="BK223"/>
  <c r="J194"/>
  <c r="J162"/>
  <c r="J126"/>
  <c r="J366"/>
  <c r="J304"/>
  <c r="J250"/>
  <c r="BK218"/>
  <c r="J179"/>
  <c r="BK131"/>
  <c r="BK362"/>
  <c r="J314"/>
  <c r="J286"/>
  <c r="BK265"/>
  <c r="J227"/>
  <c r="BK217"/>
  <c r="BK211"/>
  <c r="BK205"/>
  <c r="J166"/>
  <c r="J151"/>
  <c r="J379"/>
  <c r="J347"/>
  <c r="BK309"/>
  <c r="BK282"/>
  <c r="J265"/>
  <c r="BK225"/>
  <c r="BK210"/>
  <c r="BK185"/>
  <c r="J155"/>
  <c r="J146"/>
  <c i="3" r="J336"/>
  <c r="BK293"/>
  <c r="J283"/>
  <c r="J243"/>
  <c r="J231"/>
  <c r="BK203"/>
  <c r="J145"/>
  <c r="BK324"/>
  <c r="J278"/>
  <c r="J251"/>
  <c r="BK209"/>
  <c r="BK176"/>
  <c r="BK341"/>
  <c r="BK328"/>
  <c r="BK307"/>
  <c r="BK268"/>
  <c r="BK224"/>
  <c r="BK197"/>
  <c r="J172"/>
  <c r="BK145"/>
  <c r="J328"/>
  <c r="BK311"/>
  <c r="BK278"/>
  <c r="J259"/>
  <c r="BK248"/>
  <c r="J238"/>
  <c r="J209"/>
  <c r="BK159"/>
  <c r="J126"/>
  <c i="4" r="BK452"/>
  <c r="BK429"/>
  <c r="BK399"/>
  <c r="BK384"/>
  <c r="J361"/>
  <c r="BK348"/>
  <c r="BK336"/>
  <c r="J284"/>
  <c r="BK268"/>
  <c r="BK257"/>
  <c r="J226"/>
  <c r="BK197"/>
  <c r="BK180"/>
  <c r="BK147"/>
  <c r="BK438"/>
  <c r="J379"/>
  <c r="BK301"/>
  <c r="BK291"/>
  <c r="J257"/>
  <c r="J252"/>
  <c r="BK202"/>
  <c r="J169"/>
  <c r="BK153"/>
  <c r="J469"/>
  <c r="J410"/>
  <c r="BK375"/>
  <c r="J336"/>
  <c r="J295"/>
  <c r="J286"/>
  <c r="BK252"/>
  <c r="J217"/>
  <c r="J192"/>
  <c r="J128"/>
  <c r="BK456"/>
  <c r="J423"/>
  <c r="BK389"/>
  <c r="J375"/>
  <c r="J345"/>
  <c r="J324"/>
  <c r="BK294"/>
  <c r="J285"/>
  <c r="BK273"/>
  <c r="J233"/>
  <c r="BK217"/>
  <c r="BK175"/>
  <c r="BK161"/>
  <c r="BK142"/>
  <c i="5" r="BK337"/>
  <c r="J308"/>
  <c r="J235"/>
  <c r="BK191"/>
  <c r="J143"/>
  <c r="BK125"/>
  <c r="BK300"/>
  <c r="BK279"/>
  <c r="J230"/>
  <c r="J209"/>
  <c r="J197"/>
  <c r="J191"/>
  <c r="BK176"/>
  <c r="BK346"/>
  <c r="J337"/>
  <c r="J315"/>
  <c r="BK289"/>
  <c r="J260"/>
  <c r="J242"/>
  <c r="BK209"/>
  <c r="J198"/>
  <c r="BK180"/>
  <c r="BK137"/>
  <c r="BK329"/>
  <c r="J300"/>
  <c r="J256"/>
  <c r="BK242"/>
  <c r="BK199"/>
  <c r="J166"/>
  <c r="J152"/>
  <c i="6" r="J290"/>
  <c r="BK239"/>
  <c r="J229"/>
  <c r="BK203"/>
  <c r="J162"/>
  <c r="BK308"/>
  <c r="J276"/>
  <c r="J234"/>
  <c r="BK185"/>
  <c r="BK147"/>
  <c r="J125"/>
  <c r="J284"/>
  <c r="BK251"/>
  <c r="J222"/>
  <c r="J203"/>
  <c r="BK162"/>
  <c r="J147"/>
  <c r="BK294"/>
  <c r="BK265"/>
  <c r="BK247"/>
  <c r="BK191"/>
  <c r="J142"/>
  <c i="7" r="J728"/>
  <c r="J715"/>
  <c r="J683"/>
  <c r="J632"/>
  <c r="J610"/>
  <c r="J573"/>
  <c r="BK548"/>
  <c r="J544"/>
  <c r="J515"/>
  <c r="BK492"/>
  <c r="BK447"/>
  <c r="BK432"/>
  <c r="BK404"/>
  <c r="J387"/>
  <c r="BK357"/>
  <c r="BK319"/>
  <c r="J276"/>
  <c r="BK248"/>
  <c r="BK229"/>
  <c r="BK195"/>
  <c r="J179"/>
  <c r="BK136"/>
  <c r="J707"/>
  <c r="BK693"/>
  <c r="J669"/>
  <c r="J649"/>
  <c r="BK632"/>
  <c r="BK610"/>
  <c r="J587"/>
  <c r="BK561"/>
  <c r="BK539"/>
  <c r="J500"/>
  <c r="BK473"/>
  <c r="J461"/>
  <c r="BK420"/>
  <c r="BK394"/>
  <c r="J382"/>
  <c r="BK375"/>
  <c r="J357"/>
  <c r="J343"/>
  <c r="J324"/>
  <c r="BK299"/>
  <c r="BK253"/>
  <c r="J212"/>
  <c r="J187"/>
  <c r="J175"/>
  <c r="J161"/>
  <c r="BK141"/>
  <c r="BK728"/>
  <c r="BK696"/>
  <c r="BK690"/>
  <c r="BK627"/>
  <c r="J596"/>
  <c r="BK573"/>
  <c r="J533"/>
  <c r="BK505"/>
  <c r="J477"/>
  <c r="J437"/>
  <c r="J415"/>
  <c r="J413"/>
  <c r="BK408"/>
  <c r="J389"/>
  <c r="J375"/>
  <c r="J361"/>
  <c r="J349"/>
  <c r="J334"/>
  <c r="BK312"/>
  <c r="J299"/>
  <c r="BK263"/>
  <c r="J234"/>
  <c r="BK207"/>
  <c r="BK191"/>
  <c r="BK715"/>
  <c r="J712"/>
  <c r="BK683"/>
  <c r="J661"/>
  <c r="J653"/>
  <c r="J622"/>
  <c r="J578"/>
  <c r="BK544"/>
  <c r="J531"/>
  <c r="J505"/>
  <c r="BK487"/>
  <c r="J456"/>
  <c r="J430"/>
  <c r="J394"/>
  <c r="BK379"/>
  <c r="BK354"/>
  <c r="BK324"/>
  <c r="BK281"/>
  <c r="J248"/>
  <c r="J229"/>
  <c r="J215"/>
  <c r="J191"/>
  <c r="BK181"/>
  <c r="J178"/>
  <c r="BK161"/>
  <c r="BK151"/>
  <c r="J141"/>
  <c i="8" r="BK137"/>
  <c r="BK132"/>
  <c r="J126"/>
  <c r="BK129"/>
  <c r="J135"/>
  <c r="J132"/>
  <c r="J129"/>
  <c r="J127"/>
  <c r="BK126"/>
  <c r="BK124"/>
  <c i="2" r="BK366"/>
  <c r="BK347"/>
  <c r="BK319"/>
  <c r="BK304"/>
  <c r="J272"/>
  <c r="BK224"/>
  <c r="J200"/>
  <c r="J185"/>
  <c r="J370"/>
  <c r="J324"/>
  <c r="J258"/>
  <c r="J224"/>
  <c r="J189"/>
  <c r="J141"/>
  <c r="BK126"/>
  <c r="J335"/>
  <c r="BK301"/>
  <c r="J282"/>
  <c r="J245"/>
  <c r="J225"/>
  <c r="BK216"/>
  <c r="J210"/>
  <c r="BK194"/>
  <c r="BK155"/>
  <c r="J131"/>
  <c r="BK370"/>
  <c r="BK330"/>
  <c r="J277"/>
  <c r="BK245"/>
  <c r="BK227"/>
  <c r="J211"/>
  <c r="BK200"/>
  <c r="BK166"/>
  <c i="1" r="AS94"/>
  <c i="3" r="BK214"/>
  <c r="J150"/>
  <c r="BK332"/>
  <c r="J307"/>
  <c r="J248"/>
  <c r="J191"/>
  <c r="J163"/>
  <c r="J136"/>
  <c r="BK336"/>
  <c r="BK320"/>
  <c r="BK288"/>
  <c r="BK259"/>
  <c r="J203"/>
  <c r="J186"/>
  <c r="J159"/>
  <c r="J140"/>
  <c r="J320"/>
  <c r="J301"/>
  <c r="J264"/>
  <c r="BK251"/>
  <c r="BK243"/>
  <c r="J224"/>
  <c r="J197"/>
  <c r="BK136"/>
  <c i="4" r="J460"/>
  <c r="BK433"/>
  <c r="BK404"/>
  <c r="J389"/>
  <c r="J365"/>
  <c r="J356"/>
  <c r="J340"/>
  <c r="J273"/>
  <c r="J265"/>
  <c r="J237"/>
  <c r="J207"/>
  <c r="BK186"/>
  <c r="J157"/>
  <c r="BK448"/>
  <c r="J415"/>
  <c r="BK331"/>
  <c r="J310"/>
  <c r="BK293"/>
  <c r="BK262"/>
  <c r="BK237"/>
  <c r="J197"/>
  <c r="J166"/>
  <c r="J149"/>
  <c r="J456"/>
  <c r="BK415"/>
  <c r="J399"/>
  <c r="BK356"/>
  <c r="BK318"/>
  <c r="BK292"/>
  <c r="BK285"/>
  <c r="BK221"/>
  <c r="BK207"/>
  <c r="J142"/>
  <c r="J464"/>
  <c r="J452"/>
  <c r="J394"/>
  <c r="J384"/>
  <c r="J348"/>
  <c r="J318"/>
  <c r="J305"/>
  <c r="J292"/>
  <c r="BK242"/>
  <c r="J221"/>
  <c r="J180"/>
  <c r="BK166"/>
  <c r="BK149"/>
  <c r="BK128"/>
  <c i="5" r="BK333"/>
  <c r="BK270"/>
  <c r="BK201"/>
  <c r="J157"/>
  <c r="BK133"/>
  <c r="BK324"/>
  <c r="BK295"/>
  <c r="BK251"/>
  <c r="J200"/>
  <c r="BK198"/>
  <c r="J192"/>
  <c r="J186"/>
  <c r="BK152"/>
  <c r="J346"/>
  <c r="J333"/>
  <c r="BK308"/>
  <c r="BK284"/>
  <c r="BK256"/>
  <c r="J246"/>
  <c r="BK217"/>
  <c r="BK200"/>
  <c r="BK186"/>
  <c r="BK143"/>
  <c r="BK341"/>
  <c r="J319"/>
  <c r="J279"/>
  <c r="BK260"/>
  <c r="BK235"/>
  <c r="BK192"/>
  <c r="BK157"/>
  <c r="J133"/>
  <c i="6" r="J294"/>
  <c r="J265"/>
  <c r="BK234"/>
  <c r="J175"/>
  <c r="J152"/>
  <c r="J299"/>
  <c r="J251"/>
  <c r="J239"/>
  <c r="BK197"/>
  <c r="J157"/>
  <c r="BK133"/>
  <c r="BK290"/>
  <c r="BK261"/>
  <c r="BK229"/>
  <c r="BK208"/>
  <c r="BK171"/>
  <c r="BK303"/>
  <c r="BK276"/>
  <c r="J261"/>
  <c r="BK222"/>
  <c r="J197"/>
  <c r="BK157"/>
  <c i="7" r="BK723"/>
  <c r="J690"/>
  <c r="J665"/>
  <c r="BK649"/>
  <c r="BK615"/>
  <c r="J591"/>
  <c r="J553"/>
  <c r="BK531"/>
  <c r="J497"/>
  <c r="BK477"/>
  <c r="BK442"/>
  <c r="BK413"/>
  <c r="J404"/>
  <c r="BK366"/>
  <c r="BK329"/>
  <c r="J288"/>
  <c r="J263"/>
  <c r="BK239"/>
  <c r="BK215"/>
  <c r="J181"/>
  <c r="J151"/>
  <c r="BK712"/>
  <c r="J696"/>
  <c r="J680"/>
  <c r="BK665"/>
  <c r="J641"/>
  <c r="J615"/>
  <c r="BK605"/>
  <c r="BK568"/>
  <c r="BK553"/>
  <c r="J510"/>
  <c r="BK482"/>
  <c r="J466"/>
  <c r="J451"/>
  <c r="BK400"/>
  <c r="BK395"/>
  <c r="J379"/>
  <c r="BK361"/>
  <c r="BK347"/>
  <c r="BK334"/>
  <c r="BK293"/>
  <c r="J286"/>
  <c r="J244"/>
  <c r="J203"/>
  <c r="BK178"/>
  <c r="BK163"/>
  <c r="J136"/>
  <c r="J731"/>
  <c r="BK707"/>
  <c r="J691"/>
  <c r="J657"/>
  <c r="BK601"/>
  <c r="BK578"/>
  <c r="J556"/>
  <c r="J526"/>
  <c r="J482"/>
  <c r="BK451"/>
  <c r="J432"/>
  <c r="J420"/>
  <c r="J395"/>
  <c r="BK387"/>
  <c r="J360"/>
  <c r="J338"/>
  <c r="J317"/>
  <c r="BK286"/>
  <c r="J253"/>
  <c r="J224"/>
  <c r="BK203"/>
  <c r="J167"/>
  <c r="BK131"/>
  <c r="J704"/>
  <c r="BK680"/>
  <c r="BK674"/>
  <c r="BK657"/>
  <c r="BK636"/>
  <c r="J605"/>
  <c r="BK564"/>
  <c r="J539"/>
  <c r="BK518"/>
  <c r="BK497"/>
  <c r="J473"/>
  <c r="J447"/>
  <c r="J425"/>
  <c r="J380"/>
  <c r="BK360"/>
  <c r="J329"/>
  <c r="J293"/>
  <c r="BK258"/>
  <c r="BK234"/>
  <c r="J221"/>
  <c r="J195"/>
  <c r="BK187"/>
  <c r="BK179"/>
  <c r="BK175"/>
  <c r="J156"/>
  <c r="J146"/>
  <c i="8" r="BK127"/>
  <c r="J124"/>
  <c r="F35"/>
  <c i="3" l="1" r="BK292"/>
  <c r="J292"/>
  <c r="J102"/>
  <c r="P292"/>
  <c r="R292"/>
  <c r="T292"/>
  <c i="4" r="T127"/>
  <c r="P191"/>
  <c r="T267"/>
  <c r="P278"/>
  <c r="T409"/>
  <c i="5" r="BK124"/>
  <c r="R142"/>
  <c r="P185"/>
  <c r="T294"/>
  <c i="6" r="BK141"/>
  <c r="J141"/>
  <c r="J99"/>
  <c r="BK190"/>
  <c r="J190"/>
  <c r="J100"/>
  <c r="P275"/>
  <c i="7" r="R130"/>
  <c r="P247"/>
  <c r="R298"/>
  <c r="P403"/>
  <c r="T471"/>
  <c r="R517"/>
  <c r="R538"/>
  <c r="BK616"/>
  <c r="J616"/>
  <c r="J105"/>
  <c r="P677"/>
  <c r="P676"/>
  <c i="2" r="P125"/>
  <c r="T125"/>
  <c r="P145"/>
  <c r="T145"/>
  <c r="P188"/>
  <c r="R188"/>
  <c r="T188"/>
  <c r="P199"/>
  <c r="R199"/>
  <c r="BK329"/>
  <c r="J329"/>
  <c r="J102"/>
  <c r="R329"/>
  <c i="3" r="P125"/>
  <c r="R125"/>
  <c r="BK149"/>
  <c r="J149"/>
  <c r="J99"/>
  <c r="R149"/>
  <c r="P202"/>
  <c r="T202"/>
  <c i="4" r="P127"/>
  <c r="BK191"/>
  <c r="J191"/>
  <c r="J101"/>
  <c r="BK267"/>
  <c r="J267"/>
  <c r="J102"/>
  <c r="BK278"/>
  <c r="J278"/>
  <c r="J103"/>
  <c r="P409"/>
  <c i="5" r="P124"/>
  <c r="T142"/>
  <c r="R185"/>
  <c r="P294"/>
  <c i="6" r="R141"/>
  <c r="R123"/>
  <c r="R122"/>
  <c r="T190"/>
  <c r="T275"/>
  <c i="7" r="P130"/>
  <c r="T247"/>
  <c r="BK298"/>
  <c r="J298"/>
  <c r="J100"/>
  <c r="BK403"/>
  <c r="J403"/>
  <c r="J101"/>
  <c r="R471"/>
  <c r="T517"/>
  <c r="P538"/>
  <c r="T616"/>
  <c r="R677"/>
  <c r="R676"/>
  <c i="8" r="P123"/>
  <c r="P122"/>
  <c r="P121"/>
  <c i="1" r="AU101"/>
  <c i="8" r="R123"/>
  <c r="R122"/>
  <c r="R121"/>
  <c i="4" r="R127"/>
  <c r="T191"/>
  <c r="P267"/>
  <c r="T278"/>
  <c r="BK409"/>
  <c r="J409"/>
  <c r="J104"/>
  <c i="5" r="R124"/>
  <c r="P142"/>
  <c r="BK185"/>
  <c r="J185"/>
  <c r="J100"/>
  <c r="BK294"/>
  <c r="J294"/>
  <c r="J101"/>
  <c i="6" r="T141"/>
  <c r="T123"/>
  <c r="T122"/>
  <c r="R190"/>
  <c r="R275"/>
  <c i="7" r="BK130"/>
  <c r="J130"/>
  <c r="J98"/>
  <c r="BK247"/>
  <c r="J247"/>
  <c r="J99"/>
  <c r="T298"/>
  <c r="R403"/>
  <c r="BK471"/>
  <c r="J471"/>
  <c r="J102"/>
  <c r="P517"/>
  <c r="BK538"/>
  <c r="J538"/>
  <c r="J104"/>
  <c r="P616"/>
  <c r="T677"/>
  <c r="T676"/>
  <c i="2" r="BK125"/>
  <c r="J125"/>
  <c r="J98"/>
  <c r="R125"/>
  <c r="BK145"/>
  <c r="J145"/>
  <c r="J99"/>
  <c r="R145"/>
  <c r="BK188"/>
  <c r="J188"/>
  <c r="J100"/>
  <c r="BK199"/>
  <c r="J199"/>
  <c r="J101"/>
  <c r="T199"/>
  <c r="P329"/>
  <c r="T329"/>
  <c i="3" r="BK125"/>
  <c r="T125"/>
  <c r="P149"/>
  <c r="T149"/>
  <c r="BK202"/>
  <c r="J202"/>
  <c r="J101"/>
  <c r="R202"/>
  <c i="4" r="BK127"/>
  <c r="J127"/>
  <c r="J98"/>
  <c r="R191"/>
  <c r="R267"/>
  <c r="R278"/>
  <c r="R409"/>
  <c i="5" r="T124"/>
  <c r="BK142"/>
  <c r="J142"/>
  <c r="J99"/>
  <c r="T185"/>
  <c r="R294"/>
  <c i="6" r="P141"/>
  <c r="P123"/>
  <c r="P122"/>
  <c i="1" r="AU99"/>
  <c i="6" r="P190"/>
  <c r="BK275"/>
  <c r="J275"/>
  <c r="J101"/>
  <c i="7" r="T130"/>
  <c r="R247"/>
  <c r="P298"/>
  <c r="T403"/>
  <c r="P471"/>
  <c r="BK517"/>
  <c r="J517"/>
  <c r="J103"/>
  <c r="T538"/>
  <c r="R616"/>
  <c r="BK677"/>
  <c r="J677"/>
  <c r="J108"/>
  <c i="8" r="BK123"/>
  <c r="J123"/>
  <c r="J98"/>
  <c r="T123"/>
  <c r="T122"/>
  <c r="T121"/>
  <c i="3" r="BK340"/>
  <c r="J340"/>
  <c r="J103"/>
  <c i="7" r="BK673"/>
  <c r="J673"/>
  <c r="J106"/>
  <c i="2" r="BK378"/>
  <c r="J378"/>
  <c r="J103"/>
  <c i="3" r="BK196"/>
  <c r="J196"/>
  <c r="J100"/>
  <c i="4" r="BK185"/>
  <c r="J185"/>
  <c r="J100"/>
  <c i="8" r="BK136"/>
  <c r="J136"/>
  <c r="J101"/>
  <c i="4" r="BK468"/>
  <c r="J468"/>
  <c r="J105"/>
  <c i="5" r="BK345"/>
  <c r="J345"/>
  <c r="J102"/>
  <c i="6" r="BK124"/>
  <c r="J124"/>
  <c r="J98"/>
  <c i="8" r="BK131"/>
  <c r="J131"/>
  <c r="J99"/>
  <c i="4" r="BK174"/>
  <c r="J174"/>
  <c r="J99"/>
  <c i="6" r="BK307"/>
  <c r="J307"/>
  <c r="J102"/>
  <c i="8" r="BK134"/>
  <c r="J134"/>
  <c r="J100"/>
  <c i="7" r="BK129"/>
  <c r="BK676"/>
  <c r="J676"/>
  <c r="J107"/>
  <c i="8" r="F91"/>
  <c r="J92"/>
  <c r="BE124"/>
  <c r="BE129"/>
  <c r="J89"/>
  <c r="F92"/>
  <c r="J117"/>
  <c r="BE127"/>
  <c r="BE135"/>
  <c i="1" r="BB101"/>
  <c i="8" r="E85"/>
  <c r="BE126"/>
  <c r="BE132"/>
  <c r="BE137"/>
  <c i="7" r="J92"/>
  <c r="J122"/>
  <c r="F125"/>
  <c r="BE131"/>
  <c r="BE163"/>
  <c r="BE203"/>
  <c r="BE239"/>
  <c r="BE248"/>
  <c r="BE263"/>
  <c r="BE299"/>
  <c r="BE304"/>
  <c r="BE329"/>
  <c r="BE338"/>
  <c r="BE343"/>
  <c r="BE354"/>
  <c r="BE361"/>
  <c r="BE387"/>
  <c r="BE394"/>
  <c r="BE395"/>
  <c r="BE404"/>
  <c r="BE408"/>
  <c r="BE437"/>
  <c r="BE472"/>
  <c r="BE526"/>
  <c r="BE548"/>
  <c r="BE596"/>
  <c r="BE627"/>
  <c r="BE690"/>
  <c r="BE691"/>
  <c r="BE696"/>
  <c r="BE707"/>
  <c r="BE720"/>
  <c r="BE723"/>
  <c r="BE728"/>
  <c r="BE731"/>
  <c r="F91"/>
  <c r="E118"/>
  <c r="BE136"/>
  <c r="BE151"/>
  <c r="BE156"/>
  <c r="BE161"/>
  <c r="BE167"/>
  <c r="BE175"/>
  <c r="BE178"/>
  <c r="BE181"/>
  <c r="BE183"/>
  <c r="BE215"/>
  <c r="BE244"/>
  <c r="BE271"/>
  <c r="BE281"/>
  <c r="BE288"/>
  <c r="BE324"/>
  <c r="BE357"/>
  <c r="BE366"/>
  <c r="BE379"/>
  <c r="BE380"/>
  <c r="BE400"/>
  <c r="BE456"/>
  <c r="BE461"/>
  <c r="BE473"/>
  <c r="BE492"/>
  <c r="BE505"/>
  <c r="BE531"/>
  <c r="BE539"/>
  <c r="BE553"/>
  <c r="BE561"/>
  <c r="BE591"/>
  <c r="BE605"/>
  <c r="BE610"/>
  <c r="BE615"/>
  <c r="BE632"/>
  <c r="BE636"/>
  <c r="BE641"/>
  <c r="BE649"/>
  <c r="BE661"/>
  <c r="BE665"/>
  <c r="BE674"/>
  <c r="BE680"/>
  <c r="BE704"/>
  <c r="BE712"/>
  <c r="BE146"/>
  <c r="BE179"/>
  <c r="BE187"/>
  <c r="BE191"/>
  <c r="BE195"/>
  <c r="BE212"/>
  <c r="BE221"/>
  <c r="BE224"/>
  <c r="BE229"/>
  <c r="BE258"/>
  <c r="BE276"/>
  <c r="BE286"/>
  <c r="BE312"/>
  <c r="BE317"/>
  <c r="BE319"/>
  <c r="BE347"/>
  <c r="BE382"/>
  <c r="BE413"/>
  <c r="BE420"/>
  <c r="BE430"/>
  <c r="BE432"/>
  <c r="BE442"/>
  <c r="BE447"/>
  <c r="BE477"/>
  <c r="BE497"/>
  <c r="BE500"/>
  <c r="BE518"/>
  <c r="BE544"/>
  <c r="BE564"/>
  <c r="BE622"/>
  <c r="BE653"/>
  <c r="BE683"/>
  <c r="BE687"/>
  <c r="BE715"/>
  <c r="J91"/>
  <c r="BE141"/>
  <c r="BE199"/>
  <c r="BE207"/>
  <c r="BE234"/>
  <c r="BE253"/>
  <c r="BE293"/>
  <c r="BE334"/>
  <c r="BE349"/>
  <c r="BE360"/>
  <c r="BE371"/>
  <c r="BE375"/>
  <c r="BE389"/>
  <c r="BE415"/>
  <c r="BE425"/>
  <c r="BE451"/>
  <c r="BE466"/>
  <c r="BE482"/>
  <c r="BE487"/>
  <c r="BE510"/>
  <c r="BE515"/>
  <c r="BE533"/>
  <c r="BE556"/>
  <c r="BE568"/>
  <c r="BE573"/>
  <c r="BE578"/>
  <c r="BE587"/>
  <c r="BE601"/>
  <c r="BE617"/>
  <c r="BE657"/>
  <c r="BE669"/>
  <c r="BE678"/>
  <c r="BE693"/>
  <c i="5" r="J124"/>
  <c r="J98"/>
  <c i="6" r="F91"/>
  <c r="J92"/>
  <c r="BE133"/>
  <c r="BE147"/>
  <c r="BE171"/>
  <c r="BE197"/>
  <c r="BE229"/>
  <c r="BE284"/>
  <c r="BE142"/>
  <c r="BE152"/>
  <c r="BE175"/>
  <c r="BE234"/>
  <c r="BE239"/>
  <c r="BE294"/>
  <c r="BE299"/>
  <c r="E85"/>
  <c r="J89"/>
  <c r="F92"/>
  <c r="BE125"/>
  <c r="BE157"/>
  <c r="BE162"/>
  <c r="BE203"/>
  <c r="BE216"/>
  <c r="BE222"/>
  <c r="BE242"/>
  <c r="BE247"/>
  <c r="BE265"/>
  <c r="BE290"/>
  <c r="J91"/>
  <c r="BE185"/>
  <c r="BE191"/>
  <c r="BE208"/>
  <c r="BE251"/>
  <c r="BE261"/>
  <c r="BE270"/>
  <c r="BE276"/>
  <c r="BE303"/>
  <c r="BE308"/>
  <c i="4" r="BK126"/>
  <c r="J126"/>
  <c r="J97"/>
  <c i="5" r="E85"/>
  <c r="J89"/>
  <c r="F119"/>
  <c r="BE137"/>
  <c r="BE176"/>
  <c r="BE180"/>
  <c r="BE186"/>
  <c r="BE191"/>
  <c r="BE197"/>
  <c r="BE201"/>
  <c r="BE270"/>
  <c r="BE284"/>
  <c r="BE295"/>
  <c r="BE324"/>
  <c r="BE333"/>
  <c r="F91"/>
  <c r="J92"/>
  <c r="BE152"/>
  <c r="BE166"/>
  <c r="BE222"/>
  <c r="BE230"/>
  <c r="BE274"/>
  <c r="BE279"/>
  <c r="BE315"/>
  <c r="BE341"/>
  <c r="BE346"/>
  <c r="BE125"/>
  <c r="BE133"/>
  <c r="BE143"/>
  <c r="BE200"/>
  <c r="BE235"/>
  <c r="BE256"/>
  <c r="BE289"/>
  <c r="BE308"/>
  <c r="BE319"/>
  <c r="BE329"/>
  <c r="BE337"/>
  <c r="J91"/>
  <c r="BE148"/>
  <c r="BE157"/>
  <c r="BE192"/>
  <c r="BE198"/>
  <c r="BE199"/>
  <c r="BE209"/>
  <c r="BE217"/>
  <c r="BE242"/>
  <c r="BE246"/>
  <c r="BE251"/>
  <c r="BE260"/>
  <c r="BE300"/>
  <c i="3" r="J125"/>
  <c r="J98"/>
  <c i="4" r="J91"/>
  <c r="E115"/>
  <c r="F122"/>
  <c r="BE166"/>
  <c r="BE180"/>
  <c r="BE186"/>
  <c r="BE192"/>
  <c r="BE257"/>
  <c r="BE265"/>
  <c r="BE286"/>
  <c r="BE295"/>
  <c r="BE331"/>
  <c r="BE361"/>
  <c r="BE399"/>
  <c r="BE433"/>
  <c r="F91"/>
  <c r="BE147"/>
  <c r="BE153"/>
  <c r="BE161"/>
  <c r="BE169"/>
  <c r="BE197"/>
  <c r="BE226"/>
  <c r="BE262"/>
  <c r="BE273"/>
  <c r="BE293"/>
  <c r="BE294"/>
  <c r="BE301"/>
  <c r="BE324"/>
  <c r="BE348"/>
  <c r="BE379"/>
  <c r="BE384"/>
  <c r="BE394"/>
  <c r="BE410"/>
  <c r="BE438"/>
  <c r="BE448"/>
  <c r="BE460"/>
  <c r="J89"/>
  <c r="J92"/>
  <c r="BE128"/>
  <c r="BE142"/>
  <c r="BE175"/>
  <c r="BE207"/>
  <c r="BE212"/>
  <c r="BE217"/>
  <c r="BE233"/>
  <c r="BE242"/>
  <c r="BE268"/>
  <c r="BE279"/>
  <c r="BE284"/>
  <c r="BE285"/>
  <c r="BE305"/>
  <c r="BE310"/>
  <c r="BE336"/>
  <c r="BE340"/>
  <c r="BE345"/>
  <c r="BE351"/>
  <c r="BE356"/>
  <c r="BE365"/>
  <c r="BE375"/>
  <c r="BE389"/>
  <c r="BE404"/>
  <c r="BE415"/>
  <c r="BE423"/>
  <c r="BE429"/>
  <c r="BE452"/>
  <c r="BE464"/>
  <c r="BE138"/>
  <c r="BE149"/>
  <c r="BE157"/>
  <c r="BE202"/>
  <c r="BE221"/>
  <c r="BE237"/>
  <c r="BE252"/>
  <c r="BE291"/>
  <c r="BE292"/>
  <c r="BE318"/>
  <c r="BE456"/>
  <c r="BE469"/>
  <c i="3" r="F91"/>
  <c r="J117"/>
  <c r="BE140"/>
  <c r="BE172"/>
  <c r="BE259"/>
  <c r="BE264"/>
  <c r="BE288"/>
  <c r="BE324"/>
  <c r="BE332"/>
  <c r="F92"/>
  <c r="BE126"/>
  <c r="BE150"/>
  <c r="BE155"/>
  <c r="BE176"/>
  <c r="BE238"/>
  <c r="BE243"/>
  <c r="BE248"/>
  <c r="BE255"/>
  <c r="BE311"/>
  <c r="BE328"/>
  <c r="BE336"/>
  <c r="BE341"/>
  <c r="E85"/>
  <c r="J92"/>
  <c r="J119"/>
  <c r="BE136"/>
  <c r="BE145"/>
  <c r="BE186"/>
  <c r="BE197"/>
  <c r="BE203"/>
  <c r="BE214"/>
  <c r="BE278"/>
  <c r="BE283"/>
  <c r="BE293"/>
  <c r="BE316"/>
  <c r="BE159"/>
  <c r="BE163"/>
  <c r="BE191"/>
  <c r="BE209"/>
  <c r="BE224"/>
  <c r="BE231"/>
  <c r="BE251"/>
  <c r="BE268"/>
  <c r="BE301"/>
  <c r="BE307"/>
  <c r="BE320"/>
  <c i="2" r="E85"/>
  <c r="F91"/>
  <c r="J92"/>
  <c r="J119"/>
  <c r="BE131"/>
  <c r="BE141"/>
  <c r="BE162"/>
  <c r="BE174"/>
  <c r="BE189"/>
  <c r="BE216"/>
  <c r="BE217"/>
  <c r="BE223"/>
  <c r="BE226"/>
  <c r="BE265"/>
  <c r="BE301"/>
  <c r="BE314"/>
  <c r="BE343"/>
  <c r="BE366"/>
  <c r="BE374"/>
  <c r="J89"/>
  <c r="BE126"/>
  <c r="BE155"/>
  <c r="BE185"/>
  <c r="BE218"/>
  <c r="BE225"/>
  <c r="BE250"/>
  <c r="BE277"/>
  <c r="BE304"/>
  <c r="BE319"/>
  <c r="BE324"/>
  <c r="BE358"/>
  <c r="F92"/>
  <c r="BE146"/>
  <c r="BE179"/>
  <c r="BE194"/>
  <c r="BE205"/>
  <c r="BE235"/>
  <c r="BE282"/>
  <c r="BE286"/>
  <c r="BE296"/>
  <c r="BE309"/>
  <c r="BE330"/>
  <c r="BE362"/>
  <c r="BE370"/>
  <c r="BE151"/>
  <c r="BE166"/>
  <c r="BE200"/>
  <c r="BE210"/>
  <c r="BE211"/>
  <c r="BE224"/>
  <c r="BE227"/>
  <c r="BE245"/>
  <c r="BE258"/>
  <c r="BE272"/>
  <c r="BE335"/>
  <c r="BE347"/>
  <c r="BE379"/>
  <c r="F35"/>
  <c i="1" r="BB95"/>
  <c i="2" r="F36"/>
  <c i="1" r="BC95"/>
  <c i="3" r="F35"/>
  <c i="1" r="BB96"/>
  <c i="4" r="F37"/>
  <c i="1" r="BD97"/>
  <c i="5" r="J34"/>
  <c i="1" r="AW98"/>
  <c i="6" r="F35"/>
  <c i="1" r="BB99"/>
  <c i="6" r="F36"/>
  <c i="1" r="BC99"/>
  <c i="7" r="F36"/>
  <c i="1" r="BC100"/>
  <c i="7" r="F35"/>
  <c i="1" r="BB100"/>
  <c i="2" r="F34"/>
  <c i="1" r="BA95"/>
  <c i="3" r="F34"/>
  <c i="1" r="BA96"/>
  <c i="3" r="F37"/>
  <c i="1" r="BD96"/>
  <c i="4" r="F35"/>
  <c i="1" r="BB97"/>
  <c i="5" r="F34"/>
  <c i="1" r="BA98"/>
  <c i="5" r="F36"/>
  <c i="1" r="BC98"/>
  <c i="6" r="F34"/>
  <c i="1" r="BA99"/>
  <c i="7" r="F34"/>
  <c i="1" r="BA100"/>
  <c i="8" r="F36"/>
  <c i="1" r="BC101"/>
  <c i="2" r="F37"/>
  <c i="1" r="BD95"/>
  <c i="3" r="J34"/>
  <c i="1" r="AW96"/>
  <c i="4" r="J34"/>
  <c i="1" r="AW97"/>
  <c i="4" r="F36"/>
  <c i="1" r="BC97"/>
  <c i="5" r="F35"/>
  <c i="1" r="BB98"/>
  <c i="6" r="F37"/>
  <c i="1" r="BD99"/>
  <c i="7" r="F37"/>
  <c i="1" r="BD100"/>
  <c i="8" r="F37"/>
  <c i="1" r="BD101"/>
  <c i="2" r="J34"/>
  <c i="1" r="AW95"/>
  <c i="3" r="F36"/>
  <c i="1" r="BC96"/>
  <c i="4" r="F34"/>
  <c i="1" r="BA97"/>
  <c i="5" r="F37"/>
  <c i="1" r="BD98"/>
  <c i="6" r="J34"/>
  <c i="1" r="AW99"/>
  <c i="7" r="J34"/>
  <c i="1" r="AW100"/>
  <c i="8" r="F34"/>
  <c i="1" r="BA101"/>
  <c i="8" r="J34"/>
  <c i="1" r="AW101"/>
  <c i="7" l="1" r="T129"/>
  <c r="T128"/>
  <c i="5" r="P123"/>
  <c r="P122"/>
  <c i="1" r="AU98"/>
  <c i="3" r="P124"/>
  <c r="P123"/>
  <c i="1" r="AU96"/>
  <c i="2" r="T124"/>
  <c r="T123"/>
  <c i="3" r="T124"/>
  <c r="T123"/>
  <c i="7" r="P129"/>
  <c r="P128"/>
  <c i="1" r="AU100"/>
  <c i="3" r="BK124"/>
  <c r="BK123"/>
  <c r="J123"/>
  <c i="2" r="R124"/>
  <c r="R123"/>
  <c i="5" r="R123"/>
  <c r="R122"/>
  <c i="4" r="R126"/>
  <c r="R125"/>
  <c i="5" r="BK123"/>
  <c r="BK122"/>
  <c r="J122"/>
  <c r="J96"/>
  <c i="4" r="T126"/>
  <c r="T125"/>
  <c i="5" r="T123"/>
  <c r="T122"/>
  <c i="7" r="R129"/>
  <c r="R128"/>
  <c i="4" r="P126"/>
  <c r="P125"/>
  <c i="1" r="AU97"/>
  <c i="3" r="R124"/>
  <c r="R123"/>
  <c i="2" r="P124"/>
  <c r="P123"/>
  <c i="1" r="AU95"/>
  <c i="6" r="BK123"/>
  <c r="J123"/>
  <c r="J97"/>
  <c i="8" r="BK122"/>
  <c r="BK121"/>
  <c r="J121"/>
  <c r="J96"/>
  <c i="2" r="BK124"/>
  <c r="BK123"/>
  <c r="J123"/>
  <c r="J96"/>
  <c i="7" r="BK128"/>
  <c r="J128"/>
  <c r="J96"/>
  <c r="J129"/>
  <c r="J97"/>
  <c i="4" r="BK125"/>
  <c r="J125"/>
  <c i="2" r="J33"/>
  <c i="1" r="AV95"/>
  <c r="AT95"/>
  <c i="5" r="J33"/>
  <c i="1" r="AV98"/>
  <c r="AT98"/>
  <c i="6" r="F33"/>
  <c i="1" r="AZ99"/>
  <c r="BA94"/>
  <c r="AW94"/>
  <c r="AK30"/>
  <c r="BD94"/>
  <c r="W33"/>
  <c i="3" r="J33"/>
  <c i="1" r="AV96"/>
  <c r="AT96"/>
  <c i="4" r="J33"/>
  <c i="1" r="AV97"/>
  <c r="AT97"/>
  <c i="7" r="F33"/>
  <c i="1" r="AZ100"/>
  <c i="3" r="J30"/>
  <c i="1" r="AG96"/>
  <c i="3" r="F33"/>
  <c i="1" r="AZ96"/>
  <c i="4" r="F33"/>
  <c i="1" r="AZ97"/>
  <c i="7" r="J33"/>
  <c i="1" r="AV100"/>
  <c r="AT100"/>
  <c i="2" r="F33"/>
  <c i="1" r="AZ95"/>
  <c i="4" r="J30"/>
  <c i="1" r="AG97"/>
  <c i="5" r="F33"/>
  <c i="1" r="AZ98"/>
  <c i="6" r="J33"/>
  <c i="1" r="AV99"/>
  <c r="AT99"/>
  <c i="8" r="J33"/>
  <c i="1" r="AV101"/>
  <c r="AT101"/>
  <c i="8" r="F33"/>
  <c i="1" r="AZ101"/>
  <c r="BB94"/>
  <c r="AX94"/>
  <c r="BC94"/>
  <c r="W32"/>
  <c i="5" l="1" r="J123"/>
  <c r="J97"/>
  <c i="2" r="J124"/>
  <c r="J97"/>
  <c i="3" r="J96"/>
  <c i="8" r="J122"/>
  <c r="J97"/>
  <c i="3" r="J124"/>
  <c r="J97"/>
  <c i="6" r="BK122"/>
  <c r="J122"/>
  <c r="J96"/>
  <c i="1" r="AN97"/>
  <c i="4" r="J96"/>
  <c r="J39"/>
  <c i="3" r="J39"/>
  <c i="1" r="AN96"/>
  <c r="AU94"/>
  <c i="2" r="J30"/>
  <c i="1" r="AG95"/>
  <c i="5" r="J30"/>
  <c i="1" r="AG98"/>
  <c i="7" r="J30"/>
  <c i="1" r="AG100"/>
  <c r="W31"/>
  <c r="AY94"/>
  <c r="W30"/>
  <c i="8" r="J30"/>
  <c i="1" r="AG101"/>
  <c r="AZ94"/>
  <c r="AV94"/>
  <c r="AK29"/>
  <c i="5" l="1" r="J39"/>
  <c i="8" r="J39"/>
  <c i="2" r="J39"/>
  <c i="7" r="J39"/>
  <c i="1" r="AN100"/>
  <c r="AN95"/>
  <c r="AN98"/>
  <c r="AN101"/>
  <c i="6" r="J30"/>
  <c i="1" r="AG99"/>
  <c r="W29"/>
  <c r="AT94"/>
  <c i="6" l="1" r="J39"/>
  <c i="1" r="AN9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<sst xmlns="http://schemas.openxmlformats.org/spreadsheetml/2006/main">
  <si>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</si>
  <si>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</si>
  <si>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</si>
  <si>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</si>
  <si>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</si>
  <si>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{43a49db0-48c6-43a7-a0c3-4b3b96c1fc03}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</si>
  <si>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</si>
  <si>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</si>
  <si>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</si>
  <si>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</si>
  <si>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</si>
  <si>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</si>
  <si>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</si>
  <si>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</si>
  <si>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</si>
  <si>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</si>
  <si>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</si>
  <si>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II-605 hr. Okr. TC-PC - Bor , oprava průtahů(Sulislav,Sytno,Benešovice,Holostřevy,Skviřín</t>
  </si>
  <si>
    <t>KSO:</t>
  </si>
  <si>
    <t>CC-CZ:</t>
  </si>
  <si>
    <t>Místo:</t>
  </si>
  <si>
    <t xml:space="preserve"> </t>
  </si>
  <si>
    <t>Datum:</t>
  </si>
  <si>
    <t>22. 5. 2023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</si>
  <si>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</si>
  <si>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</si>
  <si>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</si>
  <si>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</si>
  <si>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</si>
  <si>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</si>
  <si>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</si>
  <si>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</si>
  <si>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</si>
  <si>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</si>
  <si>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</si>
  <si>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</si>
  <si>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</si>
  <si>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</si>
  <si>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</si>
  <si>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</si>
  <si>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</si>
  <si>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</si>
  <si>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</si>
  <si>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</si>
  <si>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</si>
  <si>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</si>
  <si>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</si>
  <si>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</si>
  <si>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</si>
  <si>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</si>
  <si>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</si>
  <si>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</si>
  <si>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</si>
  <si>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</si>
  <si>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</si>
  <si>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</si>
  <si>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</si>
  <si>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</si>
  <si>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</si>
  <si>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</si>
  <si>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</si>
  <si>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</si>
  <si>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</si>
  <si>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</si>
  <si>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</si>
  <si>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</si>
  <si>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</si>
  <si>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</si>
  <si>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</si>
  <si>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</si>
  <si>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</si>
  <si>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</si>
  <si>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</si>
  <si>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</si>
  <si>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</si>
  <si>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</si>
  <si>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</si>
  <si>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</si>
  <si>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SKA4901</t>
  </si>
  <si>
    <t xml:space="preserve">SO 101  Sulislav- průtah</t>
  </si>
  <si>
    <t>STA</t>
  </si>
  <si>
    <t>1</t>
  </si>
  <si>
    <t>{f283780d-c71f-4dd8-b896-54f7e7be1f73}</t>
  </si>
  <si>
    <t>2</t>
  </si>
  <si>
    <t>SKA4902</t>
  </si>
  <si>
    <t xml:space="preserve">SO 102  Sytno - průtah</t>
  </si>
  <si>
    <t>{23d97e8c-3978-4c45-9711-e9909e2fe739}</t>
  </si>
  <si>
    <t>SKA4903</t>
  </si>
  <si>
    <t xml:space="preserve">SO 103  Benešovice - průtah</t>
  </si>
  <si>
    <t>{67a3f6f4-97a0-4b8b-9b87-e084e2dec1ab}</t>
  </si>
  <si>
    <t>SKA4904</t>
  </si>
  <si>
    <t xml:space="preserve">SO 104  Holostřevy -  průtah</t>
  </si>
  <si>
    <t>{daccaacd-c7f1-46d5-83d4-d75fd642aaae}</t>
  </si>
  <si>
    <t>SKA4905</t>
  </si>
  <si>
    <t xml:space="preserve">SO 105  Skviřín - průtah</t>
  </si>
  <si>
    <t>{3c4091b0-f5a5-4555-b7e7-893604fac8ab}</t>
  </si>
  <si>
    <t>SKA4906</t>
  </si>
  <si>
    <t xml:space="preserve">SO 201  Rekonstrukce propusti</t>
  </si>
  <si>
    <t>{bcb58609-020f-44ec-b85f-bba7b032c692}</t>
  </si>
  <si>
    <t>SKA4908</t>
  </si>
  <si>
    <t>VON</t>
  </si>
  <si>
    <t>{ee4f96d5-f96b-4443-8b4c-e75589904a38}</t>
  </si>
  <si>
    <t>KRYCÍ LIST SOUPISU PRACÍ</t>
  </si>
  <si>
    <t>Objekt:</t>
  </si>
  <si>
    <t xml:space="preserve">SKA4901 - SO 101  Sulislav- průtah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</si>
  <si>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</si>
  <si>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</si>
  <si>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</si>
  <si>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</si>
  <si>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</si>
  <si>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</si>
  <si>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</si>
  <si>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</si>
  <si>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</si>
  <si>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</si>
  <si>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</si>
  <si>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</si>
  <si>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</si>
  <si>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</si>
  <si>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</si>
  <si>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</si>
  <si>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</si>
  <si>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</si>
  <si>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</si>
  <si>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</si>
  <si>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</si>
  <si>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</si>
  <si>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</si>
  <si>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</si>
  <si>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</si>
  <si>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</si>
  <si>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</si>
  <si>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</si>
  <si>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</si>
  <si>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</si>
  <si>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</si>
  <si>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</si>
  <si>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</si>
  <si>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</si>
  <si>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4</t>
  </si>
  <si>
    <t>Online PSC</t>
  </si>
  <si>
    <t>https://podminky.urs.cz/item/CS_URS_2023_01/113106123</t>
  </si>
  <si>
    <t>VV</t>
  </si>
  <si>
    <t>64</t>
  </si>
  <si>
    <t>dle výpisu hl.výměr</t>
  </si>
  <si>
    <t>Součet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</si>
  <si>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</si>
  <si>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</si>
  <si>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https://podminky.urs.cz/item/CS_URS_2023_01/113154333</t>
  </si>
  <si>
    <t xml:space="preserve">pr.tl. 43 mm </t>
  </si>
  <si>
    <t>8254,9</t>
  </si>
  <si>
    <t>vozovka</t>
  </si>
  <si>
    <t>425</t>
  </si>
  <si>
    <t>napojení ,sjezdy</t>
  </si>
  <si>
    <t>třída ZAS T3 - dáno k dispozici zhotoviteli</t>
  </si>
  <si>
    <t>3</t>
  </si>
  <si>
    <t>1131543331</t>
  </si>
  <si>
    <t>Frézování živičného podkladu nebo krytu s naložením na dopravní prostředek plochy přes 1 000 do 10 000 m2 bez překážek v trase pruhu šířky přes 1 m do 2 m, tloušťky vrstvy 60 mm</t>
  </si>
  <si>
    <t>6</t>
  </si>
  <si>
    <t>1600</t>
  </si>
  <si>
    <t>třída ZAS T3 - dáno k dispozici zhotoviteli , hloubková oprava,dle výpisu hl.výměr</t>
  </si>
  <si>
    <t>5</t>
  </si>
  <si>
    <t>Komunikace pozemní</t>
  </si>
  <si>
    <t>569951133</t>
  </si>
  <si>
    <t>Zpevnění krajnic nebo komunikací pro pěší s rozprostřením a zhutněním, po zhutnění asfaltovým recyklátem tl. 150 mm</t>
  </si>
  <si>
    <t>8</t>
  </si>
  <si>
    <t>https://podminky.urs.cz/item/CS_URS_2023_01/569951133</t>
  </si>
  <si>
    <t>225</t>
  </si>
  <si>
    <t>5722431111</t>
  </si>
  <si>
    <t>Vyyrovnávky výtluků s očištěním, zaplněním směsí a se zhutněním ACP 16 +</t>
  </si>
  <si>
    <t>t</t>
  </si>
  <si>
    <t>10</t>
  </si>
  <si>
    <t>115</t>
  </si>
  <si>
    <t>5732311081</t>
  </si>
  <si>
    <t>Postřik spojovací PS bez posypu kamenivem ze silniční emulze, v množství 0,45 kg/m2</t>
  </si>
  <si>
    <t>12</t>
  </si>
  <si>
    <t>oprava napojení</t>
  </si>
  <si>
    <t>dle výpisu hl..výměr</t>
  </si>
  <si>
    <t>7</t>
  </si>
  <si>
    <t>14</t>
  </si>
  <si>
    <t>hl. oprava , dle výpisu hl.výměr</t>
  </si>
  <si>
    <t>577144141</t>
  </si>
  <si>
    <t>Asfaltový beton vrstva obrusná ACO 11S (ABS) s rozprostřením a se zhutněním z modifikovaného asfaltu v pruhu šířky přes 3 m, po zhutnění tl. 50 mm</t>
  </si>
  <si>
    <t>16</t>
  </si>
  <si>
    <t>https://podminky.urs.cz/item/CS_URS_2023_01/577144141</t>
  </si>
  <si>
    <t>napojení</t>
  </si>
  <si>
    <t>9</t>
  </si>
  <si>
    <t>577155142</t>
  </si>
  <si>
    <t>Asfaltový beton vrstva ložní ACL 16S 25/55-60 (ABH) s rozprostřením a zhutněním z modifikovaného asfaltu v pruhu šířky přes 3 m, po zhutnění tl. 60 mm</t>
  </si>
  <si>
    <t>18</t>
  </si>
  <si>
    <t>https://podminky.urs.cz/item/CS_URS_2023_01/577155142</t>
  </si>
  <si>
    <t>hloubk.oprava , dle výpisu hl.výměr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</si>
  <si>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</si>
  <si>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</si>
  <si>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20</t>
  </si>
  <si>
    <t>https://podminky.urs.cz/item/CS_URS_2023_01/596211111</t>
  </si>
  <si>
    <t>oprava chodníku , doplněno 10 %</t>
  </si>
  <si>
    <t>dle výpisu hl. výměr</t>
  </si>
  <si>
    <t>11</t>
  </si>
  <si>
    <t>M</t>
  </si>
  <si>
    <t>59245015</t>
  </si>
  <si>
    <t>dlažba zámková tvaru I 200x165x60mm přírodní</t>
  </si>
  <si>
    <t>22</t>
  </si>
  <si>
    <t>6,4*1,03 "Přepočtené koeficientem množství</t>
  </si>
  <si>
    <t>Trubní vedení</t>
  </si>
  <si>
    <t>899231111</t>
  </si>
  <si>
    <t>Výšková úprava uličního vstupu nebo vpusti do 200 mm zvýšením mříže</t>
  </si>
  <si>
    <t>kus</t>
  </si>
  <si>
    <t>24</t>
  </si>
  <si>
    <t>https://podminky.urs.cz/item/CS_URS_2023_01/899231111</t>
  </si>
  <si>
    <t>13</t>
  </si>
  <si>
    <t>899331111</t>
  </si>
  <si>
    <t>Výšková úprava uličního vstupu nebo vpusti do 200 mm zvýšením poklopu</t>
  </si>
  <si>
    <t>26</t>
  </si>
  <si>
    <t>https://podminky.urs.cz/item/CS_URS_2023_01/899331111</t>
  </si>
  <si>
    <t>Ostatní konstrukce a práce, bourání</t>
  </si>
  <si>
    <t>911331131</t>
  </si>
  <si>
    <t>Silniční svodidlo ocelové se zaberaněním sloupků jednostranné úroveň zádržnosti H1 vzdálenosti sloupků do 2 m</t>
  </si>
  <si>
    <t>m</t>
  </si>
  <si>
    <t>28</t>
  </si>
  <si>
    <t>https://podminky.urs.cz/item/CS_URS_2023_01/911331131</t>
  </si>
  <si>
    <t>912211121</t>
  </si>
  <si>
    <t>Montáž směrového sloupku plastového s odrazkou přišroubováním na svodidlo</t>
  </si>
  <si>
    <t>30</t>
  </si>
  <si>
    <t>https://podminky.urs.cz/item/CS_URS_2023_01/912211121</t>
  </si>
  <si>
    <t>40445153</t>
  </si>
  <si>
    <t>sloupek svodidlový plastový</t>
  </si>
  <si>
    <t>32</t>
  </si>
  <si>
    <t>17</t>
  </si>
  <si>
    <t>914111111</t>
  </si>
  <si>
    <t>Montáž svislé dopravní značky základní velikosti do 1 m2 objímkami na sloupky nebo konzoly</t>
  </si>
  <si>
    <t>34</t>
  </si>
  <si>
    <t>https://podminky.urs.cz/item/CS_URS_2023_01/914111111</t>
  </si>
  <si>
    <t>40445622</t>
  </si>
  <si>
    <t>informativní značky provozní IP6</t>
  </si>
  <si>
    <t>36</t>
  </si>
  <si>
    <t>19</t>
  </si>
  <si>
    <t>40445641</t>
  </si>
  <si>
    <t>informativní značky směrové Z3 500x500mm</t>
  </si>
  <si>
    <t>38</t>
  </si>
  <si>
    <t>914511112</t>
  </si>
  <si>
    <t>Montáž sloupku dopravních značek délky do 3,5 m do hliníkové patky pro sloupek D 60 mm</t>
  </si>
  <si>
    <t>40</t>
  </si>
  <si>
    <t>https://podminky.urs.cz/item/CS_URS_2023_01/914511112</t>
  </si>
  <si>
    <t>40445225</t>
  </si>
  <si>
    <t>sloupek pro dopravní značku Zn D 60mm v 3,5m</t>
  </si>
  <si>
    <t>42</t>
  </si>
  <si>
    <t>40445240</t>
  </si>
  <si>
    <t>patka pro sloupek Al D 60mm</t>
  </si>
  <si>
    <t>44</t>
  </si>
  <si>
    <t>23</t>
  </si>
  <si>
    <t>40445256</t>
  </si>
  <si>
    <t>svorka upínací na sloupek dopravní značky D 60mm</t>
  </si>
  <si>
    <t>46</t>
  </si>
  <si>
    <t>40445253</t>
  </si>
  <si>
    <t>víčko plastové na sloupek D 60mm</t>
  </si>
  <si>
    <t>48</t>
  </si>
  <si>
    <t>25</t>
  </si>
  <si>
    <t>915211112</t>
  </si>
  <si>
    <t>Vodorovné dopravní značení taženým plastem dělící čára šířky 125 mm souvislá bílá retroreflexní</t>
  </si>
  <si>
    <t>50</t>
  </si>
  <si>
    <t>https://podminky.urs.cz/item/CS_URS_2023_01/915211112</t>
  </si>
  <si>
    <t>30+17+153,7+112,1+30</t>
  </si>
  <si>
    <t>V1a</t>
  </si>
  <si>
    <t>83,6</t>
  </si>
  <si>
    <t>v3</t>
  </si>
  <si>
    <t>915211122</t>
  </si>
  <si>
    <t>Vodorovné dopravní značení taženým plastem dělící čára šířky 125 mm přerušovaná bílá retroreflexní</t>
  </si>
  <si>
    <t>52</t>
  </si>
  <si>
    <t>https://podminky.urs.cz/item/CS_URS_2023_01/915211122</t>
  </si>
  <si>
    <t>379,7+111,6</t>
  </si>
  <si>
    <t>V2a</t>
  </si>
  <si>
    <t>50+15,8+26,3+50</t>
  </si>
  <si>
    <t>v2B</t>
  </si>
  <si>
    <t>DLE VÝPISU HL.VÝMĚR</t>
  </si>
  <si>
    <t>27</t>
  </si>
  <si>
    <t>915221112</t>
  </si>
  <si>
    <t>Vodorovné dopravní značení taženým plastem vodící čára bílá šířky 250 mm souvislá retroreflexní</t>
  </si>
  <si>
    <t>54</t>
  </si>
  <si>
    <t>https://podminky.urs.cz/item/CS_URS_2023_01/915221112</t>
  </si>
  <si>
    <t>481,9+525+11+11+128,7+508,6+392,8</t>
  </si>
  <si>
    <t>V4 , dle výpisu hl.výměr</t>
  </si>
  <si>
    <t>915221122</t>
  </si>
  <si>
    <t>Vodorovné dopravní značení taženým plastem vodící čára bílá šířky 250 mm přerušovaná retroreflexní</t>
  </si>
  <si>
    <t>56</t>
  </si>
  <si>
    <t>https://podminky.urs.cz/item/CS_URS_2023_01/915221122</t>
  </si>
  <si>
    <t>27,8</t>
  </si>
  <si>
    <t>V2b</t>
  </si>
  <si>
    <t>14+13+14+11</t>
  </si>
  <si>
    <t>V4</t>
  </si>
  <si>
    <t>29</t>
  </si>
  <si>
    <t>915231112</t>
  </si>
  <si>
    <t>Vodorovné dopravní značení stříkaným plastem přechody pro chodce, šipky, symboly nápisy bílé retroreflexní</t>
  </si>
  <si>
    <t>58</t>
  </si>
  <si>
    <t>https://podminky.urs.cz/item/CS_URS_2023_01/915231112</t>
  </si>
  <si>
    <t>14+12</t>
  </si>
  <si>
    <t>V7</t>
  </si>
  <si>
    <t>9+9</t>
  </si>
  <si>
    <t xml:space="preserve">V11a </t>
  </si>
  <si>
    <t>915611111</t>
  </si>
  <si>
    <t>Předznačení pro vodorovné značení stříkané barvou nebo prováděné z nátěrových hmot liniové dělicí čáry, vodicí proužky</t>
  </si>
  <si>
    <t>60</t>
  </si>
  <si>
    <t>https://podminky.urs.cz/item/CS_URS_2023_01/915611111</t>
  </si>
  <si>
    <t>426,4</t>
  </si>
  <si>
    <t>717</t>
  </si>
  <si>
    <t>2059+79,8</t>
  </si>
  <si>
    <t xml:space="preserve">, 1. fáze VZD před pokládkou plastu  , dle výpisu hl.výměr</t>
  </si>
  <si>
    <t>31</t>
  </si>
  <si>
    <t>915621111</t>
  </si>
  <si>
    <t>Předznačení pro vodorovné značení stříkané barvou nebo prováděné z nátěrových hmot plošné šipky, symboly, nápisy</t>
  </si>
  <si>
    <t>62</t>
  </si>
  <si>
    <t>https://podminky.urs.cz/item/CS_URS_2023_01/915621111</t>
  </si>
  <si>
    <t>1.fáze před pokládkou plastu , dle výpisu hl.výměr</t>
  </si>
  <si>
    <t>919721202</t>
  </si>
  <si>
    <t>Geomříž pro vyztužení asfaltového povrchu z polypropylenu s geotextilií 100 kN/m</t>
  </si>
  <si>
    <t>https://podminky.urs.cz/item/CS_URS_2023_01/919721202</t>
  </si>
  <si>
    <t>830*1,2</t>
  </si>
  <si>
    <t>geosyntetikum na opravu trhlin, dle výpisu hl.výměr</t>
  </si>
  <si>
    <t>33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</si>
  <si>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</si>
  <si>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</si>
  <si>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66</t>
  </si>
  <si>
    <t>https://podminky.urs.cz/item/CS_URS_2023_01/919732221</t>
  </si>
  <si>
    <t>2364,95</t>
  </si>
  <si>
    <t>919735111</t>
  </si>
  <si>
    <t>Řezání stávajícího živičného krytu nebo podkladu hloubky do 50 mm</t>
  </si>
  <si>
    <t>68</t>
  </si>
  <si>
    <t>https://podminky.urs.cz/item/CS_URS_2023_01/919735111</t>
  </si>
  <si>
    <t>14,95</t>
  </si>
  <si>
    <t>ZÚ + KÚ</t>
  </si>
  <si>
    <t>1520</t>
  </si>
  <si>
    <t>křižovatky,obruby,vpusti</t>
  </si>
  <si>
    <t>830</t>
  </si>
  <si>
    <t>trhliny</t>
  </si>
  <si>
    <t>35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</si>
  <si>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</si>
  <si>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</si>
  <si>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70</t>
  </si>
  <si>
    <t>https://podminky.urs.cz/item/CS_URS_2023_01/935112111</t>
  </si>
  <si>
    <t>47</t>
  </si>
  <si>
    <t>59227054</t>
  </si>
  <si>
    <t>žlabovka příkopová betonová 500x500x130mm</t>
  </si>
  <si>
    <t>72</t>
  </si>
  <si>
    <t>47*1,01 "Přepočtené koeficientem množství</t>
  </si>
  <si>
    <t>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</si>
  <si>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</si>
  <si>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</si>
  <si>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74</t>
  </si>
  <si>
    <t>https://podminky.urs.cz/item/CS_URS_2023_01/938909311</t>
  </si>
  <si>
    <t>10279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</si>
  <si>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</si>
  <si>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150 mm</t>
  </si>
  <si>
    <t>76</t>
  </si>
  <si>
    <t>https://podminky.urs.cz/item/CS_URS_2023_01/938909612</t>
  </si>
  <si>
    <t>39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</si>
  <si>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</si>
  <si>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</si>
  <si>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78</t>
  </si>
  <si>
    <t>https://podminky.urs.cz/item/CS_URS_2023_01/966005311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</si>
  <si>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</si>
  <si>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</si>
  <si>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80</t>
  </si>
  <si>
    <t>https://podminky.urs.cz/item/CS_URS_2023_01/966006132</t>
  </si>
  <si>
    <t>dlevýpisu hl.výměr</t>
  </si>
  <si>
    <t>41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</si>
  <si>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</si>
  <si>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</si>
  <si>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82</t>
  </si>
  <si>
    <t>https://podminky.urs.cz/item/CS_URS_2023_01/966006211</t>
  </si>
  <si>
    <t>997</t>
  </si>
  <si>
    <t>Přesun sutě</t>
  </si>
  <si>
    <t>997013871</t>
  </si>
  <si>
    <t>Poplatek za uložení stavebního odpadu na recyklační skládce (skládkovné) směsného stavebního a demoličního zatříděného do Katalogu odpadů pod kódem 17 09 04</t>
  </si>
  <si>
    <t>84</t>
  </si>
  <si>
    <t>https://podminky.urs.cz/item/CS_URS_2023_01/997013871</t>
  </si>
  <si>
    <t>3,032</t>
  </si>
  <si>
    <t>svodidlo , značky</t>
  </si>
  <si>
    <t>43</t>
  </si>
  <si>
    <t>997221551</t>
  </si>
  <si>
    <t>Vodorovná doprava suti bez naložení, ale se složením a s hrubým urovnáním ze sypkých materiálů, na vzdálenost do 1 km</t>
  </si>
  <si>
    <t>86</t>
  </si>
  <si>
    <t>https://podminky.urs.cz/item/CS_URS_2023_01/997221551</t>
  </si>
  <si>
    <t>1280,385</t>
  </si>
  <si>
    <t>-4,696</t>
  </si>
  <si>
    <t>beton + svodidlo ,značky</t>
  </si>
  <si>
    <t>-(8679-225)*0,115-1600*0,138</t>
  </si>
  <si>
    <t>fréz.drť - odvoz na místo určené zhotovitelem , ZAS T3</t>
  </si>
  <si>
    <t>997221559</t>
  </si>
  <si>
    <t>Vodorovná doprava suti bez naložení, ale se složením a s hrubým urovnáním Příplatek k ceně za každý další i započatý 1 km přes 1 km</t>
  </si>
  <si>
    <t>88</t>
  </si>
  <si>
    <t>https://podminky.urs.cz/item/CS_URS_2023_01/997221559</t>
  </si>
  <si>
    <t>82,679*14</t>
  </si>
  <si>
    <t>45</t>
  </si>
  <si>
    <t>997221561</t>
  </si>
  <si>
    <t>Vodorovná doprava suti bez naložení, ale se složením a s hrubým urovnáním z kusových materiálů, na vzdálenost do 1 km</t>
  </si>
  <si>
    <t>90</t>
  </si>
  <si>
    <t>https://podminky.urs.cz/item/CS_URS_2023_01/997221561</t>
  </si>
  <si>
    <t>6,4*0,26</t>
  </si>
  <si>
    <t>beton</t>
  </si>
  <si>
    <t>Mezisoučet</t>
  </si>
  <si>
    <t>64*0,042</t>
  </si>
  <si>
    <t>4*0,082</t>
  </si>
  <si>
    <t>4*0,004</t>
  </si>
  <si>
    <t>997221569</t>
  </si>
  <si>
    <t>92</t>
  </si>
  <si>
    <t>https://podminky.urs.cz/item/CS_URS_2023_01/997221569</t>
  </si>
  <si>
    <t>4,696*14</t>
  </si>
  <si>
    <t>997221611</t>
  </si>
  <si>
    <t>Nakládání na dopravní prostředky pro vodorovnou dopravu suti</t>
  </si>
  <si>
    <t>94</t>
  </si>
  <si>
    <t>https://podminky.urs.cz/item/CS_URS_2023_01/997221611</t>
  </si>
  <si>
    <t>82,679</t>
  </si>
  <si>
    <t>997221612</t>
  </si>
  <si>
    <t>Nakládání na dopravní prostředky pro vodorovnou dopravu vybouraných hmot</t>
  </si>
  <si>
    <t>96</t>
  </si>
  <si>
    <t>https://podminky.urs.cz/item/CS_URS_2023_01/997221612</t>
  </si>
  <si>
    <t>4,696</t>
  </si>
  <si>
    <t>49</t>
  </si>
  <si>
    <t>997221615</t>
  </si>
  <si>
    <t>Poplatek za uložení stavebního odpadu na skládce (skládkovné) z prostého betonu zatříděného do Katalogu odpadů pod kódem 17 01 01</t>
  </si>
  <si>
    <t>98</t>
  </si>
  <si>
    <t>https://podminky.urs.cz/item/CS_URS_2023_01/997221615</t>
  </si>
  <si>
    <t>1,664</t>
  </si>
  <si>
    <t>997221873</t>
  </si>
  <si>
    <t>Poplatek za uložení stavebního odpadu na recyklační skládce (skládkovné) zeminy a kamení zatříděného do Katalogu odpadů pod kódem 17 05 04</t>
  </si>
  <si>
    <t>100</t>
  </si>
  <si>
    <t>https://podminky.urs.cz/item/CS_URS_2023_01/997221873</t>
  </si>
  <si>
    <t>998</t>
  </si>
  <si>
    <t>Přesun hmot</t>
  </si>
  <si>
    <t>51</t>
  </si>
  <si>
    <t>998225111</t>
  </si>
  <si>
    <t>Přesun hmot pro komunikace s krytem z kameniva, monolitickým betonovým nebo živičným dopravní vzdálenost do 200 m jakékoliv délky objektu</t>
  </si>
  <si>
    <t>102</t>
  </si>
  <si>
    <t>https://podminky.urs.cz/item/CS_URS_2023_01/998225111</t>
  </si>
  <si>
    <t xml:space="preserve">SKA4902 - SO 102  Sytno - průtah</t>
  </si>
  <si>
    <t>113154332</t>
  </si>
  <si>
    <t>Frézování živičného podkladu nebo krytu s naložením na dopravní prostředek plochy přes 1 000 do 10 000 m2 bez překážek v trase pruhu šířky přes 1 m do 2 m, tloušťky vrstvy 43 mm</t>
  </si>
  <si>
    <t>https://podminky.urs.cz/item/CS_URS_2023_01/113154332</t>
  </si>
  <si>
    <t>5418,2</t>
  </si>
  <si>
    <t>132</t>
  </si>
  <si>
    <t>256</t>
  </si>
  <si>
    <t>autobus.zast..</t>
  </si>
  <si>
    <t>1000</t>
  </si>
  <si>
    <t>hloubková oprava , dle výpisu hl.výměr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</si>
  <si>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</si>
  <si>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</si>
  <si>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</si>
  <si>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poškozené obruby</t>
  </si>
  <si>
    <t>1132021111</t>
  </si>
  <si>
    <t>1136*0,2</t>
  </si>
  <si>
    <t>odstranění poškozené přídlažby , 20 % doplnění nových</t>
  </si>
  <si>
    <t>Vyrovnávky výtluků s očištěním, zaplněním směsí a se zhutněním ACP 16 +</t>
  </si>
  <si>
    <t>5732311071</t>
  </si>
  <si>
    <t>Postřik spojovací PS bez posypu kamenivem ze silniční emulze, v množství 0,35 kg/m2</t>
  </si>
  <si>
    <t>oprava v místě autobus.zast. , dle výpisu hl.výměr</t>
  </si>
  <si>
    <t>oprava vozovky v místě autobus.zast.</t>
  </si>
  <si>
    <t>5732311131</t>
  </si>
  <si>
    <t>Postřik spojovací PS bez posypu kamenivem ze silniční emulze, v množství 1,0 kg/m2</t>
  </si>
  <si>
    <t>170</t>
  </si>
  <si>
    <t>oprava trhlin , dle výpisu hl..výměr</t>
  </si>
  <si>
    <t>v místě autobus.zastávky</t>
  </si>
  <si>
    <t>577155122</t>
  </si>
  <si>
    <t>Asfaltový beton vrstva ložní ACL 16 + PMB 25/55-60 (ABH) s rozprostřením a zhutněním z nemodifikovaného asfaltu v pruhu šířky přes 3 m, po zhutnění tl. 60 mm</t>
  </si>
  <si>
    <t>https://podminky.urs.cz/item/CS_URS_2023_01/577155122</t>
  </si>
  <si>
    <t>oprava v místě autobus..zast., dle výpisu hl.výměr</t>
  </si>
  <si>
    <t>Asfaltový beton vrstva ložní ACL 16S (ABH) s rozprostřením a zhutněním z modifikovaného asfaltu v pruhu šířky přes 3 m, po zhutnění tl. 60 mm</t>
  </si>
  <si>
    <t>1467+110,3+63,1+148+32,2+25+77,4</t>
  </si>
  <si>
    <t>181,8+164,6+12,1+70,3+74,5+21+383,3+201+75,6+146</t>
  </si>
  <si>
    <t>24+13,7+19+18,6+16,5</t>
  </si>
  <si>
    <t>33,7+15,5+15,5</t>
  </si>
  <si>
    <t>8,8+16,9+33+22,7</t>
  </si>
  <si>
    <t>3*0,5+14,1+6*4,5</t>
  </si>
  <si>
    <t>V5,V7,V9a</t>
  </si>
  <si>
    <t>18+15</t>
  </si>
  <si>
    <t>V11a , V 13</t>
  </si>
  <si>
    <t>1330</t>
  </si>
  <si>
    <t>1923</t>
  </si>
  <si>
    <t>237,9</t>
  </si>
  <si>
    <t xml:space="preserve">1.fáze značení před provedením VDZ v plastu, dle výpisu hl.výměr </t>
  </si>
  <si>
    <t>75,6</t>
  </si>
  <si>
    <t>1..fáze značení před provedením VDZ v plastu , dlše výpisu hl.výměr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</si>
  <si>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</si>
  <si>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</si>
  <si>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</si>
  <si>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poškozené obruby, dle výpisu hl.výměr</t>
  </si>
  <si>
    <t>59217034</t>
  </si>
  <si>
    <t>obrubník betonový silniční 1000x150x300mm</t>
  </si>
  <si>
    <t>10*1,02 "Přepočtené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</si>
  <si>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</si>
  <si>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</si>
  <si>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https://podminky.urs.cz/item/CS_URS_2023_01/916132113</t>
  </si>
  <si>
    <t>1136</t>
  </si>
  <si>
    <t>59218003</t>
  </si>
  <si>
    <t>krajník betonový silniční 250x125x100mm</t>
  </si>
  <si>
    <t>227,2*1,02</t>
  </si>
  <si>
    <t>20 % doplnění</t>
  </si>
  <si>
    <t>Geomříž pro vyztužení asfaltového povrchu z polypropylenu s geotextilií</t>
  </si>
  <si>
    <t>170*1*1,2</t>
  </si>
  <si>
    <t>1684,45</t>
  </si>
  <si>
    <t>14,45</t>
  </si>
  <si>
    <t>1500</t>
  </si>
  <si>
    <t>5806,2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</si>
  <si>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</si>
  <si>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přídlažby , vybouraných z jakéhokoliv lože a s jakoukoliv výplní spár</t>
  </si>
  <si>
    <t>https://podminky.urs.cz/item/CS_URS_2023_01/979021112</t>
  </si>
  <si>
    <t>227,2</t>
  </si>
  <si>
    <t>856,542</t>
  </si>
  <si>
    <t>-48,626</t>
  </si>
  <si>
    <t>20 % přídlažby</t>
  </si>
  <si>
    <t>-(5806,2-86)*0,115-1000*0,138</t>
  </si>
  <si>
    <t xml:space="preserve">fréz.drť  na skládku SUS</t>
  </si>
  <si>
    <t>5806,2*0,092</t>
  </si>
  <si>
    <t>1000*0,138</t>
  </si>
  <si>
    <t>skládka SUS 8 km, fréz.drť</t>
  </si>
  <si>
    <t>12,093*14</t>
  </si>
  <si>
    <t>672,17*7</t>
  </si>
  <si>
    <t>skl. SUS 8 km</t>
  </si>
  <si>
    <t>227,2*0,205+10*0,205</t>
  </si>
  <si>
    <t>48,626*14</t>
  </si>
  <si>
    <t>12,093</t>
  </si>
  <si>
    <t>48,626</t>
  </si>
  <si>
    <t xml:space="preserve">SKA4903 - SO 103  Benešovice - průtah</t>
  </si>
  <si>
    <t xml:space="preserve">    2 - Zakládání</t>
  </si>
  <si>
    <t xml:space="preserve">    4 - Vodorovné konstrukce</t>
  </si>
  <si>
    <t>Frézování živičného podkladu nebo krytu s naložením na dopravní prostředek plochy přes 1 000 do 10 000 m2 bez překážek v trase pruhu šířky přes 1 m do 2 m, tloušťky vrstvy 40 mm</t>
  </si>
  <si>
    <t>4609,1</t>
  </si>
  <si>
    <t>175</t>
  </si>
  <si>
    <t>napojení sjezdy</t>
  </si>
  <si>
    <t>370</t>
  </si>
  <si>
    <t>autobus.zast.</t>
  </si>
  <si>
    <t>500</t>
  </si>
  <si>
    <t>hloubková oprava, dle výpisu hl.výměr</t>
  </si>
  <si>
    <t>122452204</t>
  </si>
  <si>
    <t>Odkopávky a prokopávky nezapažené pro silnice a dálnice strojně v hornině třídy těžitelnosti II přes 100 do 500 m3</t>
  </si>
  <si>
    <t>m3</t>
  </si>
  <si>
    <t>https://podminky.urs.cz/item/CS_URS_2023_01/122452204</t>
  </si>
  <si>
    <t>(48+64+97)*0,5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</si>
  <si>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</si>
  <si>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</si>
  <si>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</si>
  <si>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</si>
  <si>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</si>
  <si>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</si>
  <si>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104,5*5</t>
  </si>
  <si>
    <t>171201231</t>
  </si>
  <si>
    <t>https://podminky.urs.cz/item/CS_URS_2023_01/171201231</t>
  </si>
  <si>
    <t>104,5*1,8</t>
  </si>
  <si>
    <t>171251201</t>
  </si>
  <si>
    <t>Uložení sypaniny na skládky nebo meziskládky bez hutnění s upravením uložené sypaniny do předepsaného tvaru</t>
  </si>
  <si>
    <t>https://podminky.urs.cz/item/CS_URS_2023_01/171251201</t>
  </si>
  <si>
    <t>104,5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</si>
  <si>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</si>
  <si>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</si>
  <si>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</si>
  <si>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dosypání nakup..materiálem</t>
  </si>
  <si>
    <t>58331200</t>
  </si>
  <si>
    <t>štěrkopísek netříděný</t>
  </si>
  <si>
    <t>15*2 "Přepočtené koeficientem množství</t>
  </si>
  <si>
    <t>181152302</t>
  </si>
  <si>
    <t>Úprava pláně na stavbách silnic a dálnic strojně v zářezech mimo skalních se zhutněním</t>
  </si>
  <si>
    <t>https://podminky.urs.cz/item/CS_URS_2023_01/181152302</t>
  </si>
  <si>
    <t>Zakládání</t>
  </si>
  <si>
    <t>275321511</t>
  </si>
  <si>
    <t>Základy z betonu železového (bez výztuže) patky z betonu bez zvláštních nároků na prostředí tř. C 25/30 XC2</t>
  </si>
  <si>
    <t>https://podminky.urs.cz/item/CS_URS_2023_01/275321511</t>
  </si>
  <si>
    <t>6*(0,4*0,7*1)</t>
  </si>
  <si>
    <t>275362021</t>
  </si>
  <si>
    <t>Výztuž základů patek ze svařovaných sítí z drátů typu KARI</t>
  </si>
  <si>
    <t>https://podminky.urs.cz/item/CS_URS_2023_01/275362021</t>
  </si>
  <si>
    <t>1,8</t>
  </si>
  <si>
    <t>Vodorovné konstrukce</t>
  </si>
  <si>
    <t>452311161</t>
  </si>
  <si>
    <t>Podkladní a zajišťovací konstrukce z betonu prostého v otevřeném výkopu bez zvýšených nároků na prostředí desky pod potrubí, stoky a drobné objekty z betonu tř. C 25/30</t>
  </si>
  <si>
    <t>https://podminky.urs.cz/item/CS_URS_2023_01/452311161</t>
  </si>
  <si>
    <t>3*15*0,2*1</t>
  </si>
  <si>
    <t>propust , dle výpisu hl.výměr</t>
  </si>
  <si>
    <t>564831011</t>
  </si>
  <si>
    <t>Podklad ze štěrkodrti ŠD s rozprostřením a zhutněním plochy jednotlivě do 100 m2, po zhutnění tl. 100 mm</t>
  </si>
  <si>
    <t>https://podminky.urs.cz/item/CS_URS_2023_01/564831011</t>
  </si>
  <si>
    <t>3*(15*1+2*4)</t>
  </si>
  <si>
    <t>propust, dle výpisu hl.výměr</t>
  </si>
  <si>
    <t>564851111</t>
  </si>
  <si>
    <t>Podklad ze štěrkodrti ŠD s rozprostřením a zhutněním plochy přes 100 m2, po zhutnění tl. 150 mm</t>
  </si>
  <si>
    <t>https://podminky.urs.cz/item/CS_URS_2023_01/564851111</t>
  </si>
  <si>
    <t>170*2</t>
  </si>
  <si>
    <t>2 vrstvy ,vjezdy , dle výpisu hl.výměr</t>
  </si>
  <si>
    <t>145</t>
  </si>
  <si>
    <t xml:space="preserve">pod dlažbu + navázání  ,krajnice ,, dle výpisu hl.výměr</t>
  </si>
  <si>
    <t>565145121</t>
  </si>
  <si>
    <t>Asfaltový beton vrstva podkladní ACP 16S (obalované kamenivo střednězrnné - OKS) s rozprostřením a zhutněním v pruhu šířky přes 3 m, po zhutnění tl. 60 mm</t>
  </si>
  <si>
    <t>https://podminky.urs.cz/item/CS_URS_2023_01/565145121</t>
  </si>
  <si>
    <t>ve vjezdech , dle výpisu hl.výměr</t>
  </si>
  <si>
    <t>600</t>
  </si>
  <si>
    <t>573231107</t>
  </si>
  <si>
    <t>https://podminky.urs.cz/item/CS_URS_2023_01/573231107</t>
  </si>
  <si>
    <t>170+500</t>
  </si>
  <si>
    <t xml:space="preserve">konstr.zatrub. sjezdu  + hloubková oprava , dle výpisu hl.výměr</t>
  </si>
  <si>
    <t>5732311121</t>
  </si>
  <si>
    <t>Postřik spojovací PS bez posypu kamenivem ze silniční emulze, v množství 1,00 kg/m2</t>
  </si>
  <si>
    <t>250</t>
  </si>
  <si>
    <t>oprava trhlin , dle výpisu hl.výměr</t>
  </si>
  <si>
    <t>577144121</t>
  </si>
  <si>
    <t>Asfaltový beton vrstva obrusná ACO 11 (ABS) s rozprostřením a se zhutněním z nemodifikovaného asfaltu v pruhu šířky přes 3 m tř. I, po zhutnění tl. 50 mm</t>
  </si>
  <si>
    <t>https://podminky.urs.cz/item/CS_URS_2023_01/577144121</t>
  </si>
  <si>
    <t>sjezdy , dle výpisu hl.výměr</t>
  </si>
  <si>
    <t>konstr.zatrub.sjezdu</t>
  </si>
  <si>
    <t>594111114</t>
  </si>
  <si>
    <t>Odláždění z lomového kamene lomařsky upraveného v ploše vodorovné nebo ve sklonu svisle (štětová dlažba) s vyklínováním spár, s provedením lože tl. 50 mm z kameniva těženého</t>
  </si>
  <si>
    <t>https://podminky.urs.cz/item/CS_URS_2023_01/594111114</t>
  </si>
  <si>
    <t>58381086</t>
  </si>
  <si>
    <t>kámen lomový upravený štípaný (80, 40, 20 cm)</t>
  </si>
  <si>
    <t>90*1,2 "Přepočtené koeficientem množství</t>
  </si>
  <si>
    <t>599632111</t>
  </si>
  <si>
    <t>Vyplnění spár dlažby (přídlažby) z lomového kamene v jakémkoliv sklonu plochy a jakékoliv tloušťky cementovou maltou se zatřením</t>
  </si>
  <si>
    <t>https://podminky.urs.cz/item/CS_URS_2023_01/599632111</t>
  </si>
  <si>
    <t>899658211</t>
  </si>
  <si>
    <t>Výztuž pro obetonování potrubí ze svařovaných sítí typu Kari</t>
  </si>
  <si>
    <t>https://podminky.urs.cz/item/CS_URS_2023_01/899658211</t>
  </si>
  <si>
    <t>2,3</t>
  </si>
  <si>
    <t>40445630</t>
  </si>
  <si>
    <t xml:space="preserve">informativní značky směrové  IS3b</t>
  </si>
  <si>
    <t>40445631</t>
  </si>
  <si>
    <t xml:space="preserve">informativní značky směrové  IS3c</t>
  </si>
  <si>
    <t>183,5+210,1</t>
  </si>
  <si>
    <t>39,1</t>
  </si>
  <si>
    <t>99,8+194+35,8+29,9+40,6+199,2+32,1+102</t>
  </si>
  <si>
    <t>40,6+40,6</t>
  </si>
  <si>
    <t>25,6+21+25,7+18,7</t>
  </si>
  <si>
    <t>V11a</t>
  </si>
  <si>
    <t>393,6</t>
  </si>
  <si>
    <t>733,4+172,2</t>
  </si>
  <si>
    <t>dle výpisu hl.výměr, 1. fáze VDZ před pokládkou plastu</t>
  </si>
  <si>
    <t>1. fáza VDZ před pokládkou plastu, dle výpisu hl.výměr</t>
  </si>
  <si>
    <t>919441211</t>
  </si>
  <si>
    <t>Čelo propustku včetně římsy ze zdiva z lomového kamene, pro propustek z trub DN 300 až 500 mm</t>
  </si>
  <si>
    <t>https://podminky.urs.cz/item/CS_URS_2023_01/919441211</t>
  </si>
  <si>
    <t>919521130</t>
  </si>
  <si>
    <t>Zřízení silničního propustku z trub betonových nebo železobetonových DN 500 mm</t>
  </si>
  <si>
    <t>https://podminky.urs.cz/item/CS_URS_2023_01/919521130</t>
  </si>
  <si>
    <t>3*15</t>
  </si>
  <si>
    <t>59222025</t>
  </si>
  <si>
    <t xml:space="preserve">trouba ŽB hrdlová  DN 500, šikmá čela</t>
  </si>
  <si>
    <t>6*1,01 "Přepočtené koeficientem množství</t>
  </si>
  <si>
    <t>59222024</t>
  </si>
  <si>
    <t>trouba ŽB hrdlová DN 500</t>
  </si>
  <si>
    <t>45-6</t>
  </si>
  <si>
    <t>919535559</t>
  </si>
  <si>
    <t>Obetonování trubního propustku betonem prostým bez zvýšených nároků na prostředí tř. C 25/30 XC2</t>
  </si>
  <si>
    <t>https://podminky.urs.cz/item/CS_URS_2023_01/919535559</t>
  </si>
  <si>
    <t>3*(15*0,3)</t>
  </si>
  <si>
    <t>300</t>
  </si>
  <si>
    <t>104</t>
  </si>
  <si>
    <t>336,2</t>
  </si>
  <si>
    <t>53</t>
  </si>
  <si>
    <t>106</t>
  </si>
  <si>
    <t>21,2</t>
  </si>
  <si>
    <t>65</t>
  </si>
  <si>
    <t>9389021121</t>
  </si>
  <si>
    <t>Profilace a čištění příkopů komunikací příkopovým rypadlem a formování svahovkou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</si>
  <si>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108</t>
  </si>
  <si>
    <t>487</t>
  </si>
  <si>
    <t>55</t>
  </si>
  <si>
    <t>938902441</t>
  </si>
  <si>
    <t>Čištění propustků s odstraněním travnatého porostu nebo nánosu, s naložením na dopravní prostředek nebo s přemístěním na hromady na vzdálenost do 20 m strojně tlakovou vodou tloušťky nánosu přes 75% průměru propustku do 500 mm</t>
  </si>
  <si>
    <t>110</t>
  </si>
  <si>
    <t>https://podminky.urs.cz/item/CS_URS_2023_01/938902441</t>
  </si>
  <si>
    <t>15+36</t>
  </si>
  <si>
    <t>112</t>
  </si>
  <si>
    <t>4954,1</t>
  </si>
  <si>
    <t>57</t>
  </si>
  <si>
    <t>114</t>
  </si>
  <si>
    <t xml:space="preserve">stržení drnu ,  dle výpisu hl.výměr</t>
  </si>
  <si>
    <t>116</t>
  </si>
  <si>
    <t>59</t>
  </si>
  <si>
    <t>118</t>
  </si>
  <si>
    <t>966008311</t>
  </si>
  <si>
    <t>Bourání trubního propustku s odklizením a uložením vybouraného materiálu na skládku na vzdálenost do 3 m nebo s naložením na dopravní prostředek čela z betonu železového</t>
  </si>
  <si>
    <t>120</t>
  </si>
  <si>
    <t>https://podminky.urs.cz/item/CS_URS_2023_01/966008311</t>
  </si>
  <si>
    <t>3,35+2,85+1,93+1,2+2,25+2,25</t>
  </si>
  <si>
    <t>61</t>
  </si>
  <si>
    <t>122</t>
  </si>
  <si>
    <t>0,172</t>
  </si>
  <si>
    <t xml:space="preserve"> značky</t>
  </si>
  <si>
    <t>124</t>
  </si>
  <si>
    <t>740,899</t>
  </si>
  <si>
    <t>-33,172-0,172</t>
  </si>
  <si>
    <t>beton + značky</t>
  </si>
  <si>
    <t>-(4609,1+175+370)*0,092-500*0,138+600*0,344</t>
  </si>
  <si>
    <t xml:space="preserve">fréz.drť  na skládku SUS </t>
  </si>
  <si>
    <t>63</t>
  </si>
  <si>
    <t>126</t>
  </si>
  <si>
    <t>5154,1*0,092</t>
  </si>
  <si>
    <t>500*0,138</t>
  </si>
  <si>
    <t>skl. SUS 6 km - fréz.drť</t>
  </si>
  <si>
    <t>128</t>
  </si>
  <si>
    <t>370,778*14</t>
  </si>
  <si>
    <t>130</t>
  </si>
  <si>
    <t>543,177*5</t>
  </si>
  <si>
    <t>skl. SUS 6 km</t>
  </si>
  <si>
    <t>13,83*2,4</t>
  </si>
  <si>
    <t>želbet</t>
  </si>
  <si>
    <t>2*0,082</t>
  </si>
  <si>
    <t>2*0,004</t>
  </si>
  <si>
    <t>67</t>
  </si>
  <si>
    <t>134</t>
  </si>
  <si>
    <t>33,364*14</t>
  </si>
  <si>
    <t>136</t>
  </si>
  <si>
    <t>370,778</t>
  </si>
  <si>
    <t>69</t>
  </si>
  <si>
    <t>138</t>
  </si>
  <si>
    <t>33,364</t>
  </si>
  <si>
    <t>997221625</t>
  </si>
  <si>
    <t>Poplatek za uložení stavebního odpadu na skládce (skládkovné) z armovaného betonu zatříděného do Katalogu odpadů pod kódem 17 01 01</t>
  </si>
  <si>
    <t>140</t>
  </si>
  <si>
    <t>https://podminky.urs.cz/item/CS_URS_2023_01/997221625</t>
  </si>
  <si>
    <t>33,192</t>
  </si>
  <si>
    <t>71</t>
  </si>
  <si>
    <t>142</t>
  </si>
  <si>
    <t>144</t>
  </si>
  <si>
    <t xml:space="preserve">SKA4904 - SO 104  Holostřevy -  průtah</t>
  </si>
  <si>
    <t>1577,565</t>
  </si>
  <si>
    <t>341</t>
  </si>
  <si>
    <t>560</t>
  </si>
  <si>
    <t>hloubková oprava,dle výpisu hl.výměr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</si>
  <si>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</si>
  <si>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</si>
  <si>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https://podminky.urs.cz/item/CS_URS_2023_01/113154334</t>
  </si>
  <si>
    <t>253</t>
  </si>
  <si>
    <t>autobus.zastávka, dle výpisu hl.výměr</t>
  </si>
  <si>
    <t>253+560</t>
  </si>
  <si>
    <t>autobus.zast. + hloubk.oprava , dle výpusu hl.výměr</t>
  </si>
  <si>
    <t>autobus.zastávka</t>
  </si>
  <si>
    <t>5771551421</t>
  </si>
  <si>
    <t>40445645</t>
  </si>
  <si>
    <t>informativní značky jiné IJ4b 500mm</t>
  </si>
  <si>
    <t>76,4+20,2</t>
  </si>
  <si>
    <t>50,3</t>
  </si>
  <si>
    <t>11+58,3</t>
  </si>
  <si>
    <t>8,4+72+14,5+15+56,8+14,1+82,1+53,8</t>
  </si>
  <si>
    <t>16,2+19,1+13,3+27,96</t>
  </si>
  <si>
    <t>18,5+20,5</t>
  </si>
  <si>
    <t>146,9</t>
  </si>
  <si>
    <t>119,6</t>
  </si>
  <si>
    <t>316,7+115,56</t>
  </si>
  <si>
    <t>1.fáze VDZ před pokládkou plastu , dle výpisu hl.výměr</t>
  </si>
  <si>
    <t>1.fáze VDZ před pokládkou plastu,dle výpisu hl.výměr</t>
  </si>
  <si>
    <t>300*1,2</t>
  </si>
  <si>
    <t>564,35</t>
  </si>
  <si>
    <t>14,35</t>
  </si>
  <si>
    <t>2171,56</t>
  </si>
  <si>
    <t>stržení drnu , dle výpisu hl.výměr</t>
  </si>
  <si>
    <t>0,086</t>
  </si>
  <si>
    <t>342,304</t>
  </si>
  <si>
    <t>-0,086</t>
  </si>
  <si>
    <t>značky</t>
  </si>
  <si>
    <t>-0,23*(253-120)-0,092*(1577,565+341)-0,138*560</t>
  </si>
  <si>
    <t>1918,565*0,092</t>
  </si>
  <si>
    <t>560*0,138</t>
  </si>
  <si>
    <t>253*0,23</t>
  </si>
  <si>
    <t>skl. SUS 9 km fréz.dť</t>
  </si>
  <si>
    <t>57,84*14</t>
  </si>
  <si>
    <t>311,978*8</t>
  </si>
  <si>
    <t>skl. SUS 9 km , fréz.drť</t>
  </si>
  <si>
    <t>1*0,082</t>
  </si>
  <si>
    <t>1*0,004</t>
  </si>
  <si>
    <t>0,086*14</t>
  </si>
  <si>
    <t>57,84</t>
  </si>
  <si>
    <t xml:space="preserve">SKA4905 - SO 105  Skviřín - průtah</t>
  </si>
  <si>
    <t>2114,1</t>
  </si>
  <si>
    <t>185</t>
  </si>
  <si>
    <t>490</t>
  </si>
  <si>
    <t>hloubková oprava</t>
  </si>
  <si>
    <t>565145101</t>
  </si>
  <si>
    <t>Asfaltový beton vrstva podkladní ACP 16 + 50/70 (obalované kamenivo střednězrnné - OKS) s rozprostřením a zhutněním v pruhu šířky do 1,5 m, po zhutnění tl. 60 mm</t>
  </si>
  <si>
    <t>https://podminky.urs.cz/item/CS_URS_2023_01/565145101</t>
  </si>
  <si>
    <t>572243111</t>
  </si>
  <si>
    <t>Provizorní vyspravení neupravených výtluků s očištěním, zaplněním směsí a se zhutněním ACP 16 +</t>
  </si>
  <si>
    <t>https://podminky.urs.cz/item/CS_URS_2023_01/572243111</t>
  </si>
  <si>
    <t>490+28</t>
  </si>
  <si>
    <t xml:space="preserve">autobus.zasávka + rýha u obruby  , dle výpisu hl.výměr</t>
  </si>
  <si>
    <t xml:space="preserve">hloubková oprava, dle výpisu hl.výměr </t>
  </si>
  <si>
    <t xml:space="preserve">autobus.zastávka </t>
  </si>
  <si>
    <t>490+300</t>
  </si>
  <si>
    <t>autobus.zastávka + hloubk.oprava , dle výpisu hl.výměr</t>
  </si>
  <si>
    <t>7,5+138,4+70,5+35</t>
  </si>
  <si>
    <t>8,3+15+14,2</t>
  </si>
  <si>
    <t>7,4+92,3+122,2+19,8+14,4+16,3+94,5+70+21,5</t>
  </si>
  <si>
    <t>8,3+19+27,6</t>
  </si>
  <si>
    <t>14,3+15,2+15+20</t>
  </si>
  <si>
    <t>11+9</t>
  </si>
  <si>
    <t>251,4</t>
  </si>
  <si>
    <t>37,5</t>
  </si>
  <si>
    <t>458,4+119,4</t>
  </si>
  <si>
    <t>1.fáze VDZ před pokládkou plastu ,dle výpisu hl.výměr</t>
  </si>
  <si>
    <t>1 fáze VDZ před pokládkou plastu , dle výpisu hl.výměr</t>
  </si>
  <si>
    <t>55*1,02 "Přepočtené koeficientem množství</t>
  </si>
  <si>
    <t>420</t>
  </si>
  <si>
    <t>dle výpisu hl.výměr, dle výpisu hl.výměr</t>
  </si>
  <si>
    <t>584,55</t>
  </si>
  <si>
    <t>14,55</t>
  </si>
  <si>
    <t>220</t>
  </si>
  <si>
    <t>350</t>
  </si>
  <si>
    <t>85</t>
  </si>
  <si>
    <t>2789,1</t>
  </si>
  <si>
    <t>437,317</t>
  </si>
  <si>
    <t>-2299,1*0,092</t>
  </si>
  <si>
    <t>-790*0,23</t>
  </si>
  <si>
    <t>-</t>
  </si>
  <si>
    <t>2299,1*0,092</t>
  </si>
  <si>
    <t>790*0,23</t>
  </si>
  <si>
    <t>skl. SUS 13 km , fréz. dť</t>
  </si>
  <si>
    <t>44,1*14</t>
  </si>
  <si>
    <t>393,217*12</t>
  </si>
  <si>
    <t>skl. SUS 13 km , fréz.drť</t>
  </si>
  <si>
    <t>44,1</t>
  </si>
  <si>
    <t xml:space="preserve">SKA4906 - SO 201  Rekonstrukce propusti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</si>
  <si>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</si>
  <si>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</si>
  <si>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</si>
  <si>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</si>
  <si>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111251101</t>
  </si>
  <si>
    <t>Odstranění křovin a stromů s odstraněním kořenů strojně průměru kmene do 100 mm v rovině nebo ve svahu sklonu terénu do 1:5, při celkové ploše do 100 m2</t>
  </si>
  <si>
    <t>https://podminky.urs.cz/item/CS_URS_2023_01/111251101</t>
  </si>
  <si>
    <t>111301111</t>
  </si>
  <si>
    <t>Sejmutí drnu tl. do 100 mm, v jakékoliv ploše</t>
  </si>
  <si>
    <t>https://podminky.urs.cz/item/CS_URS_2023_01/111301111</t>
  </si>
  <si>
    <t>10*3+20*4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</si>
  <si>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</si>
  <si>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</si>
  <si>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https://podminky.urs.cz/item/CS_URS_2023_01/113107163</t>
  </si>
  <si>
    <t>15*7,5</t>
  </si>
  <si>
    <t>113154124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</si>
  <si>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</si>
  <si>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</si>
  <si>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112,5*2</t>
  </si>
  <si>
    <t>2 vrstva , dle výpisu hl.výměr</t>
  </si>
  <si>
    <t>115001106</t>
  </si>
  <si>
    <t>Převedení vody potrubím průměru DN 800, vč demontáže</t>
  </si>
  <si>
    <t>https://podminky.urs.cz/item/CS_URS_2023_01/115001106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</si>
  <si>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</si>
  <si>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</si>
  <si>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</si>
  <si>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</si>
  <si>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720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</si>
  <si>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</si>
  <si>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</si>
  <si>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</si>
  <si>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</si>
  <si>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129353101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</si>
  <si>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</si>
  <si>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https://podminky.urs.cz/item/CS_URS_2023_01/129353101</t>
  </si>
  <si>
    <t>20*2*0,3</t>
  </si>
  <si>
    <t>131351104</t>
  </si>
  <si>
    <t>Hloubení nezapažených jam a zářezů strojně s urovnáním dna do předepsaného profilu a spádu v hornině třídy těžitelnosti II skupiny 4 přes 100 do 500 m3</t>
  </si>
  <si>
    <t>https://podminky.urs.cz/item/CS_URS_2023_01/131351104</t>
  </si>
  <si>
    <t>(5+10)/2*3*12</t>
  </si>
  <si>
    <t>rám</t>
  </si>
  <si>
    <t>2*5*1,5*3+2*4*1,5*3</t>
  </si>
  <si>
    <t>křídla</t>
  </si>
  <si>
    <t>137</t>
  </si>
  <si>
    <t>153112122</t>
  </si>
  <si>
    <t>Zřízení beraněných stěn z ocelových štětovnic z terénu zaberanění štětovnic ve standardních podmínkách, délky do 8 m</t>
  </si>
  <si>
    <t>-509289757</t>
  </si>
  <si>
    <t>https://podminky.urs.cz/item/CS_URS_2023_01/153112122</t>
  </si>
  <si>
    <t>10*5</t>
  </si>
  <si>
    <t>139</t>
  </si>
  <si>
    <t>15920310</t>
  </si>
  <si>
    <t>pažnice ocelová 6 m</t>
  </si>
  <si>
    <t>-1642272386</t>
  </si>
  <si>
    <t>153113112</t>
  </si>
  <si>
    <t>Vytažení stěn z ocelových štětovnic zaberaněných z terénu délky do 12 m ve standardních podmínkách, zaberaněných na hloubku do 8 m</t>
  </si>
  <si>
    <t>822443677</t>
  </si>
  <si>
    <t>https://podminky.urs.cz/item/CS_URS_2023_01/153113112</t>
  </si>
  <si>
    <t>162301501</t>
  </si>
  <si>
    <t>Vodorovné přemístění smýcených křovin do průměru kmene 100 mm na vzdálenost do 5 000 m</t>
  </si>
  <si>
    <t>https://podminky.urs.cz/item/CS_URS_2023_01/162301501</t>
  </si>
  <si>
    <t>162301981</t>
  </si>
  <si>
    <t>Vodorovné přemístění smýcených křovin Příplatek k ceně za každých dalších i započatých 1 000 m</t>
  </si>
  <si>
    <t>https://podminky.urs.cz/item/CS_URS_2023_01/162301981</t>
  </si>
  <si>
    <t>40*10</t>
  </si>
  <si>
    <t>351+12</t>
  </si>
  <si>
    <t>363*5</t>
  </si>
  <si>
    <t>171153101</t>
  </si>
  <si>
    <t>Zemní hrázky z jílovitého materiálu , přívodních a odpadních melioračních kanálů zhutňované po vrstvách tloušťky 200 mm s přemístěním sypaniny do 20 m nebo s jejím přehozením do 3 m z hornin třídy těžitelnosti I a II, skupiny 1 až 4 vč.odstranění</t>
  </si>
  <si>
    <t>https://podminky.urs.cz/item/CS_URS_2023_01/171153101</t>
  </si>
  <si>
    <t>2*(2+1)/2*0,8*4</t>
  </si>
  <si>
    <t>363*1,8</t>
  </si>
  <si>
    <t>363</t>
  </si>
  <si>
    <t>zásyp z nakup..materiálem, dle výpisu hl.výměr</t>
  </si>
  <si>
    <t>2*(1+2)/2*1,5*10+2*5*3*1,5+2*4*3*1,5</t>
  </si>
  <si>
    <t>126*2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</si>
  <si>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</si>
  <si>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</si>
  <si>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</si>
  <si>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pbsyp drenáže</t>
  </si>
  <si>
    <t>(2*11+2*4+3+2)*0,5*0,5</t>
  </si>
  <si>
    <t>58337303</t>
  </si>
  <si>
    <t>drenážní kamenivo</t>
  </si>
  <si>
    <t>8,75*2 "Přepočtené koeficientem množství</t>
  </si>
  <si>
    <t>181152301</t>
  </si>
  <si>
    <t>Úprava pláně na stavbách silnic a dálnic strojně v zářezech mimo skalních bez zhutnění</t>
  </si>
  <si>
    <t>https://podminky.urs.cz/item/CS_URS_2023_01/181152301</t>
  </si>
  <si>
    <t>112,5</t>
  </si>
  <si>
    <t>181351003</t>
  </si>
  <si>
    <t>Rozprostření a urovnání ornice v rovině nebo ve svahu sklonu do 1:5 strojně při souvislé ploše do 100 m2, tl. vrstvy do 200 mm</t>
  </si>
  <si>
    <t>https://podminky.urs.cz/item/CS_URS_2023_01/181351003</t>
  </si>
  <si>
    <t>181411131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</si>
  <si>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</si>
  <si>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</si>
  <si>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</si>
  <si>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</si>
  <si>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kg</t>
  </si>
  <si>
    <t>100*0,02 "Přepočtené koeficientem množství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</si>
  <si>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</si>
  <si>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</si>
  <si>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https://podminky.urs.cz/item/CS_URS_2023_01/212752132</t>
  </si>
  <si>
    <t>212752412</t>
  </si>
  <si>
    <t>Trativody z drenážních trubek pro liniové stavby a komunikace se zřízením štěrkového lože pod trubky a s jejich obsypem v otevřeném výkopu trubka korugovaná poloděrovaná SN 8 perforace 220° DN 150</t>
  </si>
  <si>
    <t>https://podminky.urs.cz/item/CS_URS_2023_01/212752412</t>
  </si>
  <si>
    <t>2*11+13</t>
  </si>
  <si>
    <t>212972113</t>
  </si>
  <si>
    <t>Opláštění drenážních trub filtrační textilií DN 160</t>
  </si>
  <si>
    <t>https://podminky.urs.cz/item/CS_URS_2023_01/212972113</t>
  </si>
  <si>
    <t xml:space="preserve">dle výpisu hl.výměr </t>
  </si>
  <si>
    <t>273311124</t>
  </si>
  <si>
    <t>Základové konstrukce z betonu prostého desky ve výkopu nebo na hlavách pilot C 12/15</t>
  </si>
  <si>
    <t>https://podminky.urs.cz/item/CS_URS_2023_01/273311124</t>
  </si>
  <si>
    <t>4,3*10,3*0,15</t>
  </si>
  <si>
    <t>NK</t>
  </si>
  <si>
    <t>(2*4+3+2)*2*0,15</t>
  </si>
  <si>
    <t>podkl.bet., dle výpisu hl.výměr</t>
  </si>
  <si>
    <t>273321117</t>
  </si>
  <si>
    <t>Základové konstrukce z betonu železového desky ve výkopu nebo na hlavách pilot C 25/30</t>
  </si>
  <si>
    <t>https://podminky.urs.cz/item/CS_URS_2023_01/273321117</t>
  </si>
  <si>
    <t>4*10*0,45</t>
  </si>
  <si>
    <t>podkl.žb.deska , dle výpisu hl.výměr</t>
  </si>
  <si>
    <t>2*4*1,5*0,8+(3+2)*1,5*0,8</t>
  </si>
  <si>
    <t>křídla , dle výpisu hl.výměr</t>
  </si>
  <si>
    <t>273354111</t>
  </si>
  <si>
    <t>Bednění základových konstrukcí desek zřízení</t>
  </si>
  <si>
    <t>https://podminky.urs.cz/item/CS_URS_2023_01/273354111</t>
  </si>
  <si>
    <t>2*4*0,55+2*10*0,55</t>
  </si>
  <si>
    <t>273354211</t>
  </si>
  <si>
    <t>Bednění základových konstrukcí desek odstranění bednění</t>
  </si>
  <si>
    <t>https://podminky.urs.cz/item/CS_URS_2023_01/273354211</t>
  </si>
  <si>
    <t>273361116</t>
  </si>
  <si>
    <t>Výztuž základových konstrukcí desek z betonářské oceli 10 505 (R) nebo BSt 500</t>
  </si>
  <si>
    <t>https://podminky.urs.cz/item/CS_URS_2023_01/273361116</t>
  </si>
  <si>
    <t>3,06</t>
  </si>
  <si>
    <t>274361116</t>
  </si>
  <si>
    <t>Výztuž základových konstrukcí pasů, prahů, věnců a ostruh z betonářské oceli 10 505 (R) nebo BSt 500</t>
  </si>
  <si>
    <t>https://podminky.urs.cz/item/CS_URS_2023_01/274361116</t>
  </si>
  <si>
    <t>2,9</t>
  </si>
  <si>
    <t>Svislé a kompletní konstrukce</t>
  </si>
  <si>
    <t>317321118</t>
  </si>
  <si>
    <t>Římsy ze železového betonu C 30/37 XF4</t>
  </si>
  <si>
    <t>https://podminky.urs.cz/item/CS_URS_2023_01/317321118</t>
  </si>
  <si>
    <t>0,47*1,15*(12,03+5,81)</t>
  </si>
  <si>
    <t>4*1,5*1</t>
  </si>
  <si>
    <t>přechod.část říms</t>
  </si>
  <si>
    <t>3*0,8*0,3</t>
  </si>
  <si>
    <t xml:space="preserve">římsa na křídle </t>
  </si>
  <si>
    <t>317353121</t>
  </si>
  <si>
    <t>Bednění mostní římsy zřízení všech tvarů</t>
  </si>
  <si>
    <t>https://podminky.urs.cz/item/CS_URS_2023_01/317353121</t>
  </si>
  <si>
    <t>(0,8+0,5)*(12,5+6)+4*0,5*1,2</t>
  </si>
  <si>
    <t>317353221</t>
  </si>
  <si>
    <t>Bednění mostní římsy odstranění všech tvarů</t>
  </si>
  <si>
    <t>https://podminky.urs.cz/item/CS_URS_2023_01/317353221</t>
  </si>
  <si>
    <t>317361116</t>
  </si>
  <si>
    <t>Výztuž mostních železobetonových říms z betonářské oceli 10 505 (R) nebo BSt 500</t>
  </si>
  <si>
    <t>https://podminky.urs.cz/item/CS_URS_2023_01/317361116</t>
  </si>
  <si>
    <t>1,2</t>
  </si>
  <si>
    <t>1,5</t>
  </si>
  <si>
    <t>přechodová část , dle výpisu hl.výměr</t>
  </si>
  <si>
    <t>334323117</t>
  </si>
  <si>
    <t>Mostní opěry a úložné prahy z betonu železového C 25/30 XA1</t>
  </si>
  <si>
    <t>https://podminky.urs.cz/item/CS_URS_2023_01/334323117</t>
  </si>
  <si>
    <t>2*0,4*0,75*3,5</t>
  </si>
  <si>
    <t>3343232171</t>
  </si>
  <si>
    <t>Mostní čela z betonu železového C 25/30</t>
  </si>
  <si>
    <t>1,3*0,6*3,5</t>
  </si>
  <si>
    <t>334323218</t>
  </si>
  <si>
    <t>Mostní křídla a závěrné zídky z betonu železového C 30/37 XF3</t>
  </si>
  <si>
    <t>https://podminky.urs.cz/item/CS_URS_2023_01/334323218</t>
  </si>
  <si>
    <t>(2*4+3+2)*2*0,6</t>
  </si>
  <si>
    <t>334351112</t>
  </si>
  <si>
    <t>Bednění mostních opěr a úložných prahů ze systémového bednění zřízení z překližek, pro železobeton</t>
  </si>
  <si>
    <t>https://podminky.urs.cz/item/CS_URS_2023_01/334351112</t>
  </si>
  <si>
    <t>2*3,5*0,8</t>
  </si>
  <si>
    <t>334351211</t>
  </si>
  <si>
    <t>Bednění mostních opěr a úložných prahů ze systémového bednění odstranění z překližek</t>
  </si>
  <si>
    <t>https://podminky.urs.cz/item/CS_URS_2023_01/334351211</t>
  </si>
  <si>
    <t>334352111</t>
  </si>
  <si>
    <t>Bednění mostních křídel a závěrných zídek ze systémového bednění zřízení z překližek</t>
  </si>
  <si>
    <t>https://podminky.urs.cz/item/CS_URS_2023_01/334352111</t>
  </si>
  <si>
    <t>2*(2*4+3+2)*2+4*2*0,7</t>
  </si>
  <si>
    <t>3343521121</t>
  </si>
  <si>
    <t>Bednění mostních čel ze systémového bednění zřízení z palubek</t>
  </si>
  <si>
    <t>(3,5+0,6)*1,3*2</t>
  </si>
  <si>
    <t>334352211</t>
  </si>
  <si>
    <t>Bednění mostních křídel a závěrných zídek ze systémového bednění odstranění z překližek</t>
  </si>
  <si>
    <t>1789689346</t>
  </si>
  <si>
    <t>https://podminky.urs.cz/item/CS_URS_2023_01/334352211</t>
  </si>
  <si>
    <t>3343522121</t>
  </si>
  <si>
    <t>Bednění mostních čel ze systémového bednění odstranění z palubek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</si>
  <si>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</si>
  <si>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</si>
  <si>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https://podminky.urs.cz/item/CS_URS_2023_01/334361226</t>
  </si>
  <si>
    <t>3,2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</si>
  <si>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</si>
  <si>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</si>
  <si>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https://podminky.urs.cz/item/CS_URS_2023_01/334361266</t>
  </si>
  <si>
    <t>0,5</t>
  </si>
  <si>
    <t>3343612661</t>
  </si>
  <si>
    <t>Výztuž betonářská mostních čel z oceli 10 505 (R) nebo BSt 500 úložných prahů ložisek</t>
  </si>
  <si>
    <t>0,6</t>
  </si>
  <si>
    <t>348171111</t>
  </si>
  <si>
    <t>Osazení mostního ocelového zábradlí přímo do betonu říms na kotevní patky</t>
  </si>
  <si>
    <t>https://podminky.urs.cz/item/CS_URS_2023_01/348171111</t>
  </si>
  <si>
    <t>553910011</t>
  </si>
  <si>
    <t xml:space="preserve">mostní zábradlí z plných prof., se svislou výplní , vč. kotvení na ocel.patky  , metalizace + nátěr PUR 1 x zákl, 2 x vrchní</t>
  </si>
  <si>
    <t>348185121</t>
  </si>
  <si>
    <t>Zábradlí mostní ze dřeva měkkého hoblovaného výšky do 1,1 m, osová vzdálenost sloupků do 2 m dočasné s dvojmadlem výroba</t>
  </si>
  <si>
    <t>https://podminky.urs.cz/item/CS_URS_2023_01/348185121</t>
  </si>
  <si>
    <t>348185131</t>
  </si>
  <si>
    <t>Zábradlí mostní ze dřeva měkkého hoblovaného výšky do 1,1 m, osová vzdálenost sloupků do 2 m dočasné s dvojmadlem montáž</t>
  </si>
  <si>
    <t>https://podminky.urs.cz/item/CS_URS_2023_01/348185131</t>
  </si>
  <si>
    <t>348185211</t>
  </si>
  <si>
    <t>Zábradlí mostní ze dřeva měkkého hoblovaného výšky do 1,1 m, osová vzdálenost sloupků do 2 m dočasné s dvojmadlem odstranění</t>
  </si>
  <si>
    <t>https://podminky.urs.cz/item/CS_URS_2023_01/348185211</t>
  </si>
  <si>
    <t>389121112</t>
  </si>
  <si>
    <t>Osazení dílců rámové konstrukce propustků a podchodů hmotnosti jednotlivě přes 5 do 10 t</t>
  </si>
  <si>
    <t>https://podminky.urs.cz/item/CS_URS_2023_01/389121112</t>
  </si>
  <si>
    <t>59383451</t>
  </si>
  <si>
    <t>propust rámová 1,00x3,00x1,00 m ,vytvarování střelky ve dně ve výrobě</t>
  </si>
  <si>
    <t>389361003</t>
  </si>
  <si>
    <t>Výztuž doplňková uzavírací nebo petlicové spáry dílců rámové konstrukce z betonářské oceli 10 505 (R) nebo BSt 500 průměru do 12 mm</t>
  </si>
  <si>
    <t>https://podminky.urs.cz/item/CS_URS_2023_01/389361003</t>
  </si>
  <si>
    <t>0,8</t>
  </si>
  <si>
    <t>výztuž spojů , dle výpisu hl.výměr</t>
  </si>
  <si>
    <t>3893811191</t>
  </si>
  <si>
    <t>Zmonolitnění spojů - Doplňková betonáž malého rozsahu včetně bednění uzavírací nebo petlicové spáry dílců rámové konstrukce, z betonu C 30/37</t>
  </si>
  <si>
    <t>0,26*10</t>
  </si>
  <si>
    <t>4213211281</t>
  </si>
  <si>
    <t>Mostní železobetonové nosné konstrukce deskové nebo klenbové deskové, z betonu C 30/37 XF4</t>
  </si>
  <si>
    <t>ochrana izolace, dle výpisu hl.výměr</t>
  </si>
  <si>
    <t>3,5*10*0,1</t>
  </si>
  <si>
    <t>421321138</t>
  </si>
  <si>
    <t>Mostní železobetonové nosné konstrukce deskové nebo klenbové deskové spřahující, z betonu C 30/37 XF2</t>
  </si>
  <si>
    <t>https://podminky.urs.cz/item/CS_URS_2023_01/421321138</t>
  </si>
  <si>
    <t>3,5*10*0,17</t>
  </si>
  <si>
    <t>421321192</t>
  </si>
  <si>
    <t>Mostní železobetonové nosné konstrukce deskové nebo klenbové Příplatek k cenám za betonáž malého rozsahu do 50 m3</t>
  </si>
  <si>
    <t>https://podminky.urs.cz/item/CS_URS_2023_01/421321192</t>
  </si>
  <si>
    <t>421351112</t>
  </si>
  <si>
    <t>Bednění deskových konstrukcí mostů z betonu železového nebo předpjatého zřízení</t>
  </si>
  <si>
    <t>https://podminky.urs.cz/item/CS_URS_2023_01/421351112</t>
  </si>
  <si>
    <t>2*(10+3,5)*0,25</t>
  </si>
  <si>
    <t>421361236</t>
  </si>
  <si>
    <t>Výztuž deskových konstrukcí z betonářské oceli 10 505 (R) nebo BSt 500 spřahující desky</t>
  </si>
  <si>
    <t>https://podminky.urs.cz/item/CS_URS_2023_01/421361236</t>
  </si>
  <si>
    <t>1,01</t>
  </si>
  <si>
    <t>421361412</t>
  </si>
  <si>
    <t>Výztuž deskových konstrukcí ze svařovaných sítí přes 4 kg/m2</t>
  </si>
  <si>
    <t>https://podminky.urs.cz/item/CS_URS_2023_01/421361412</t>
  </si>
  <si>
    <t>0,4</t>
  </si>
  <si>
    <t>výztuž ochrany izolace, dle výpisu hl.výměr</t>
  </si>
  <si>
    <t>451317777</t>
  </si>
  <si>
    <t>Podklad nebo lože pod dlažbu (přídlažbu) v ploše vodorovné nebo ve sklonu do 1:5, tloušťky od 50 do 100 mm z betonu prostého</t>
  </si>
  <si>
    <t>https://podminky.urs.cz/item/CS_URS_2023_01/451317777</t>
  </si>
  <si>
    <t>451475121</t>
  </si>
  <si>
    <t>Podkladní vrstva plastbetonová samonivelační, tloušťky do 10 mm první vrstva</t>
  </si>
  <si>
    <t>https://podminky.urs.cz/item/CS_URS_2023_01/451475121</t>
  </si>
  <si>
    <t>10*0,2</t>
  </si>
  <si>
    <t>pod zábradlí, dle výpisu hl.výměr</t>
  </si>
  <si>
    <t>451475122</t>
  </si>
  <si>
    <t>Podkladní vrstva plastbetonová samonivelační, tloušťky do 10 mm každá další vrstva</t>
  </si>
  <si>
    <t>https://podminky.urs.cz/item/CS_URS_2023_01/451475122</t>
  </si>
  <si>
    <t>4*2</t>
  </si>
  <si>
    <t>celk.50 mm</t>
  </si>
  <si>
    <t>451477121</t>
  </si>
  <si>
    <t>Podkladní vrstva plastbetonová drenážní, tloušťky do 20 mm první vrstva</t>
  </si>
  <si>
    <t>https://podminky.urs.cz/item/CS_URS_2023_01/451477121</t>
  </si>
  <si>
    <t>22*0,3</t>
  </si>
  <si>
    <t>451477122</t>
  </si>
  <si>
    <t>Podkladní vrstva plastbetonová drenážní, tloušťky do 20 mm každá další vrstva</t>
  </si>
  <si>
    <t>https://podminky.urs.cz/item/CS_URS_2023_01/451477122</t>
  </si>
  <si>
    <t>6,6*3</t>
  </si>
  <si>
    <t>73</t>
  </si>
  <si>
    <t>452311131</t>
  </si>
  <si>
    <t>Podkladní a zajišťovací konstrukce z betonu prostého v otevřeném výkopu bez zvýšených nároků na prostředí desky pod potrubí, stoky a drobné objekty z betonu tř. C 12/15</t>
  </si>
  <si>
    <t>146</t>
  </si>
  <si>
    <t>https://podminky.urs.cz/item/CS_URS_2023_01/452311131</t>
  </si>
  <si>
    <t>2*(0,5*0,8)*11+0,5*0,4*8+13*0,5*0,4</t>
  </si>
  <si>
    <t>lože pod trativody , dle výpisu hl.výměr</t>
  </si>
  <si>
    <t>462511111</t>
  </si>
  <si>
    <t>Zához prostoru z lomového kamene</t>
  </si>
  <si>
    <t>148</t>
  </si>
  <si>
    <t>https://podminky.urs.cz/item/CS_URS_2023_01/462511111</t>
  </si>
  <si>
    <t>30*0,25</t>
  </si>
  <si>
    <t>75</t>
  </si>
  <si>
    <t>462511112</t>
  </si>
  <si>
    <t>Zához prostoru z drenážního betonu</t>
  </si>
  <si>
    <t>150</t>
  </si>
  <si>
    <t>https://podminky.urs.cz/item/CS_URS_2023_01/462511112</t>
  </si>
  <si>
    <t>2*(2+3)/2*1*10+(2*4+3+2)*1*1</t>
  </si>
  <si>
    <t>mezerovitý beton , dle výpisu hl.výměr</t>
  </si>
  <si>
    <t>465513257</t>
  </si>
  <si>
    <t>Dlažba svahu u mostních opěr z upraveného lomového žulového kamene s vyspárováním maltou MC 25, šíře spáry 15 mm do betonového lože C 25/30 tloušťky 250 mm, plochy přes 10 m2</t>
  </si>
  <si>
    <t>152</t>
  </si>
  <si>
    <t>https://podminky.urs.cz/item/CS_URS_2023_01/465513257</t>
  </si>
  <si>
    <t>10+6+38</t>
  </si>
  <si>
    <t>141</t>
  </si>
  <si>
    <t>54879992</t>
  </si>
  <si>
    <t>ocelová kotva římsy M24 do vývrtu s chemickým kotvením</t>
  </si>
  <si>
    <t>1446403249</t>
  </si>
  <si>
    <t>77</t>
  </si>
  <si>
    <t>5646710111</t>
  </si>
  <si>
    <t>Podklad z kameniva hrubého drceného HDK s rozprostřením a zhutněním plochy jednotlivě do 100 m2, po zhutnění tl. 250 mm - sanace</t>
  </si>
  <si>
    <t>154</t>
  </si>
  <si>
    <t>10*4*0,5*2</t>
  </si>
  <si>
    <t xml:space="preserve">2 vrstvy 250 mm </t>
  </si>
  <si>
    <t>564871111</t>
  </si>
  <si>
    <t>Podklad ze štěrkodrti ŠD s rozprostřením a zhutněním plochy přes 100 m2, po zhutnění tl. 250 mm</t>
  </si>
  <si>
    <t>156</t>
  </si>
  <si>
    <t>https://podminky.urs.cz/item/CS_URS_2023_01/564871111</t>
  </si>
  <si>
    <t>79</t>
  </si>
  <si>
    <t>564962111</t>
  </si>
  <si>
    <t>Podklad z mechanicky zpevněného kameniva MZK (minerální beton) s rozprostřením a s hutněním, po zhutnění tl. 200 mm</t>
  </si>
  <si>
    <t>158</t>
  </si>
  <si>
    <t>https://podminky.urs.cz/item/CS_URS_2023_01/564962111</t>
  </si>
  <si>
    <t>15,5*7,5</t>
  </si>
  <si>
    <t>Asfaltový beton vrstva podkladní ACP 16+ 50/70 (obalované kamenivo střednězrnné - OKS) s rozprostřením a zhutněním v pruhu šířky přes 3 m, po zhutnění tl. 60 mm</t>
  </si>
  <si>
    <t>160</t>
  </si>
  <si>
    <t>15,75*7,5</t>
  </si>
  <si>
    <t>81</t>
  </si>
  <si>
    <t>569903311</t>
  </si>
  <si>
    <t>Zřízení zemních krajnic z hornin jakékoliv třídy se zhutněním</t>
  </si>
  <si>
    <t>162</t>
  </si>
  <si>
    <t>https://podminky.urs.cz/item/CS_URS_2023_01/569903311</t>
  </si>
  <si>
    <t>4*4*1*0,8</t>
  </si>
  <si>
    <t>dle výpisu hl.výměr , z nakup.materiálu</t>
  </si>
  <si>
    <t>58333674</t>
  </si>
  <si>
    <t>kamenivo těžené hrubé frakce 16/32</t>
  </si>
  <si>
    <t>164</t>
  </si>
  <si>
    <t>12,8*2 "Přepočtené koeficientem množství</t>
  </si>
  <si>
    <t>83</t>
  </si>
  <si>
    <t>166</t>
  </si>
  <si>
    <t>168</t>
  </si>
  <si>
    <t xml:space="preserve"> dle výpisu hl.výměr</t>
  </si>
  <si>
    <t>16*7,5</t>
  </si>
  <si>
    <t>172</t>
  </si>
  <si>
    <t>Úpravy povrchů, podlahy a osazování výplní</t>
  </si>
  <si>
    <t>87</t>
  </si>
  <si>
    <t>628611102</t>
  </si>
  <si>
    <t>Nátěr mostních betonových konstrukcí epoxidový ochranný</t>
  </si>
  <si>
    <t>174</t>
  </si>
  <si>
    <t>https://podminky.urs.cz/item/CS_URS_2023_01/628611102</t>
  </si>
  <si>
    <t>13*2</t>
  </si>
  <si>
    <t xml:space="preserve">rámy </t>
  </si>
  <si>
    <t>628612101</t>
  </si>
  <si>
    <t>Nátěr mostních říms epoxipolyamidový základní a ochranný</t>
  </si>
  <si>
    <t>176</t>
  </si>
  <si>
    <t>https://podminky.urs.cz/item/CS_URS_2023_01/628612101</t>
  </si>
  <si>
    <t>2*(12,03+5,81)</t>
  </si>
  <si>
    <t>proti CHRL, dle výpisu hl.výměr</t>
  </si>
  <si>
    <t>89</t>
  </si>
  <si>
    <t>628633112</t>
  </si>
  <si>
    <t>Spárování dlažby z lomového kamene aktivovanou maltou, hloubky do 40 mm délka spáry na 1 m2 upravované plochy přes 6 do 12 m</t>
  </si>
  <si>
    <t>178</t>
  </si>
  <si>
    <t>https://podminky.urs.cz/item/CS_URS_2023_01/628633112</t>
  </si>
  <si>
    <t>629992112</t>
  </si>
  <si>
    <t>Zatmelení styčných spar mezi mostními prefabrikáty a konstrukcemi trvale pružným polyuretanovým tmelem včetně vyčištění spar, provedení penetračního nátěru a vyplnění spar pěnou pro spáry šířky přes 10 do 20 mm</t>
  </si>
  <si>
    <t>180</t>
  </si>
  <si>
    <t>https://podminky.urs.cz/item/CS_URS_2023_01/629992112</t>
  </si>
  <si>
    <t>9*8</t>
  </si>
  <si>
    <t>91</t>
  </si>
  <si>
    <t>914112111</t>
  </si>
  <si>
    <t>Tabulka s označením evidenčního čísla mostu na sloupek</t>
  </si>
  <si>
    <t>182</t>
  </si>
  <si>
    <t>https://podminky.urs.cz/item/CS_URS_2023_01/914112111</t>
  </si>
  <si>
    <t>914112112</t>
  </si>
  <si>
    <t>Tabulka s označením letopočtu</t>
  </si>
  <si>
    <t>184</t>
  </si>
  <si>
    <t>93</t>
  </si>
  <si>
    <t>186</t>
  </si>
  <si>
    <t>2+2+10</t>
  </si>
  <si>
    <t>188</t>
  </si>
  <si>
    <t>14*1,02 "Přepočtené koeficientem množství</t>
  </si>
  <si>
    <t>95</t>
  </si>
  <si>
    <t>916242112</t>
  </si>
  <si>
    <t>Montáž chodníkového žulového obrubníku kotveného do mostní římsy s ložem z plastbetonu</t>
  </si>
  <si>
    <t>190</t>
  </si>
  <si>
    <t>https://podminky.urs.cz/item/CS_URS_2023_01/916242112</t>
  </si>
  <si>
    <t>12+2,4+5,8+1,8</t>
  </si>
  <si>
    <t>583800071</t>
  </si>
  <si>
    <t>obrubník kamenný žulový přímý 1000x150x200mm</t>
  </si>
  <si>
    <t>192</t>
  </si>
  <si>
    <t>22*1,01 "Přepočtené koeficientem množství</t>
  </si>
  <si>
    <t>97</t>
  </si>
  <si>
    <t>916991121</t>
  </si>
  <si>
    <t>Lože pod obrubníky, krajníky nebo obruby z dlažebních kostek z betonu prostého</t>
  </si>
  <si>
    <t>194</t>
  </si>
  <si>
    <t>https://podminky.urs.cz/item/CS_URS_2023_01/916991121</t>
  </si>
  <si>
    <t>14*0,3*0,1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</si>
  <si>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</si>
  <si>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</si>
  <si>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196</t>
  </si>
  <si>
    <t>https://podminky.urs.cz/item/CS_URS_2023_01/919121132</t>
  </si>
  <si>
    <t>49,2</t>
  </si>
  <si>
    <t>99</t>
  </si>
  <si>
    <t>919731122</t>
  </si>
  <si>
    <t>Zarovnání styčné plochy podkladu nebo krytu podél vybourané části komunikace nebo zpevněné plochy živičné tl. přes 50 do 100 mm</t>
  </si>
  <si>
    <t>198</t>
  </si>
  <si>
    <t>https://podminky.urs.cz/item/CS_URS_2023_01/919731122</t>
  </si>
  <si>
    <t>18+4*7,8</t>
  </si>
  <si>
    <t>9319941421</t>
  </si>
  <si>
    <t>Těsnění spáry betonové konstrukce pásy, profily, tmely tmelem polyetyl. spáry dilatační do 4,0 cm2</t>
  </si>
  <si>
    <t>200</t>
  </si>
  <si>
    <t>mezi obrubou a římsou</t>
  </si>
  <si>
    <t>rám X křídla</t>
  </si>
  <si>
    <t>římsa</t>
  </si>
  <si>
    <t>101</t>
  </si>
  <si>
    <t>9319981121</t>
  </si>
  <si>
    <t>Těsnění prostupů izolací mostovky bitumenovým tmelem trubky drenáže</t>
  </si>
  <si>
    <t>202</t>
  </si>
  <si>
    <t>938532111</t>
  </si>
  <si>
    <t>Broušení betonových ploch nerovností mostovky do 2 mm</t>
  </si>
  <si>
    <t>204</t>
  </si>
  <si>
    <t>https://podminky.urs.cz/item/CS_URS_2023_01/938532111</t>
  </si>
  <si>
    <t>3,4*10</t>
  </si>
  <si>
    <t>103</t>
  </si>
  <si>
    <t>961041211</t>
  </si>
  <si>
    <t>Bourání mostních konstrukcí základů z prostého betonu</t>
  </si>
  <si>
    <t>206</t>
  </si>
  <si>
    <t>https://podminky.urs.cz/item/CS_URS_2023_01/961041211</t>
  </si>
  <si>
    <t>2,5*0,15*11</t>
  </si>
  <si>
    <t>lože trub, dle výpisu hl.výměr</t>
  </si>
  <si>
    <t>9620211121</t>
  </si>
  <si>
    <t>Bourání mostních konstrukcí čel z kamene nebo cihel</t>
  </si>
  <si>
    <t>208</t>
  </si>
  <si>
    <t>5*1,5*0,6</t>
  </si>
  <si>
    <t>105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</si>
  <si>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</si>
  <si>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</si>
  <si>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210</t>
  </si>
  <si>
    <t>https://podminky.urs.cz/item/CS_URS_2023_01/966008112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</si>
  <si>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</si>
  <si>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</si>
  <si>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212</t>
  </si>
  <si>
    <t>https://podminky.urs.cz/item/CS_URS_2023_01/966008113</t>
  </si>
  <si>
    <t>107</t>
  </si>
  <si>
    <t>9660752121</t>
  </si>
  <si>
    <t>Demontáž ocelového zábradlí mostů dvojmadlového , hmotnosti přes 50 kg</t>
  </si>
  <si>
    <t>214</t>
  </si>
  <si>
    <t>216</t>
  </si>
  <si>
    <t>0,0501*18</t>
  </si>
  <si>
    <t>zábradlí</t>
  </si>
  <si>
    <t>109</t>
  </si>
  <si>
    <t>218</t>
  </si>
  <si>
    <t xml:space="preserve">kamenivo </t>
  </si>
  <si>
    <t>112*0,44</t>
  </si>
  <si>
    <t>225*0,23</t>
  </si>
  <si>
    <t>skl. SUS 13 kmm , féz. drť</t>
  </si>
  <si>
    <t>111</t>
  </si>
  <si>
    <t>222</t>
  </si>
  <si>
    <t>49,28*14</t>
  </si>
  <si>
    <t>224</t>
  </si>
  <si>
    <t>51,75*12</t>
  </si>
  <si>
    <t>skl.SUS 13 km , fréz.drť</t>
  </si>
  <si>
    <t>113</t>
  </si>
  <si>
    <t>226</t>
  </si>
  <si>
    <t>166,597</t>
  </si>
  <si>
    <t>-49,28</t>
  </si>
  <si>
    <t>kamenivo</t>
  </si>
  <si>
    <t>-225*0,23</t>
  </si>
  <si>
    <t>frézov.drť ( bude odprodána zhotoviteli ) bez poplatku</t>
  </si>
  <si>
    <t>228</t>
  </si>
  <si>
    <t>65,567*14</t>
  </si>
  <si>
    <t>230</t>
  </si>
  <si>
    <t>49,28</t>
  </si>
  <si>
    <t>232</t>
  </si>
  <si>
    <t>65,567</t>
  </si>
  <si>
    <t>117</t>
  </si>
  <si>
    <t>234</t>
  </si>
  <si>
    <t>4,125*2,2</t>
  </si>
  <si>
    <t>236</t>
  </si>
  <si>
    <t>11*2,055+22*0,98</t>
  </si>
  <si>
    <t>119</t>
  </si>
  <si>
    <t>238</t>
  </si>
  <si>
    <t>49,28+4,5*2,49</t>
  </si>
  <si>
    <t>998214111</t>
  </si>
  <si>
    <t>Přesun hmot pro mosty montované z dílců železobetonových nebo předpjatých vodorovná dopravní vzdálenost do 100 m výška mostu do 20 m</t>
  </si>
  <si>
    <t>240</t>
  </si>
  <si>
    <t>https://podminky.urs.cz/item/CS_URS_2023_01/998214111</t>
  </si>
  <si>
    <t>PSV</t>
  </si>
  <si>
    <t>Práce a dodávky PSV</t>
  </si>
  <si>
    <t>711</t>
  </si>
  <si>
    <t>Izolace proti vodě, vlhkosti a plynům</t>
  </si>
  <si>
    <t>121</t>
  </si>
  <si>
    <t>711311001</t>
  </si>
  <si>
    <t>Provedení izolace mostovek natěradly a tmely za studena nátěrem lakem asfaltovým penetračním</t>
  </si>
  <si>
    <t>242</t>
  </si>
  <si>
    <t>https://podminky.urs.cz/item/CS_URS_2023_01/711311001</t>
  </si>
  <si>
    <t>11163150</t>
  </si>
  <si>
    <t>lak penetrační asfaltový</t>
  </si>
  <si>
    <t>244</t>
  </si>
  <si>
    <t>35,6*0,00032 "Přepočtené koeficientem množství</t>
  </si>
  <si>
    <t>123</t>
  </si>
  <si>
    <t>711341564</t>
  </si>
  <si>
    <t>Provedení izolace mostovek pásy přitavením NAIP</t>
  </si>
  <si>
    <t>246</t>
  </si>
  <si>
    <t>https://podminky.urs.cz/item/CS_URS_2023_01/711341564</t>
  </si>
  <si>
    <t>10*3,56</t>
  </si>
  <si>
    <t>62855002</t>
  </si>
  <si>
    <t>pás asfaltový natavitelný modifikovaný SBS tl 5,0mm s vložkou z polyesterové rohože a spalitelnou PE fólií nebo jemnozrnným minerálním posypem na horním povrchu</t>
  </si>
  <si>
    <t>248</t>
  </si>
  <si>
    <t>35,6*1,1665 "Přepočtené koeficientem množství</t>
  </si>
  <si>
    <t>125</t>
  </si>
  <si>
    <t>711381001</t>
  </si>
  <si>
    <t>Provedení izolace mostovek kotevní nátěr</t>
  </si>
  <si>
    <t>711412001</t>
  </si>
  <si>
    <t>Provedení izolace proti povrchové a podpovrchové tlakové vodě natěradly a tmely za studena na ploše svislé S nátěrem penetračním</t>
  </si>
  <si>
    <t>252</t>
  </si>
  <si>
    <t>https://podminky.urs.cz/item/CS_URS_2023_01/711412001</t>
  </si>
  <si>
    <t>127</t>
  </si>
  <si>
    <t>254</t>
  </si>
  <si>
    <t>74*0,00034 "Přepočtené koeficientem množství</t>
  </si>
  <si>
    <t>711442559</t>
  </si>
  <si>
    <t>Provedení izolace proti povrchové a podpovrchové tlakové vodě pásy přitavením NAIP na ploše svislé S</t>
  </si>
  <si>
    <t>https://podminky.urs.cz/item/CS_URS_2023_01/711442559</t>
  </si>
  <si>
    <t>2*10*1,9+(2*4+3+2)*2,5</t>
  </si>
  <si>
    <t>rámy a křídla</t>
  </si>
  <si>
    <t>3,5*1</t>
  </si>
  <si>
    <t>čela</t>
  </si>
  <si>
    <t>129</t>
  </si>
  <si>
    <t>258</t>
  </si>
  <si>
    <t>74*1,221 "Přepočtené koeficientem množství</t>
  </si>
  <si>
    <t>711491471</t>
  </si>
  <si>
    <t>Provedení pojistné izolace proti vodě fólií položenou volně s přelepením spojů na ploše vodorovné V</t>
  </si>
  <si>
    <t>260</t>
  </si>
  <si>
    <t>https://podminky.urs.cz/item/CS_URS_2023_01/711491471</t>
  </si>
  <si>
    <t>22*2*1+13*1</t>
  </si>
  <si>
    <t>pod drenáž , dle výpisu hl.výměr</t>
  </si>
  <si>
    <t>131</t>
  </si>
  <si>
    <t>28323065</t>
  </si>
  <si>
    <t xml:space="preserve">fólie  nepropust.  (650 kg/m3) proti zemní vlhkosti tl. l 1mm</t>
  </si>
  <si>
    <t>262</t>
  </si>
  <si>
    <t>57*1,0605 "Přepočtené koeficientem množství</t>
  </si>
  <si>
    <t>711511101</t>
  </si>
  <si>
    <t>Provedení izolace potrubí, nádrží, stok a kanalizačních šachet natěradly a tmely za studena nátěrem penetračním</t>
  </si>
  <si>
    <t>264</t>
  </si>
  <si>
    <t>https://podminky.urs.cz/item/CS_URS_2023_01/711511101</t>
  </si>
  <si>
    <t>(2*4+3+2)*3</t>
  </si>
  <si>
    <t>133</t>
  </si>
  <si>
    <t>266</t>
  </si>
  <si>
    <t>39*0,00034 "Přepočtené koeficientem množství</t>
  </si>
  <si>
    <t>711521131</t>
  </si>
  <si>
    <t>Provedení izolace potrubí, nádrží, stok a kanalizačních šachet natěradly a tmely za horka nátěrem asfaltovým</t>
  </si>
  <si>
    <t>268</t>
  </si>
  <si>
    <t>https://podminky.urs.cz/item/CS_URS_2023_01/711521131</t>
  </si>
  <si>
    <t>39*2</t>
  </si>
  <si>
    <t xml:space="preserve"> 2 vrstvy , dle výpisu hl.výměr</t>
  </si>
  <si>
    <t>135</t>
  </si>
  <si>
    <t>11161346</t>
  </si>
  <si>
    <t>asfalt oxidovaný stavebně izolační</t>
  </si>
  <si>
    <t>270</t>
  </si>
  <si>
    <t>78*0,0019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</si>
  <si>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</si>
  <si>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</si>
  <si>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272</t>
  </si>
  <si>
    <t>https://podminky.urs.cz/item/CS_URS_2023_01/998711101</t>
  </si>
  <si>
    <t>SKA4908 -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</si>
  <si>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</si>
  <si>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</si>
  <si>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</si>
  <si>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</si>
  <si>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</si>
  <si>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</si>
  <si>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</si>
  <si>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</si>
  <si>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</si>
  <si>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</si>
  <si>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,zaměření</t>
  </si>
  <si>
    <t>ksw</t>
  </si>
  <si>
    <t>https://podminky.urs.cz/item/CS_URS_2023_01/012103000</t>
  </si>
  <si>
    <t>012203001</t>
  </si>
  <si>
    <t>Vytyčení stáv.inženýrských sítí</t>
  </si>
  <si>
    <t>ks</t>
  </si>
  <si>
    <t>012303000</t>
  </si>
  <si>
    <t>Geodetické práce po výstavbě - zaměření skutečného provedení</t>
  </si>
  <si>
    <t>https://podminky.urs.cz/item/CS_URS_2023_01/012303000</t>
  </si>
  <si>
    <t>013254000</t>
  </si>
  <si>
    <t>Dokumentace skutečného provedení stavby + RDS propustu</t>
  </si>
  <si>
    <t>https://podminky.urs.cz/item/CS_URS_2023_01/013254000</t>
  </si>
  <si>
    <t>VRN3</t>
  </si>
  <si>
    <t>Zařízení staveniště</t>
  </si>
  <si>
    <t>034503000</t>
  </si>
  <si>
    <t>Informační tabule na staveništi</t>
  </si>
  <si>
    <t>https://podminky.urs.cz/item/CS_URS_2023_01/034503000</t>
  </si>
  <si>
    <t>VRN4</t>
  </si>
  <si>
    <t>Inženýrská činnost</t>
  </si>
  <si>
    <t>043002001</t>
  </si>
  <si>
    <t>Zkoušení materiálů nezávislou zkušebnou nad rámec KZP dle požadavku investora</t>
  </si>
  <si>
    <t>VRN7</t>
  </si>
  <si>
    <t>Provozní vlivy</t>
  </si>
  <si>
    <t>072103001</t>
  </si>
  <si>
    <t>Projednání DIO a zajištění DIR</t>
  </si>
  <si>
    <t>https://podminky.urs.cz/item/CS_URS_2023_01/072103001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</si>
</sst>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54333" TargetMode="External" /><Relationship Id="rId3" Type="http://schemas.openxmlformats.org/officeDocument/2006/relationships/hyperlink" Target="https://podminky.urs.cz/item/CS_URS_2023_01/569951133" TargetMode="External" /><Relationship Id="rId4" Type="http://schemas.openxmlformats.org/officeDocument/2006/relationships/hyperlink" Target="https://podminky.urs.cz/item/CS_URS_2023_01/577144141" TargetMode="External" /><Relationship Id="rId5" Type="http://schemas.openxmlformats.org/officeDocument/2006/relationships/hyperlink" Target="https://podminky.urs.cz/item/CS_URS_2023_01/577155142" TargetMode="External" /><Relationship Id="rId6" Type="http://schemas.openxmlformats.org/officeDocument/2006/relationships/hyperlink" Target="https://podminky.urs.cz/item/CS_URS_2023_01/596211111" TargetMode="External" /><Relationship Id="rId7" Type="http://schemas.openxmlformats.org/officeDocument/2006/relationships/hyperlink" Target="https://podminky.urs.cz/item/CS_URS_2023_01/899231111" TargetMode="External" /><Relationship Id="rId8" Type="http://schemas.openxmlformats.org/officeDocument/2006/relationships/hyperlink" Target="https://podminky.urs.cz/item/CS_URS_2023_01/899331111" TargetMode="External" /><Relationship Id="rId9" Type="http://schemas.openxmlformats.org/officeDocument/2006/relationships/hyperlink" Target="https://podminky.urs.cz/item/CS_URS_2023_01/911331131" TargetMode="External" /><Relationship Id="rId10" Type="http://schemas.openxmlformats.org/officeDocument/2006/relationships/hyperlink" Target="https://podminky.urs.cz/item/CS_URS_2023_01/912211121" TargetMode="External" /><Relationship Id="rId11" Type="http://schemas.openxmlformats.org/officeDocument/2006/relationships/hyperlink" Target="https://podminky.urs.cz/item/CS_URS_2023_01/914111111" TargetMode="External" /><Relationship Id="rId12" Type="http://schemas.openxmlformats.org/officeDocument/2006/relationships/hyperlink" Target="https://podminky.urs.cz/item/CS_URS_2023_01/914511112" TargetMode="External" /><Relationship Id="rId13" Type="http://schemas.openxmlformats.org/officeDocument/2006/relationships/hyperlink" Target="https://podminky.urs.cz/item/CS_URS_2023_01/915211112" TargetMode="External" /><Relationship Id="rId14" Type="http://schemas.openxmlformats.org/officeDocument/2006/relationships/hyperlink" Target="https://podminky.urs.cz/item/CS_URS_2023_01/915211122" TargetMode="External" /><Relationship Id="rId15" Type="http://schemas.openxmlformats.org/officeDocument/2006/relationships/hyperlink" Target="https://podminky.urs.cz/item/CS_URS_2023_01/915221112" TargetMode="External" /><Relationship Id="rId16" Type="http://schemas.openxmlformats.org/officeDocument/2006/relationships/hyperlink" Target="https://podminky.urs.cz/item/CS_URS_2023_01/915221122" TargetMode="External" /><Relationship Id="rId17" Type="http://schemas.openxmlformats.org/officeDocument/2006/relationships/hyperlink" Target="https://podminky.urs.cz/item/CS_URS_2023_01/915231112" TargetMode="External" /><Relationship Id="rId18" Type="http://schemas.openxmlformats.org/officeDocument/2006/relationships/hyperlink" Target="https://podminky.urs.cz/item/CS_URS_2023_01/915611111" TargetMode="External" /><Relationship Id="rId19" Type="http://schemas.openxmlformats.org/officeDocument/2006/relationships/hyperlink" Target="https://podminky.urs.cz/item/CS_URS_2023_01/915621111" TargetMode="External" /><Relationship Id="rId20" Type="http://schemas.openxmlformats.org/officeDocument/2006/relationships/hyperlink" Target="https://podminky.urs.cz/item/CS_URS_2023_01/919721202" TargetMode="External" /><Relationship Id="rId21" Type="http://schemas.openxmlformats.org/officeDocument/2006/relationships/hyperlink" Target="https://podminky.urs.cz/item/CS_URS_2023_01/919732221" TargetMode="External" /><Relationship Id="rId22" Type="http://schemas.openxmlformats.org/officeDocument/2006/relationships/hyperlink" Target="https://podminky.urs.cz/item/CS_URS_2023_01/919735111" TargetMode="External" /><Relationship Id="rId23" Type="http://schemas.openxmlformats.org/officeDocument/2006/relationships/hyperlink" Target="https://podminky.urs.cz/item/CS_URS_2023_01/935112111" TargetMode="External" /><Relationship Id="rId24" Type="http://schemas.openxmlformats.org/officeDocument/2006/relationships/hyperlink" Target="https://podminky.urs.cz/item/CS_URS_2023_01/938909311" TargetMode="External" /><Relationship Id="rId25" Type="http://schemas.openxmlformats.org/officeDocument/2006/relationships/hyperlink" Target="https://podminky.urs.cz/item/CS_URS_2023_01/938909612" TargetMode="External" /><Relationship Id="rId26" Type="http://schemas.openxmlformats.org/officeDocument/2006/relationships/hyperlink" Target="https://podminky.urs.cz/item/CS_URS_2023_01/966005311" TargetMode="External" /><Relationship Id="rId27" Type="http://schemas.openxmlformats.org/officeDocument/2006/relationships/hyperlink" Target="https://podminky.urs.cz/item/CS_URS_2023_01/966006132" TargetMode="External" /><Relationship Id="rId28" Type="http://schemas.openxmlformats.org/officeDocument/2006/relationships/hyperlink" Target="https://podminky.urs.cz/item/CS_URS_2023_01/966006211" TargetMode="External" /><Relationship Id="rId29" Type="http://schemas.openxmlformats.org/officeDocument/2006/relationships/hyperlink" Target="https://podminky.urs.cz/item/CS_URS_2023_01/997013871" TargetMode="External" /><Relationship Id="rId30" Type="http://schemas.openxmlformats.org/officeDocument/2006/relationships/hyperlink" Target="https://podminky.urs.cz/item/CS_URS_2023_01/997221551" TargetMode="External" /><Relationship Id="rId31" Type="http://schemas.openxmlformats.org/officeDocument/2006/relationships/hyperlink" Target="https://podminky.urs.cz/item/CS_URS_2023_01/997221559" TargetMode="External" /><Relationship Id="rId32" Type="http://schemas.openxmlformats.org/officeDocument/2006/relationships/hyperlink" Target="https://podminky.urs.cz/item/CS_URS_2023_01/997221561" TargetMode="External" /><Relationship Id="rId33" Type="http://schemas.openxmlformats.org/officeDocument/2006/relationships/hyperlink" Target="https://podminky.urs.cz/item/CS_URS_2023_01/997221569" TargetMode="External" /><Relationship Id="rId34" Type="http://schemas.openxmlformats.org/officeDocument/2006/relationships/hyperlink" Target="https://podminky.urs.cz/item/CS_URS_2023_01/997221611" TargetMode="External" /><Relationship Id="rId35" Type="http://schemas.openxmlformats.org/officeDocument/2006/relationships/hyperlink" Target="https://podminky.urs.cz/item/CS_URS_2023_01/997221612" TargetMode="External" /><Relationship Id="rId36" Type="http://schemas.openxmlformats.org/officeDocument/2006/relationships/hyperlink" Target="https://podminky.urs.cz/item/CS_URS_2023_01/997221615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hyperlink" Target="https://podminky.urs.cz/item/CS_URS_2023_01/998225111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2" TargetMode="External" /><Relationship Id="rId2" Type="http://schemas.openxmlformats.org/officeDocument/2006/relationships/hyperlink" Target="https://podminky.urs.cz/item/CS_URS_2023_01/113202111" TargetMode="External" /><Relationship Id="rId3" Type="http://schemas.openxmlformats.org/officeDocument/2006/relationships/hyperlink" Target="https://podminky.urs.cz/item/CS_URS_2023_01/569951133" TargetMode="External" /><Relationship Id="rId4" Type="http://schemas.openxmlformats.org/officeDocument/2006/relationships/hyperlink" Target="https://podminky.urs.cz/item/CS_URS_2023_01/577144141" TargetMode="External" /><Relationship Id="rId5" Type="http://schemas.openxmlformats.org/officeDocument/2006/relationships/hyperlink" Target="https://podminky.urs.cz/item/CS_URS_2023_01/577155122" TargetMode="External" /><Relationship Id="rId6" Type="http://schemas.openxmlformats.org/officeDocument/2006/relationships/hyperlink" Target="https://podminky.urs.cz/item/CS_URS_2023_01/577155142" TargetMode="External" /><Relationship Id="rId7" Type="http://schemas.openxmlformats.org/officeDocument/2006/relationships/hyperlink" Target="https://podminky.urs.cz/item/CS_URS_2023_01/899231111" TargetMode="External" /><Relationship Id="rId8" Type="http://schemas.openxmlformats.org/officeDocument/2006/relationships/hyperlink" Target="https://podminky.urs.cz/item/CS_URS_2023_01/915211112" TargetMode="External" /><Relationship Id="rId9" Type="http://schemas.openxmlformats.org/officeDocument/2006/relationships/hyperlink" Target="https://podminky.urs.cz/item/CS_URS_2023_01/915221112" TargetMode="External" /><Relationship Id="rId10" Type="http://schemas.openxmlformats.org/officeDocument/2006/relationships/hyperlink" Target="https://podminky.urs.cz/item/CS_URS_2023_01/915221122" TargetMode="External" /><Relationship Id="rId11" Type="http://schemas.openxmlformats.org/officeDocument/2006/relationships/hyperlink" Target="https://podminky.urs.cz/item/CS_URS_2023_01/915231112" TargetMode="External" /><Relationship Id="rId12" Type="http://schemas.openxmlformats.org/officeDocument/2006/relationships/hyperlink" Target="https://podminky.urs.cz/item/CS_URS_2023_01/915611111" TargetMode="External" /><Relationship Id="rId13" Type="http://schemas.openxmlformats.org/officeDocument/2006/relationships/hyperlink" Target="https://podminky.urs.cz/item/CS_URS_2023_01/915621111" TargetMode="External" /><Relationship Id="rId14" Type="http://schemas.openxmlformats.org/officeDocument/2006/relationships/hyperlink" Target="https://podminky.urs.cz/item/CS_URS_2023_01/916131213" TargetMode="External" /><Relationship Id="rId15" Type="http://schemas.openxmlformats.org/officeDocument/2006/relationships/hyperlink" Target="https://podminky.urs.cz/item/CS_URS_2023_01/916132113" TargetMode="External" /><Relationship Id="rId16" Type="http://schemas.openxmlformats.org/officeDocument/2006/relationships/hyperlink" Target="https://podminky.urs.cz/item/CS_URS_2023_01/919721202" TargetMode="External" /><Relationship Id="rId17" Type="http://schemas.openxmlformats.org/officeDocument/2006/relationships/hyperlink" Target="https://podminky.urs.cz/item/CS_URS_2023_01/919732221" TargetMode="External" /><Relationship Id="rId18" Type="http://schemas.openxmlformats.org/officeDocument/2006/relationships/hyperlink" Target="https://podminky.urs.cz/item/CS_URS_2023_01/919735111" TargetMode="External" /><Relationship Id="rId19" Type="http://schemas.openxmlformats.org/officeDocument/2006/relationships/hyperlink" Target="https://podminky.urs.cz/item/CS_URS_2023_01/938909311" TargetMode="External" /><Relationship Id="rId20" Type="http://schemas.openxmlformats.org/officeDocument/2006/relationships/hyperlink" Target="https://podminky.urs.cz/item/CS_URS_2023_01/938909612" TargetMode="External" /><Relationship Id="rId21" Type="http://schemas.openxmlformats.org/officeDocument/2006/relationships/hyperlink" Target="https://podminky.urs.cz/item/CS_URS_2023_01/979021112" TargetMode="External" /><Relationship Id="rId22" Type="http://schemas.openxmlformats.org/officeDocument/2006/relationships/hyperlink" Target="https://podminky.urs.cz/item/CS_URS_2023_01/997221551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559" TargetMode="External" /><Relationship Id="rId26" Type="http://schemas.openxmlformats.org/officeDocument/2006/relationships/hyperlink" Target="https://podminky.urs.cz/item/CS_URS_2023_01/997221561" TargetMode="External" /><Relationship Id="rId27" Type="http://schemas.openxmlformats.org/officeDocument/2006/relationships/hyperlink" Target="https://podminky.urs.cz/item/CS_URS_2023_01/997221569" TargetMode="External" /><Relationship Id="rId28" Type="http://schemas.openxmlformats.org/officeDocument/2006/relationships/hyperlink" Target="https://podminky.urs.cz/item/CS_URS_2023_01/997221611" TargetMode="External" /><Relationship Id="rId29" Type="http://schemas.openxmlformats.org/officeDocument/2006/relationships/hyperlink" Target="https://podminky.urs.cz/item/CS_URS_2023_01/997221612" TargetMode="External" /><Relationship Id="rId30" Type="http://schemas.openxmlformats.org/officeDocument/2006/relationships/hyperlink" Target="https://podminky.urs.cz/item/CS_URS_2023_01/997221615" TargetMode="External" /><Relationship Id="rId31" Type="http://schemas.openxmlformats.org/officeDocument/2006/relationships/hyperlink" Target="https://podminky.urs.cz/item/CS_URS_2023_01/997221873" TargetMode="External" /><Relationship Id="rId32" Type="http://schemas.openxmlformats.org/officeDocument/2006/relationships/hyperlink" Target="https://podminky.urs.cz/item/CS_URS_2023_01/99822511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2" TargetMode="External" /><Relationship Id="rId2" Type="http://schemas.openxmlformats.org/officeDocument/2006/relationships/hyperlink" Target="https://podminky.urs.cz/item/CS_URS_2023_01/122452204" TargetMode="External" /><Relationship Id="rId3" Type="http://schemas.openxmlformats.org/officeDocument/2006/relationships/hyperlink" Target="https://podminky.urs.cz/item/CS_URS_2023_01/162751137" TargetMode="External" /><Relationship Id="rId4" Type="http://schemas.openxmlformats.org/officeDocument/2006/relationships/hyperlink" Target="https://podminky.urs.cz/item/CS_URS_2023_01/162751139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275321511" TargetMode="External" /><Relationship Id="rId10" Type="http://schemas.openxmlformats.org/officeDocument/2006/relationships/hyperlink" Target="https://podminky.urs.cz/item/CS_URS_2023_01/275362021" TargetMode="External" /><Relationship Id="rId11" Type="http://schemas.openxmlformats.org/officeDocument/2006/relationships/hyperlink" Target="https://podminky.urs.cz/item/CS_URS_2023_01/452311161" TargetMode="External" /><Relationship Id="rId12" Type="http://schemas.openxmlformats.org/officeDocument/2006/relationships/hyperlink" Target="https://podminky.urs.cz/item/CS_URS_2023_01/564831011" TargetMode="External" /><Relationship Id="rId13" Type="http://schemas.openxmlformats.org/officeDocument/2006/relationships/hyperlink" Target="https://podminky.urs.cz/item/CS_URS_2023_01/564851111" TargetMode="External" /><Relationship Id="rId14" Type="http://schemas.openxmlformats.org/officeDocument/2006/relationships/hyperlink" Target="https://podminky.urs.cz/item/CS_URS_2023_01/564851111" TargetMode="External" /><Relationship Id="rId15" Type="http://schemas.openxmlformats.org/officeDocument/2006/relationships/hyperlink" Target="https://podminky.urs.cz/item/CS_URS_2023_01/565145121" TargetMode="External" /><Relationship Id="rId16" Type="http://schemas.openxmlformats.org/officeDocument/2006/relationships/hyperlink" Target="https://podminky.urs.cz/item/CS_URS_2023_01/569951133" TargetMode="External" /><Relationship Id="rId17" Type="http://schemas.openxmlformats.org/officeDocument/2006/relationships/hyperlink" Target="https://podminky.urs.cz/item/CS_URS_2023_01/573231107" TargetMode="External" /><Relationship Id="rId18" Type="http://schemas.openxmlformats.org/officeDocument/2006/relationships/hyperlink" Target="https://podminky.urs.cz/item/CS_URS_2023_01/577144121" TargetMode="External" /><Relationship Id="rId19" Type="http://schemas.openxmlformats.org/officeDocument/2006/relationships/hyperlink" Target="https://podminky.urs.cz/item/CS_URS_2023_01/577144141" TargetMode="External" /><Relationship Id="rId20" Type="http://schemas.openxmlformats.org/officeDocument/2006/relationships/hyperlink" Target="https://podminky.urs.cz/item/CS_URS_2023_01/577155142" TargetMode="External" /><Relationship Id="rId21" Type="http://schemas.openxmlformats.org/officeDocument/2006/relationships/hyperlink" Target="https://podminky.urs.cz/item/CS_URS_2023_01/594111114" TargetMode="External" /><Relationship Id="rId22" Type="http://schemas.openxmlformats.org/officeDocument/2006/relationships/hyperlink" Target="https://podminky.urs.cz/item/CS_URS_2023_01/599632111" TargetMode="External" /><Relationship Id="rId23" Type="http://schemas.openxmlformats.org/officeDocument/2006/relationships/hyperlink" Target="https://podminky.urs.cz/item/CS_URS_2023_01/899331111" TargetMode="External" /><Relationship Id="rId24" Type="http://schemas.openxmlformats.org/officeDocument/2006/relationships/hyperlink" Target="https://podminky.urs.cz/item/CS_URS_2023_01/899658211" TargetMode="External" /><Relationship Id="rId25" Type="http://schemas.openxmlformats.org/officeDocument/2006/relationships/hyperlink" Target="https://podminky.urs.cz/item/CS_URS_2023_01/914111111" TargetMode="External" /><Relationship Id="rId26" Type="http://schemas.openxmlformats.org/officeDocument/2006/relationships/hyperlink" Target="https://podminky.urs.cz/item/CS_URS_2023_01/914511112" TargetMode="External" /><Relationship Id="rId27" Type="http://schemas.openxmlformats.org/officeDocument/2006/relationships/hyperlink" Target="https://podminky.urs.cz/item/CS_URS_2023_01/915211112" TargetMode="External" /><Relationship Id="rId28" Type="http://schemas.openxmlformats.org/officeDocument/2006/relationships/hyperlink" Target="https://podminky.urs.cz/item/CS_URS_2023_01/915211122" TargetMode="External" /><Relationship Id="rId29" Type="http://schemas.openxmlformats.org/officeDocument/2006/relationships/hyperlink" Target="https://podminky.urs.cz/item/CS_URS_2023_01/915221112" TargetMode="External" /><Relationship Id="rId30" Type="http://schemas.openxmlformats.org/officeDocument/2006/relationships/hyperlink" Target="https://podminky.urs.cz/item/CS_URS_2023_01/915221122" TargetMode="External" /><Relationship Id="rId31" Type="http://schemas.openxmlformats.org/officeDocument/2006/relationships/hyperlink" Target="https://podminky.urs.cz/item/CS_URS_2023_01/915231112" TargetMode="External" /><Relationship Id="rId32" Type="http://schemas.openxmlformats.org/officeDocument/2006/relationships/hyperlink" Target="https://podminky.urs.cz/item/CS_URS_2023_01/915611111" TargetMode="External" /><Relationship Id="rId33" Type="http://schemas.openxmlformats.org/officeDocument/2006/relationships/hyperlink" Target="https://podminky.urs.cz/item/CS_URS_2023_01/915621111" TargetMode="External" /><Relationship Id="rId34" Type="http://schemas.openxmlformats.org/officeDocument/2006/relationships/hyperlink" Target="https://podminky.urs.cz/item/CS_URS_2023_01/919441211" TargetMode="External" /><Relationship Id="rId35" Type="http://schemas.openxmlformats.org/officeDocument/2006/relationships/hyperlink" Target="https://podminky.urs.cz/item/CS_URS_2023_01/919521130" TargetMode="External" /><Relationship Id="rId36" Type="http://schemas.openxmlformats.org/officeDocument/2006/relationships/hyperlink" Target="https://podminky.urs.cz/item/CS_URS_2023_01/919535559" TargetMode="External" /><Relationship Id="rId37" Type="http://schemas.openxmlformats.org/officeDocument/2006/relationships/hyperlink" Target="https://podminky.urs.cz/item/CS_URS_2023_01/919721202" TargetMode="External" /><Relationship Id="rId38" Type="http://schemas.openxmlformats.org/officeDocument/2006/relationships/hyperlink" Target="https://podminky.urs.cz/item/CS_URS_2023_01/919732221" TargetMode="External" /><Relationship Id="rId39" Type="http://schemas.openxmlformats.org/officeDocument/2006/relationships/hyperlink" Target="https://podminky.urs.cz/item/CS_URS_2023_01/919735111" TargetMode="External" /><Relationship Id="rId40" Type="http://schemas.openxmlformats.org/officeDocument/2006/relationships/hyperlink" Target="https://podminky.urs.cz/item/CS_URS_2023_01/938902441" TargetMode="External" /><Relationship Id="rId41" Type="http://schemas.openxmlformats.org/officeDocument/2006/relationships/hyperlink" Target="https://podminky.urs.cz/item/CS_URS_2023_01/938909311" TargetMode="External" /><Relationship Id="rId42" Type="http://schemas.openxmlformats.org/officeDocument/2006/relationships/hyperlink" Target="https://podminky.urs.cz/item/CS_URS_2023_01/938909612" TargetMode="External" /><Relationship Id="rId43" Type="http://schemas.openxmlformats.org/officeDocument/2006/relationships/hyperlink" Target="https://podminky.urs.cz/item/CS_URS_2023_01/966006132" TargetMode="External" /><Relationship Id="rId44" Type="http://schemas.openxmlformats.org/officeDocument/2006/relationships/hyperlink" Target="https://podminky.urs.cz/item/CS_URS_2023_01/966006211" TargetMode="External" /><Relationship Id="rId45" Type="http://schemas.openxmlformats.org/officeDocument/2006/relationships/hyperlink" Target="https://podminky.urs.cz/item/CS_URS_2023_01/966008311" TargetMode="External" /><Relationship Id="rId46" Type="http://schemas.openxmlformats.org/officeDocument/2006/relationships/hyperlink" Target="https://podminky.urs.cz/item/CS_URS_2023_01/997013871" TargetMode="External" /><Relationship Id="rId47" Type="http://schemas.openxmlformats.org/officeDocument/2006/relationships/hyperlink" Target="https://podminky.urs.cz/item/CS_URS_2023_01/997221551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7221559" TargetMode="External" /><Relationship Id="rId51" Type="http://schemas.openxmlformats.org/officeDocument/2006/relationships/hyperlink" Target="https://podminky.urs.cz/item/CS_URS_2023_01/997221561" TargetMode="External" /><Relationship Id="rId52" Type="http://schemas.openxmlformats.org/officeDocument/2006/relationships/hyperlink" Target="https://podminky.urs.cz/item/CS_URS_2023_01/997221569" TargetMode="External" /><Relationship Id="rId53" Type="http://schemas.openxmlformats.org/officeDocument/2006/relationships/hyperlink" Target="https://podminky.urs.cz/item/CS_URS_2023_01/997221611" TargetMode="External" /><Relationship Id="rId54" Type="http://schemas.openxmlformats.org/officeDocument/2006/relationships/hyperlink" Target="https://podminky.urs.cz/item/CS_URS_2023_01/997221612" TargetMode="External" /><Relationship Id="rId55" Type="http://schemas.openxmlformats.org/officeDocument/2006/relationships/hyperlink" Target="https://podminky.urs.cz/item/CS_URS_2023_01/997221625" TargetMode="External" /><Relationship Id="rId56" Type="http://schemas.openxmlformats.org/officeDocument/2006/relationships/hyperlink" Target="https://podminky.urs.cz/item/CS_URS_2023_01/997221873" TargetMode="External" /><Relationship Id="rId57" Type="http://schemas.openxmlformats.org/officeDocument/2006/relationships/hyperlink" Target="https://podminky.urs.cz/item/CS_URS_2023_01/998225111" TargetMode="External" /><Relationship Id="rId5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2" TargetMode="External" /><Relationship Id="rId2" Type="http://schemas.openxmlformats.org/officeDocument/2006/relationships/hyperlink" Target="https://podminky.urs.cz/item/CS_URS_2023_01/113154334" TargetMode="External" /><Relationship Id="rId3" Type="http://schemas.openxmlformats.org/officeDocument/2006/relationships/hyperlink" Target="https://podminky.urs.cz/item/CS_URS_2023_01/569951133" TargetMode="External" /><Relationship Id="rId4" Type="http://schemas.openxmlformats.org/officeDocument/2006/relationships/hyperlink" Target="https://podminky.urs.cz/item/CS_URS_2023_01/573231107" TargetMode="External" /><Relationship Id="rId5" Type="http://schemas.openxmlformats.org/officeDocument/2006/relationships/hyperlink" Target="https://podminky.urs.cz/item/CS_URS_2023_01/577144141" TargetMode="External" /><Relationship Id="rId6" Type="http://schemas.openxmlformats.org/officeDocument/2006/relationships/hyperlink" Target="https://podminky.urs.cz/item/CS_URS_2023_01/914111111" TargetMode="External" /><Relationship Id="rId7" Type="http://schemas.openxmlformats.org/officeDocument/2006/relationships/hyperlink" Target="https://podminky.urs.cz/item/CS_URS_2023_01/914511112" TargetMode="External" /><Relationship Id="rId8" Type="http://schemas.openxmlformats.org/officeDocument/2006/relationships/hyperlink" Target="https://podminky.urs.cz/item/CS_URS_2023_01/915211112" TargetMode="External" /><Relationship Id="rId9" Type="http://schemas.openxmlformats.org/officeDocument/2006/relationships/hyperlink" Target="https://podminky.urs.cz/item/CS_URS_2023_01/915211122" TargetMode="External" /><Relationship Id="rId10" Type="http://schemas.openxmlformats.org/officeDocument/2006/relationships/hyperlink" Target="https://podminky.urs.cz/item/CS_URS_2023_01/915221112" TargetMode="External" /><Relationship Id="rId11" Type="http://schemas.openxmlformats.org/officeDocument/2006/relationships/hyperlink" Target="https://podminky.urs.cz/item/CS_URS_2023_01/915221122" TargetMode="External" /><Relationship Id="rId12" Type="http://schemas.openxmlformats.org/officeDocument/2006/relationships/hyperlink" Target="https://podminky.urs.cz/item/CS_URS_2023_01/915231112" TargetMode="External" /><Relationship Id="rId13" Type="http://schemas.openxmlformats.org/officeDocument/2006/relationships/hyperlink" Target="https://podminky.urs.cz/item/CS_URS_2023_01/915611111" TargetMode="External" /><Relationship Id="rId14" Type="http://schemas.openxmlformats.org/officeDocument/2006/relationships/hyperlink" Target="https://podminky.urs.cz/item/CS_URS_2023_01/915621111" TargetMode="External" /><Relationship Id="rId15" Type="http://schemas.openxmlformats.org/officeDocument/2006/relationships/hyperlink" Target="https://podminky.urs.cz/item/CS_URS_2023_01/915621111" TargetMode="External" /><Relationship Id="rId16" Type="http://schemas.openxmlformats.org/officeDocument/2006/relationships/hyperlink" Target="https://podminky.urs.cz/item/CS_URS_2023_01/919721202" TargetMode="External" /><Relationship Id="rId17" Type="http://schemas.openxmlformats.org/officeDocument/2006/relationships/hyperlink" Target="https://podminky.urs.cz/item/CS_URS_2023_01/919732221" TargetMode="External" /><Relationship Id="rId18" Type="http://schemas.openxmlformats.org/officeDocument/2006/relationships/hyperlink" Target="https://podminky.urs.cz/item/CS_URS_2023_01/919735111" TargetMode="External" /><Relationship Id="rId19" Type="http://schemas.openxmlformats.org/officeDocument/2006/relationships/hyperlink" Target="https://podminky.urs.cz/item/CS_URS_2023_01/938909311" TargetMode="External" /><Relationship Id="rId20" Type="http://schemas.openxmlformats.org/officeDocument/2006/relationships/hyperlink" Target="https://podminky.urs.cz/item/CS_URS_2023_01/938909612" TargetMode="External" /><Relationship Id="rId21" Type="http://schemas.openxmlformats.org/officeDocument/2006/relationships/hyperlink" Target="https://podminky.urs.cz/item/CS_URS_2023_01/966006132" TargetMode="External" /><Relationship Id="rId22" Type="http://schemas.openxmlformats.org/officeDocument/2006/relationships/hyperlink" Target="https://podminky.urs.cz/item/CS_URS_2023_01/966006211" TargetMode="External" /><Relationship Id="rId23" Type="http://schemas.openxmlformats.org/officeDocument/2006/relationships/hyperlink" Target="https://podminky.urs.cz/item/CS_URS_2023_01/997013871" TargetMode="External" /><Relationship Id="rId24" Type="http://schemas.openxmlformats.org/officeDocument/2006/relationships/hyperlink" Target="https://podminky.urs.cz/item/CS_URS_2023_01/997221551" TargetMode="External" /><Relationship Id="rId25" Type="http://schemas.openxmlformats.org/officeDocument/2006/relationships/hyperlink" Target="https://podminky.urs.cz/item/CS_URS_2023_01/997221551" TargetMode="External" /><Relationship Id="rId26" Type="http://schemas.openxmlformats.org/officeDocument/2006/relationships/hyperlink" Target="https://podminky.urs.cz/item/CS_URS_2023_01/997221559" TargetMode="External" /><Relationship Id="rId27" Type="http://schemas.openxmlformats.org/officeDocument/2006/relationships/hyperlink" Target="https://podminky.urs.cz/item/CS_URS_2023_01/997221559" TargetMode="External" /><Relationship Id="rId28" Type="http://schemas.openxmlformats.org/officeDocument/2006/relationships/hyperlink" Target="https://podminky.urs.cz/item/CS_URS_2023_01/997221561" TargetMode="External" /><Relationship Id="rId29" Type="http://schemas.openxmlformats.org/officeDocument/2006/relationships/hyperlink" Target="https://podminky.urs.cz/item/CS_URS_2023_01/997221569" TargetMode="External" /><Relationship Id="rId30" Type="http://schemas.openxmlformats.org/officeDocument/2006/relationships/hyperlink" Target="https://podminky.urs.cz/item/CS_URS_2023_01/997221611" TargetMode="External" /><Relationship Id="rId31" Type="http://schemas.openxmlformats.org/officeDocument/2006/relationships/hyperlink" Target="https://podminky.urs.cz/item/CS_URS_2023_01/997221612" TargetMode="External" /><Relationship Id="rId32" Type="http://schemas.openxmlformats.org/officeDocument/2006/relationships/hyperlink" Target="https://podminky.urs.cz/item/CS_URS_2023_01/997221873" TargetMode="External" /><Relationship Id="rId33" Type="http://schemas.openxmlformats.org/officeDocument/2006/relationships/hyperlink" Target="https://podminky.urs.cz/item/CS_URS_2023_01/99822511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2" TargetMode="External" /><Relationship Id="rId2" Type="http://schemas.openxmlformats.org/officeDocument/2006/relationships/hyperlink" Target="https://podminky.urs.cz/item/CS_URS_2023_01/113154334" TargetMode="External" /><Relationship Id="rId3" Type="http://schemas.openxmlformats.org/officeDocument/2006/relationships/hyperlink" Target="https://podminky.urs.cz/item/CS_URS_2023_01/565145101" TargetMode="External" /><Relationship Id="rId4" Type="http://schemas.openxmlformats.org/officeDocument/2006/relationships/hyperlink" Target="https://podminky.urs.cz/item/CS_URS_2023_01/569951133" TargetMode="External" /><Relationship Id="rId5" Type="http://schemas.openxmlformats.org/officeDocument/2006/relationships/hyperlink" Target="https://podminky.urs.cz/item/CS_URS_2023_01/572243111" TargetMode="External" /><Relationship Id="rId6" Type="http://schemas.openxmlformats.org/officeDocument/2006/relationships/hyperlink" Target="https://podminky.urs.cz/item/CS_URS_2023_01/573231107" TargetMode="External" /><Relationship Id="rId7" Type="http://schemas.openxmlformats.org/officeDocument/2006/relationships/hyperlink" Target="https://podminky.urs.cz/item/CS_URS_2023_01/577144141" TargetMode="External" /><Relationship Id="rId8" Type="http://schemas.openxmlformats.org/officeDocument/2006/relationships/hyperlink" Target="https://podminky.urs.cz/item/CS_URS_2023_01/577155142" TargetMode="External" /><Relationship Id="rId9" Type="http://schemas.openxmlformats.org/officeDocument/2006/relationships/hyperlink" Target="https://podminky.urs.cz/item/CS_URS_2023_01/915211112" TargetMode="External" /><Relationship Id="rId10" Type="http://schemas.openxmlformats.org/officeDocument/2006/relationships/hyperlink" Target="https://podminky.urs.cz/item/CS_URS_2023_01/915211122" TargetMode="External" /><Relationship Id="rId11" Type="http://schemas.openxmlformats.org/officeDocument/2006/relationships/hyperlink" Target="https://podminky.urs.cz/item/CS_URS_2023_01/915221112" TargetMode="External" /><Relationship Id="rId12" Type="http://schemas.openxmlformats.org/officeDocument/2006/relationships/hyperlink" Target="https://podminky.urs.cz/item/CS_URS_2023_01/915221122" TargetMode="External" /><Relationship Id="rId13" Type="http://schemas.openxmlformats.org/officeDocument/2006/relationships/hyperlink" Target="https://podminky.urs.cz/item/CS_URS_2023_01/915231112" TargetMode="External" /><Relationship Id="rId14" Type="http://schemas.openxmlformats.org/officeDocument/2006/relationships/hyperlink" Target="https://podminky.urs.cz/item/CS_URS_2023_01/915611111" TargetMode="External" /><Relationship Id="rId15" Type="http://schemas.openxmlformats.org/officeDocument/2006/relationships/hyperlink" Target="https://podminky.urs.cz/item/CS_URS_2023_01/91562111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9721202" TargetMode="External" /><Relationship Id="rId18" Type="http://schemas.openxmlformats.org/officeDocument/2006/relationships/hyperlink" Target="https://podminky.urs.cz/item/CS_URS_2023_01/919732221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8909311" TargetMode="External" /><Relationship Id="rId21" Type="http://schemas.openxmlformats.org/officeDocument/2006/relationships/hyperlink" Target="https://podminky.urs.cz/item/CS_URS_2023_01/938909612" TargetMode="External" /><Relationship Id="rId22" Type="http://schemas.openxmlformats.org/officeDocument/2006/relationships/hyperlink" Target="https://podminky.urs.cz/item/CS_URS_2023_01/997221551" TargetMode="External" /><Relationship Id="rId23" Type="http://schemas.openxmlformats.org/officeDocument/2006/relationships/hyperlink" Target="https://podminky.urs.cz/item/CS_URS_2023_01/997221551" TargetMode="External" /><Relationship Id="rId24" Type="http://schemas.openxmlformats.org/officeDocument/2006/relationships/hyperlink" Target="https://podminky.urs.cz/item/CS_URS_2023_01/997221559" TargetMode="External" /><Relationship Id="rId25" Type="http://schemas.openxmlformats.org/officeDocument/2006/relationships/hyperlink" Target="https://podminky.urs.cz/item/CS_URS_2023_01/997221559" TargetMode="External" /><Relationship Id="rId26" Type="http://schemas.openxmlformats.org/officeDocument/2006/relationships/hyperlink" Target="https://podminky.urs.cz/item/CS_URS_2023_01/997221611" TargetMode="External" /><Relationship Id="rId27" Type="http://schemas.openxmlformats.org/officeDocument/2006/relationships/hyperlink" Target="https://podminky.urs.cz/item/CS_URS_2023_01/997221873" TargetMode="External" /><Relationship Id="rId28" Type="http://schemas.openxmlformats.org/officeDocument/2006/relationships/hyperlink" Target="https://podminky.urs.cz/item/CS_URS_2023_01/998225111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1301111" TargetMode="External" /><Relationship Id="rId3" Type="http://schemas.openxmlformats.org/officeDocument/2006/relationships/hyperlink" Target="https://podminky.urs.cz/item/CS_URS_2023_01/113107163" TargetMode="External" /><Relationship Id="rId4" Type="http://schemas.openxmlformats.org/officeDocument/2006/relationships/hyperlink" Target="https://podminky.urs.cz/item/CS_URS_2023_01/113154124" TargetMode="External" /><Relationship Id="rId5" Type="http://schemas.openxmlformats.org/officeDocument/2006/relationships/hyperlink" Target="https://podminky.urs.cz/item/CS_URS_2023_01/115001106" TargetMode="External" /><Relationship Id="rId6" Type="http://schemas.openxmlformats.org/officeDocument/2006/relationships/hyperlink" Target="https://podminky.urs.cz/item/CS_URS_2023_01/115101201" TargetMode="External" /><Relationship Id="rId7" Type="http://schemas.openxmlformats.org/officeDocument/2006/relationships/hyperlink" Target="https://podminky.urs.cz/item/CS_URS_2023_01/115101301" TargetMode="External" /><Relationship Id="rId8" Type="http://schemas.openxmlformats.org/officeDocument/2006/relationships/hyperlink" Target="https://podminky.urs.cz/item/CS_URS_2023_01/129353101" TargetMode="External" /><Relationship Id="rId9" Type="http://schemas.openxmlformats.org/officeDocument/2006/relationships/hyperlink" Target="https://podminky.urs.cz/item/CS_URS_2023_01/131351104" TargetMode="External" /><Relationship Id="rId10" Type="http://schemas.openxmlformats.org/officeDocument/2006/relationships/hyperlink" Target="https://podminky.urs.cz/item/CS_URS_2023_01/153112122" TargetMode="External" /><Relationship Id="rId11" Type="http://schemas.openxmlformats.org/officeDocument/2006/relationships/hyperlink" Target="https://podminky.urs.cz/item/CS_URS_2023_01/153113112" TargetMode="External" /><Relationship Id="rId12" Type="http://schemas.openxmlformats.org/officeDocument/2006/relationships/hyperlink" Target="https://podminky.urs.cz/item/CS_URS_2023_01/162301501" TargetMode="External" /><Relationship Id="rId13" Type="http://schemas.openxmlformats.org/officeDocument/2006/relationships/hyperlink" Target="https://podminky.urs.cz/item/CS_URS_2023_01/162301981" TargetMode="External" /><Relationship Id="rId14" Type="http://schemas.openxmlformats.org/officeDocument/2006/relationships/hyperlink" Target="https://podminky.urs.cz/item/CS_URS_2023_01/162751137" TargetMode="External" /><Relationship Id="rId15" Type="http://schemas.openxmlformats.org/officeDocument/2006/relationships/hyperlink" Target="https://podminky.urs.cz/item/CS_URS_2023_01/162751139" TargetMode="External" /><Relationship Id="rId16" Type="http://schemas.openxmlformats.org/officeDocument/2006/relationships/hyperlink" Target="https://podminky.urs.cz/item/CS_URS_2023_01/171153101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1251201" TargetMode="External" /><Relationship Id="rId19" Type="http://schemas.openxmlformats.org/officeDocument/2006/relationships/hyperlink" Target="https://podminky.urs.cz/item/CS_URS_2023_01/174151101" TargetMode="External" /><Relationship Id="rId20" Type="http://schemas.openxmlformats.org/officeDocument/2006/relationships/hyperlink" Target="https://podminky.urs.cz/item/CS_URS_2023_01/175111101" TargetMode="External" /><Relationship Id="rId21" Type="http://schemas.openxmlformats.org/officeDocument/2006/relationships/hyperlink" Target="https://podminky.urs.cz/item/CS_URS_2023_01/181152301" TargetMode="External" /><Relationship Id="rId22" Type="http://schemas.openxmlformats.org/officeDocument/2006/relationships/hyperlink" Target="https://podminky.urs.cz/item/CS_URS_2023_01/181152302" TargetMode="External" /><Relationship Id="rId23" Type="http://schemas.openxmlformats.org/officeDocument/2006/relationships/hyperlink" Target="https://podminky.urs.cz/item/CS_URS_2023_01/181351003" TargetMode="External" /><Relationship Id="rId24" Type="http://schemas.openxmlformats.org/officeDocument/2006/relationships/hyperlink" Target="https://podminky.urs.cz/item/CS_URS_2023_01/181411131" TargetMode="External" /><Relationship Id="rId25" Type="http://schemas.openxmlformats.org/officeDocument/2006/relationships/hyperlink" Target="https://podminky.urs.cz/item/CS_URS_2023_01/212752132" TargetMode="External" /><Relationship Id="rId26" Type="http://schemas.openxmlformats.org/officeDocument/2006/relationships/hyperlink" Target="https://podminky.urs.cz/item/CS_URS_2023_01/212752412" TargetMode="External" /><Relationship Id="rId27" Type="http://schemas.openxmlformats.org/officeDocument/2006/relationships/hyperlink" Target="https://podminky.urs.cz/item/CS_URS_2023_01/212972113" TargetMode="External" /><Relationship Id="rId28" Type="http://schemas.openxmlformats.org/officeDocument/2006/relationships/hyperlink" Target="https://podminky.urs.cz/item/CS_URS_2023_01/273311124" TargetMode="External" /><Relationship Id="rId29" Type="http://schemas.openxmlformats.org/officeDocument/2006/relationships/hyperlink" Target="https://podminky.urs.cz/item/CS_URS_2023_01/273321117" TargetMode="External" /><Relationship Id="rId30" Type="http://schemas.openxmlformats.org/officeDocument/2006/relationships/hyperlink" Target="https://podminky.urs.cz/item/CS_URS_2023_01/273321117" TargetMode="External" /><Relationship Id="rId31" Type="http://schemas.openxmlformats.org/officeDocument/2006/relationships/hyperlink" Target="https://podminky.urs.cz/item/CS_URS_2023_01/273354111" TargetMode="External" /><Relationship Id="rId32" Type="http://schemas.openxmlformats.org/officeDocument/2006/relationships/hyperlink" Target="https://podminky.urs.cz/item/CS_URS_2023_01/273354211" TargetMode="External" /><Relationship Id="rId33" Type="http://schemas.openxmlformats.org/officeDocument/2006/relationships/hyperlink" Target="https://podminky.urs.cz/item/CS_URS_2023_01/273361116" TargetMode="External" /><Relationship Id="rId34" Type="http://schemas.openxmlformats.org/officeDocument/2006/relationships/hyperlink" Target="https://podminky.urs.cz/item/CS_URS_2023_01/274361116" TargetMode="External" /><Relationship Id="rId35" Type="http://schemas.openxmlformats.org/officeDocument/2006/relationships/hyperlink" Target="https://podminky.urs.cz/item/CS_URS_2023_01/317321118" TargetMode="External" /><Relationship Id="rId36" Type="http://schemas.openxmlformats.org/officeDocument/2006/relationships/hyperlink" Target="https://podminky.urs.cz/item/CS_URS_2023_01/317321118" TargetMode="External" /><Relationship Id="rId37" Type="http://schemas.openxmlformats.org/officeDocument/2006/relationships/hyperlink" Target="https://podminky.urs.cz/item/CS_URS_2023_01/317353121" TargetMode="External" /><Relationship Id="rId38" Type="http://schemas.openxmlformats.org/officeDocument/2006/relationships/hyperlink" Target="https://podminky.urs.cz/item/CS_URS_2023_01/317353221" TargetMode="External" /><Relationship Id="rId39" Type="http://schemas.openxmlformats.org/officeDocument/2006/relationships/hyperlink" Target="https://podminky.urs.cz/item/CS_URS_2023_01/317361116" TargetMode="External" /><Relationship Id="rId40" Type="http://schemas.openxmlformats.org/officeDocument/2006/relationships/hyperlink" Target="https://podminky.urs.cz/item/CS_URS_2023_01/317361116" TargetMode="External" /><Relationship Id="rId41" Type="http://schemas.openxmlformats.org/officeDocument/2006/relationships/hyperlink" Target="https://podminky.urs.cz/item/CS_URS_2023_01/334323117" TargetMode="External" /><Relationship Id="rId42" Type="http://schemas.openxmlformats.org/officeDocument/2006/relationships/hyperlink" Target="https://podminky.urs.cz/item/CS_URS_2023_01/334323218" TargetMode="External" /><Relationship Id="rId43" Type="http://schemas.openxmlformats.org/officeDocument/2006/relationships/hyperlink" Target="https://podminky.urs.cz/item/CS_URS_2023_01/334351112" TargetMode="External" /><Relationship Id="rId44" Type="http://schemas.openxmlformats.org/officeDocument/2006/relationships/hyperlink" Target="https://podminky.urs.cz/item/CS_URS_2023_01/334351211" TargetMode="External" /><Relationship Id="rId45" Type="http://schemas.openxmlformats.org/officeDocument/2006/relationships/hyperlink" Target="https://podminky.urs.cz/item/CS_URS_2023_01/334352111" TargetMode="External" /><Relationship Id="rId46" Type="http://schemas.openxmlformats.org/officeDocument/2006/relationships/hyperlink" Target="https://podminky.urs.cz/item/CS_URS_2023_01/334352211" TargetMode="External" /><Relationship Id="rId47" Type="http://schemas.openxmlformats.org/officeDocument/2006/relationships/hyperlink" Target="https://podminky.urs.cz/item/CS_URS_2023_01/334361226" TargetMode="External" /><Relationship Id="rId48" Type="http://schemas.openxmlformats.org/officeDocument/2006/relationships/hyperlink" Target="https://podminky.urs.cz/item/CS_URS_2023_01/334361266" TargetMode="External" /><Relationship Id="rId49" Type="http://schemas.openxmlformats.org/officeDocument/2006/relationships/hyperlink" Target="https://podminky.urs.cz/item/CS_URS_2023_01/348171111" TargetMode="External" /><Relationship Id="rId50" Type="http://schemas.openxmlformats.org/officeDocument/2006/relationships/hyperlink" Target="https://podminky.urs.cz/item/CS_URS_2023_01/348185121" TargetMode="External" /><Relationship Id="rId51" Type="http://schemas.openxmlformats.org/officeDocument/2006/relationships/hyperlink" Target="https://podminky.urs.cz/item/CS_URS_2023_01/348185131" TargetMode="External" /><Relationship Id="rId52" Type="http://schemas.openxmlformats.org/officeDocument/2006/relationships/hyperlink" Target="https://podminky.urs.cz/item/CS_URS_2023_01/348185211" TargetMode="External" /><Relationship Id="rId53" Type="http://schemas.openxmlformats.org/officeDocument/2006/relationships/hyperlink" Target="https://podminky.urs.cz/item/CS_URS_2023_01/389121112" TargetMode="External" /><Relationship Id="rId54" Type="http://schemas.openxmlformats.org/officeDocument/2006/relationships/hyperlink" Target="https://podminky.urs.cz/item/CS_URS_2023_01/389361003" TargetMode="External" /><Relationship Id="rId55" Type="http://schemas.openxmlformats.org/officeDocument/2006/relationships/hyperlink" Target="https://podminky.urs.cz/item/CS_URS_2023_01/421321138" TargetMode="External" /><Relationship Id="rId56" Type="http://schemas.openxmlformats.org/officeDocument/2006/relationships/hyperlink" Target="https://podminky.urs.cz/item/CS_URS_2023_01/421321192" TargetMode="External" /><Relationship Id="rId57" Type="http://schemas.openxmlformats.org/officeDocument/2006/relationships/hyperlink" Target="https://podminky.urs.cz/item/CS_URS_2023_01/421351112" TargetMode="External" /><Relationship Id="rId58" Type="http://schemas.openxmlformats.org/officeDocument/2006/relationships/hyperlink" Target="https://podminky.urs.cz/item/CS_URS_2023_01/421361236" TargetMode="External" /><Relationship Id="rId59" Type="http://schemas.openxmlformats.org/officeDocument/2006/relationships/hyperlink" Target="https://podminky.urs.cz/item/CS_URS_2023_01/421361412" TargetMode="External" /><Relationship Id="rId60" Type="http://schemas.openxmlformats.org/officeDocument/2006/relationships/hyperlink" Target="https://podminky.urs.cz/item/CS_URS_2023_01/451317777" TargetMode="External" /><Relationship Id="rId61" Type="http://schemas.openxmlformats.org/officeDocument/2006/relationships/hyperlink" Target="https://podminky.urs.cz/item/CS_URS_2023_01/451475121" TargetMode="External" /><Relationship Id="rId62" Type="http://schemas.openxmlformats.org/officeDocument/2006/relationships/hyperlink" Target="https://podminky.urs.cz/item/CS_URS_2023_01/451475122" TargetMode="External" /><Relationship Id="rId63" Type="http://schemas.openxmlformats.org/officeDocument/2006/relationships/hyperlink" Target="https://podminky.urs.cz/item/CS_URS_2023_01/451477121" TargetMode="External" /><Relationship Id="rId64" Type="http://schemas.openxmlformats.org/officeDocument/2006/relationships/hyperlink" Target="https://podminky.urs.cz/item/CS_URS_2023_01/451477122" TargetMode="External" /><Relationship Id="rId65" Type="http://schemas.openxmlformats.org/officeDocument/2006/relationships/hyperlink" Target="https://podminky.urs.cz/item/CS_URS_2023_01/452311131" TargetMode="External" /><Relationship Id="rId66" Type="http://schemas.openxmlformats.org/officeDocument/2006/relationships/hyperlink" Target="https://podminky.urs.cz/item/CS_URS_2023_01/462511111" TargetMode="External" /><Relationship Id="rId67" Type="http://schemas.openxmlformats.org/officeDocument/2006/relationships/hyperlink" Target="https://podminky.urs.cz/item/CS_URS_2023_01/462511112" TargetMode="External" /><Relationship Id="rId68" Type="http://schemas.openxmlformats.org/officeDocument/2006/relationships/hyperlink" Target="https://podminky.urs.cz/item/CS_URS_2023_01/465513257" TargetMode="External" /><Relationship Id="rId69" Type="http://schemas.openxmlformats.org/officeDocument/2006/relationships/hyperlink" Target="https://podminky.urs.cz/item/CS_URS_2023_01/564871111" TargetMode="External" /><Relationship Id="rId70" Type="http://schemas.openxmlformats.org/officeDocument/2006/relationships/hyperlink" Target="https://podminky.urs.cz/item/CS_URS_2023_01/564962111" TargetMode="External" /><Relationship Id="rId71" Type="http://schemas.openxmlformats.org/officeDocument/2006/relationships/hyperlink" Target="https://podminky.urs.cz/item/CS_URS_2023_01/565145121" TargetMode="External" /><Relationship Id="rId72" Type="http://schemas.openxmlformats.org/officeDocument/2006/relationships/hyperlink" Target="https://podminky.urs.cz/item/CS_URS_2023_01/569903311" TargetMode="External" /><Relationship Id="rId73" Type="http://schemas.openxmlformats.org/officeDocument/2006/relationships/hyperlink" Target="https://podminky.urs.cz/item/CS_URS_2023_01/569951133" TargetMode="External" /><Relationship Id="rId74" Type="http://schemas.openxmlformats.org/officeDocument/2006/relationships/hyperlink" Target="https://podminky.urs.cz/item/CS_URS_2023_01/573231107" TargetMode="External" /><Relationship Id="rId75" Type="http://schemas.openxmlformats.org/officeDocument/2006/relationships/hyperlink" Target="https://podminky.urs.cz/item/CS_URS_2023_01/577155142" TargetMode="External" /><Relationship Id="rId76" Type="http://schemas.openxmlformats.org/officeDocument/2006/relationships/hyperlink" Target="https://podminky.urs.cz/item/CS_URS_2023_01/599632111" TargetMode="External" /><Relationship Id="rId77" Type="http://schemas.openxmlformats.org/officeDocument/2006/relationships/hyperlink" Target="https://podminky.urs.cz/item/CS_URS_2023_01/628611102" TargetMode="External" /><Relationship Id="rId78" Type="http://schemas.openxmlformats.org/officeDocument/2006/relationships/hyperlink" Target="https://podminky.urs.cz/item/CS_URS_2023_01/628612101" TargetMode="External" /><Relationship Id="rId79" Type="http://schemas.openxmlformats.org/officeDocument/2006/relationships/hyperlink" Target="https://podminky.urs.cz/item/CS_URS_2023_01/628633112" TargetMode="External" /><Relationship Id="rId80" Type="http://schemas.openxmlformats.org/officeDocument/2006/relationships/hyperlink" Target="https://podminky.urs.cz/item/CS_URS_2023_01/629992112" TargetMode="External" /><Relationship Id="rId81" Type="http://schemas.openxmlformats.org/officeDocument/2006/relationships/hyperlink" Target="https://podminky.urs.cz/item/CS_URS_2023_01/914112111" TargetMode="External" /><Relationship Id="rId82" Type="http://schemas.openxmlformats.org/officeDocument/2006/relationships/hyperlink" Target="https://podminky.urs.cz/item/CS_URS_2023_01/916131213" TargetMode="External" /><Relationship Id="rId83" Type="http://schemas.openxmlformats.org/officeDocument/2006/relationships/hyperlink" Target="https://podminky.urs.cz/item/CS_URS_2023_01/916242112" TargetMode="External" /><Relationship Id="rId84" Type="http://schemas.openxmlformats.org/officeDocument/2006/relationships/hyperlink" Target="https://podminky.urs.cz/item/CS_URS_2023_01/916991121" TargetMode="External" /><Relationship Id="rId85" Type="http://schemas.openxmlformats.org/officeDocument/2006/relationships/hyperlink" Target="https://podminky.urs.cz/item/CS_URS_2023_01/919121132" TargetMode="External" /><Relationship Id="rId86" Type="http://schemas.openxmlformats.org/officeDocument/2006/relationships/hyperlink" Target="https://podminky.urs.cz/item/CS_URS_2023_01/919731122" TargetMode="External" /><Relationship Id="rId87" Type="http://schemas.openxmlformats.org/officeDocument/2006/relationships/hyperlink" Target="https://podminky.urs.cz/item/CS_URS_2023_01/938532111" TargetMode="External" /><Relationship Id="rId88" Type="http://schemas.openxmlformats.org/officeDocument/2006/relationships/hyperlink" Target="https://podminky.urs.cz/item/CS_URS_2023_01/961041211" TargetMode="External" /><Relationship Id="rId89" Type="http://schemas.openxmlformats.org/officeDocument/2006/relationships/hyperlink" Target="https://podminky.urs.cz/item/CS_URS_2023_01/966008112" TargetMode="External" /><Relationship Id="rId90" Type="http://schemas.openxmlformats.org/officeDocument/2006/relationships/hyperlink" Target="https://podminky.urs.cz/item/CS_URS_2023_01/966008113" TargetMode="External" /><Relationship Id="rId91" Type="http://schemas.openxmlformats.org/officeDocument/2006/relationships/hyperlink" Target="https://podminky.urs.cz/item/CS_URS_2023_01/997013871" TargetMode="External" /><Relationship Id="rId92" Type="http://schemas.openxmlformats.org/officeDocument/2006/relationships/hyperlink" Target="https://podminky.urs.cz/item/CS_URS_2023_01/997221551" TargetMode="External" /><Relationship Id="rId93" Type="http://schemas.openxmlformats.org/officeDocument/2006/relationships/hyperlink" Target="https://podminky.urs.cz/item/CS_URS_2023_01/997221551" TargetMode="External" /><Relationship Id="rId94" Type="http://schemas.openxmlformats.org/officeDocument/2006/relationships/hyperlink" Target="https://podminky.urs.cz/item/CS_URS_2023_01/997221559" TargetMode="External" /><Relationship Id="rId95" Type="http://schemas.openxmlformats.org/officeDocument/2006/relationships/hyperlink" Target="https://podminky.urs.cz/item/CS_URS_2023_01/997221559" TargetMode="External" /><Relationship Id="rId96" Type="http://schemas.openxmlformats.org/officeDocument/2006/relationships/hyperlink" Target="https://podminky.urs.cz/item/CS_URS_2023_01/997221561" TargetMode="External" /><Relationship Id="rId97" Type="http://schemas.openxmlformats.org/officeDocument/2006/relationships/hyperlink" Target="https://podminky.urs.cz/item/CS_URS_2023_01/997221569" TargetMode="External" /><Relationship Id="rId98" Type="http://schemas.openxmlformats.org/officeDocument/2006/relationships/hyperlink" Target="https://podminky.urs.cz/item/CS_URS_2023_01/997221611" TargetMode="External" /><Relationship Id="rId99" Type="http://schemas.openxmlformats.org/officeDocument/2006/relationships/hyperlink" Target="https://podminky.urs.cz/item/CS_URS_2023_01/997221612" TargetMode="External" /><Relationship Id="rId100" Type="http://schemas.openxmlformats.org/officeDocument/2006/relationships/hyperlink" Target="https://podminky.urs.cz/item/CS_URS_2023_01/997221615" TargetMode="External" /><Relationship Id="rId101" Type="http://schemas.openxmlformats.org/officeDocument/2006/relationships/hyperlink" Target="https://podminky.urs.cz/item/CS_URS_2023_01/997221625" TargetMode="External" /><Relationship Id="rId102" Type="http://schemas.openxmlformats.org/officeDocument/2006/relationships/hyperlink" Target="https://podminky.urs.cz/item/CS_URS_2023_01/997221873" TargetMode="External" /><Relationship Id="rId103" Type="http://schemas.openxmlformats.org/officeDocument/2006/relationships/hyperlink" Target="https://podminky.urs.cz/item/CS_URS_2023_01/998214111" TargetMode="External" /><Relationship Id="rId104" Type="http://schemas.openxmlformats.org/officeDocument/2006/relationships/hyperlink" Target="https://podminky.urs.cz/item/CS_URS_2023_01/711311001" TargetMode="External" /><Relationship Id="rId105" Type="http://schemas.openxmlformats.org/officeDocument/2006/relationships/hyperlink" Target="https://podminky.urs.cz/item/CS_URS_2023_01/711341564" TargetMode="External" /><Relationship Id="rId106" Type="http://schemas.openxmlformats.org/officeDocument/2006/relationships/hyperlink" Target="https://podminky.urs.cz/item/CS_URS_2023_01/711412001" TargetMode="External" /><Relationship Id="rId107" Type="http://schemas.openxmlformats.org/officeDocument/2006/relationships/hyperlink" Target="https://podminky.urs.cz/item/CS_URS_2023_01/711442559" TargetMode="External" /><Relationship Id="rId108" Type="http://schemas.openxmlformats.org/officeDocument/2006/relationships/hyperlink" Target="https://podminky.urs.cz/item/CS_URS_2023_01/711491471" TargetMode="External" /><Relationship Id="rId109" Type="http://schemas.openxmlformats.org/officeDocument/2006/relationships/hyperlink" Target="https://podminky.urs.cz/item/CS_URS_2023_01/711511101" TargetMode="External" /><Relationship Id="rId110" Type="http://schemas.openxmlformats.org/officeDocument/2006/relationships/hyperlink" Target="https://podminky.urs.cz/item/CS_URS_2023_01/711521131" TargetMode="External" /><Relationship Id="rId111" Type="http://schemas.openxmlformats.org/officeDocument/2006/relationships/hyperlink" Target="https://podminky.urs.cz/item/CS_URS_2023_01/998711101" TargetMode="External" /><Relationship Id="rId11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34503000" TargetMode="External" /><Relationship Id="rId5" Type="http://schemas.openxmlformats.org/officeDocument/2006/relationships/hyperlink" Target="https://podminky.urs.cz/item/CS_URS_2023_01/072103001" TargetMode="External" /><Relationship Id="rId6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22225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 II-605 hr. Okr. TC-PC - Bor , oprava průtahů(Sulislav,Sytno,Benešovice,Holostřevy,Skviřín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'SKA4901 - SO 101  Sulisla...'!J30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'SKA4901 - SO 101  Sulisla...'!P123</f>
        <v>0</v>
      </c>
      <c r="AV95" s="129">
        <f>'SKA4901 - SO 101  Sulisla...'!J33</f>
        <v>0</v>
      </c>
      <c r="AW95" s="129">
        <f>'SKA4901 - SO 101  Sulisla...'!J34</f>
        <v>0</v>
      </c>
      <c r="AX95" s="129">
        <f>'SKA4901 - SO 101  Sulisla...'!J35</f>
        <v>0</v>
      </c>
      <c r="AY95" s="129">
        <f>'SKA4901 - SO 101  Sulisla...'!J36</f>
        <v>0</v>
      </c>
      <c r="AZ95" s="129">
        <f>'SKA4901 - SO 101  Sulisla...'!F33</f>
        <v>0</v>
      </c>
      <c r="BA95" s="129">
        <f>'SKA4901 - SO 101  Sulisla...'!F34</f>
        <v>0</v>
      </c>
      <c r="BB95" s="129">
        <f>'SKA4901 - SO 101  Sulisla...'!F35</f>
        <v>0</v>
      </c>
      <c r="BC95" s="129">
        <f>'SKA4901 - SO 101  Sulisla...'!F36</f>
        <v>0</v>
      </c>
      <c r="BD95" s="131">
        <f>'SKA4901 - SO 101  Sulisla...'!F37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24.7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'SKA4902 - SO 102  Sytno -...'!J30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'SKA4902 - SO 102  Sytno -...'!P123</f>
        <v>0</v>
      </c>
      <c r="AV96" s="129">
        <f>'SKA4902 - SO 102  Sytno -...'!J33</f>
        <v>0</v>
      </c>
      <c r="AW96" s="129">
        <f>'SKA4902 - SO 102  Sytno -...'!J34</f>
        <v>0</v>
      </c>
      <c r="AX96" s="129">
        <f>'SKA4902 - SO 102  Sytno -...'!J35</f>
        <v>0</v>
      </c>
      <c r="AY96" s="129">
        <f>'SKA4902 - SO 102  Sytno -...'!J36</f>
        <v>0</v>
      </c>
      <c r="AZ96" s="129">
        <f>'SKA4902 - SO 102  Sytno -...'!F33</f>
        <v>0</v>
      </c>
      <c r="BA96" s="129">
        <f>'SKA4902 - SO 102  Sytno -...'!F34</f>
        <v>0</v>
      </c>
      <c r="BB96" s="129">
        <f>'SKA4902 - SO 102  Sytno -...'!F35</f>
        <v>0</v>
      </c>
      <c r="BC96" s="129">
        <f>'SKA4902 - SO 102  Sytno -...'!F36</f>
        <v>0</v>
      </c>
      <c r="BD96" s="131">
        <f>'SKA4902 - SO 102  Sytno -...'!F37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24.7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'SKA4903 - SO 103  Benešov...'!J30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'SKA4903 - SO 103  Benešov...'!P125</f>
        <v>0</v>
      </c>
      <c r="AV97" s="129">
        <f>'SKA4903 - SO 103  Benešov...'!J33</f>
        <v>0</v>
      </c>
      <c r="AW97" s="129">
        <f>'SKA4903 - SO 103  Benešov...'!J34</f>
        <v>0</v>
      </c>
      <c r="AX97" s="129">
        <f>'SKA4903 - SO 103  Benešov...'!J35</f>
        <v>0</v>
      </c>
      <c r="AY97" s="129">
        <f>'SKA4903 - SO 103  Benešov...'!J36</f>
        <v>0</v>
      </c>
      <c r="AZ97" s="129">
        <f>'SKA4903 - SO 103  Benešov...'!F33</f>
        <v>0</v>
      </c>
      <c r="BA97" s="129">
        <f>'SKA4903 - SO 103  Benešov...'!F34</f>
        <v>0</v>
      </c>
      <c r="BB97" s="129">
        <f>'SKA4903 - SO 103  Benešov...'!F35</f>
        <v>0</v>
      </c>
      <c r="BC97" s="129">
        <f>'SKA4903 - SO 103  Benešov...'!F36</f>
        <v>0</v>
      </c>
      <c r="BD97" s="131">
        <f>'SKA4903 - SO 103  Benešov...'!F37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24.7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'SKA4904 - SO 104  Holostř...'!J30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'SKA4904 - SO 104  Holostř...'!P122</f>
        <v>0</v>
      </c>
      <c r="AV98" s="129">
        <f>'SKA4904 - SO 104  Holostř...'!J33</f>
        <v>0</v>
      </c>
      <c r="AW98" s="129">
        <f>'SKA4904 - SO 104  Holostř...'!J34</f>
        <v>0</v>
      </c>
      <c r="AX98" s="129">
        <f>'SKA4904 - SO 104  Holostř...'!J35</f>
        <v>0</v>
      </c>
      <c r="AY98" s="129">
        <f>'SKA4904 - SO 104  Holostř...'!J36</f>
        <v>0</v>
      </c>
      <c r="AZ98" s="129">
        <f>'SKA4904 - SO 104  Holostř...'!F33</f>
        <v>0</v>
      </c>
      <c r="BA98" s="129">
        <f>'SKA4904 - SO 104  Holostř...'!F34</f>
        <v>0</v>
      </c>
      <c r="BB98" s="129">
        <f>'SKA4904 - SO 104  Holostř...'!F35</f>
        <v>0</v>
      </c>
      <c r="BC98" s="129">
        <f>'SKA4904 - SO 104  Holostř...'!F36</f>
        <v>0</v>
      </c>
      <c r="BD98" s="131">
        <f>'SKA4904 - SO 104  Holostř...'!F37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24.7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'SKA4905 - SO 105  Skviřín...'!J30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'SKA4905 - SO 105  Skviřín...'!P122</f>
        <v>0</v>
      </c>
      <c r="AV99" s="129">
        <f>'SKA4905 - SO 105  Skviřín...'!J33</f>
        <v>0</v>
      </c>
      <c r="AW99" s="129">
        <f>'SKA4905 - SO 105  Skviřín...'!J34</f>
        <v>0</v>
      </c>
      <c r="AX99" s="129">
        <f>'SKA4905 - SO 105  Skviřín...'!J35</f>
        <v>0</v>
      </c>
      <c r="AY99" s="129">
        <f>'SKA4905 - SO 105  Skviřín...'!J36</f>
        <v>0</v>
      </c>
      <c r="AZ99" s="129">
        <f>'SKA4905 - SO 105  Skviřín...'!F33</f>
        <v>0</v>
      </c>
      <c r="BA99" s="129">
        <f>'SKA4905 - SO 105  Skviřín...'!F34</f>
        <v>0</v>
      </c>
      <c r="BB99" s="129">
        <f>'SKA4905 - SO 105  Skviřín...'!F35</f>
        <v>0</v>
      </c>
      <c r="BC99" s="129">
        <f>'SKA4905 - SO 105  Skviřín...'!F36</f>
        <v>0</v>
      </c>
      <c r="BD99" s="131">
        <f>'SKA4905 - SO 105  Skviřín...'!F37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24.7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'SKA4906 - SO 201  Rekonst...'!J30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'SKA4906 - SO 201  Rekonst...'!P128</f>
        <v>0</v>
      </c>
      <c r="AV100" s="129">
        <f>'SKA4906 - SO 201  Rekonst...'!J33</f>
        <v>0</v>
      </c>
      <c r="AW100" s="129">
        <f>'SKA4906 - SO 201  Rekonst...'!J34</f>
        <v>0</v>
      </c>
      <c r="AX100" s="129">
        <f>'SKA4906 - SO 201  Rekonst...'!J35</f>
        <v>0</v>
      </c>
      <c r="AY100" s="129">
        <f>'SKA4906 - SO 201  Rekonst...'!J36</f>
        <v>0</v>
      </c>
      <c r="AZ100" s="129">
        <f>'SKA4906 - SO 201  Rekonst...'!F33</f>
        <v>0</v>
      </c>
      <c r="BA100" s="129">
        <f>'SKA4906 - SO 201  Rekonst...'!F34</f>
        <v>0</v>
      </c>
      <c r="BB100" s="129">
        <f>'SKA4906 - SO 201  Rekonst...'!F35</f>
        <v>0</v>
      </c>
      <c r="BC100" s="129">
        <f>'SKA4906 - SO 201  Rekonst...'!F36</f>
        <v>0</v>
      </c>
      <c r="BD100" s="131">
        <f>'SKA4906 - SO 201  Rekonst...'!F37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24.7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'SKA4908 - VON'!J30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33">
        <v>0</v>
      </c>
      <c r="AT101" s="134">
        <f>ROUND(SUM(AV101:AW101),2)</f>
        <v>0</v>
      </c>
      <c r="AU101" s="135">
        <f>'SKA4908 - VON'!P121</f>
        <v>0</v>
      </c>
      <c r="AV101" s="134">
        <f>'SKA4908 - VON'!J33</f>
        <v>0</v>
      </c>
      <c r="AW101" s="134">
        <f>'SKA4908 - VON'!J34</f>
        <v>0</v>
      </c>
      <c r="AX101" s="134">
        <f>'SKA4908 - VON'!J35</f>
        <v>0</v>
      </c>
      <c r="AY101" s="134">
        <f>'SKA4908 - VON'!J36</f>
        <v>0</v>
      </c>
      <c r="AZ101" s="134">
        <f>'SKA4908 - VON'!F33</f>
        <v>0</v>
      </c>
      <c r="BA101" s="134">
        <f>'SKA4908 - VON'!F34</f>
        <v>0</v>
      </c>
      <c r="BB101" s="134">
        <f>'SKA4908 - VON'!F35</f>
        <v>0</v>
      </c>
      <c r="BC101" s="134">
        <f>'SKA4908 - VON'!F36</f>
        <v>0</v>
      </c>
      <c r="BD101" s="136">
        <f>'SKA4908 - VON'!F37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Z4KAK5sVV80NhpGttrXH3F0mIm77g70j3+P2Y1JK3wiNo2EIX9L05QFhhhsH5/eYsMngrDbFEJ049gH96ePBTg==" hashValue="NttnCjlpExy8b7Sg2AmdoVgbrcwgEBH1Ke/ax3vwG9TSP0n5hT4+pry0N+eN2vRg9W/eVu48p2SrrWJZCoXqM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KA4901 - SO 101  Sulisla...'!C2" display="/"/>
    <hyperlink ref="A96" location="'SKA4902 - SO 102  Sytno -...'!C2" display="/"/>
    <hyperlink ref="A97" location="'SKA4903 - SO 103  Benešov...'!C2" display="/"/>
    <hyperlink ref="A98" location="'SKA4904 - SO 104  Holostř...'!C2" display="/"/>
    <hyperlink ref="A99" location="'SKA4905 - SO 105  Skviřín...'!C2" display="/"/>
    <hyperlink ref="A100" location="'SKA4906 - SO 201  Rekonst...'!C2" display="/"/>
    <hyperlink ref="A101" location="'SKA4908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ROUND((SUM(BE123:BE380)),  2)</f>
        <v>0</v>
      </c>
      <c r="G33" s="39"/>
      <c r="H33" s="39"/>
      <c r="I33" s="156">
        <v>0.20999999999999999</v>
      </c>
      <c r="J33" s="155">
        <f>ROUND(((SUM(BE123:BE380))*I33),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ROUND((SUM(BF123:BF380)),  2)</f>
        <v>0</v>
      </c>
      <c r="G34" s="39"/>
      <c r="H34" s="39"/>
      <c r="I34" s="156">
        <v>0.14999999999999999</v>
      </c>
      <c r="J34" s="155">
        <f>ROUND(((SUM(BF123:BF380))*I34),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ROUND((SUM(BG123:BG380)),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ROUND((SUM(BH123:BH380)),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ROUND((SUM(BI123:BI380)),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SKA4901 - SO 101  Sulislav- průtah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J188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J199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J329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J378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 xml:space="preserve"> II-605 hr. Okr. TC-PC - Bor , oprava průtahů(Sulislav,Sytno,Benešovice,Holostřevy,Skviřín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SKA4901 - SO 101  Sulislav- průtah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22. 5. 2023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118</v>
      </c>
      <c r="D122" s="195" t="s">
        <v>58</v>
      </c>
      <c r="E122" s="195" t="s">
        <v>54</v>
      </c>
      <c r="F122" s="195" t="s">
        <v>55</v>
      </c>
      <c r="G122" s="195" t="s">
        <v>119</v>
      </c>
      <c r="H122" s="195" t="s">
        <v>120</v>
      </c>
      <c r="I122" s="195" t="s">
        <v>121</v>
      </c>
      <c r="J122" s="195" t="s">
        <v>107</v>
      </c>
      <c r="K122" s="196" t="s">
        <v>122</v>
      </c>
      <c r="L122" s="197"/>
      <c r="M122" s="101" t="s">
        <v>1</v>
      </c>
      <c r="N122" s="102" t="s">
        <v>37</v>
      </c>
      <c r="O122" s="102" t="s">
        <v>123</v>
      </c>
      <c r="P122" s="102" t="s">
        <v>124</v>
      </c>
      <c r="Q122" s="102" t="s">
        <v>125</v>
      </c>
      <c r="R122" s="102" t="s">
        <v>126</v>
      </c>
      <c r="S122" s="102" t="s">
        <v>127</v>
      </c>
      <c r="T122" s="103" t="s">
        <v>128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129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109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130</v>
      </c>
      <c r="F124" s="206" t="s">
        <v>131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P125+P145+P188+P199+P329+P378</f>
        <v>0</v>
      </c>
      <c r="Q124" s="211"/>
      <c r="R124" s="212">
        <f>R125+R145+R188+R199+R329+R378</f>
        <v>0</v>
      </c>
      <c r="S124" s="211"/>
      <c r="T124" s="213">
        <f>T125+T145+T188+T199+T329+T378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132</v>
      </c>
      <c r="BK124" s="216">
        <f>BK125+BK145+BK188+BK199+BK329+BK378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133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SUM(P126:P144)</f>
        <v>0</v>
      </c>
      <c r="Q125" s="211"/>
      <c r="R125" s="212">
        <f>SUM(R126:R144)</f>
        <v>0</v>
      </c>
      <c r="S125" s="211"/>
      <c r="T125" s="213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132</v>
      </c>
      <c r="BK125" s="216">
        <f>SUM(BK126:BK144)</f>
        <v>0</v>
      </c>
    </row>
    <row r="126" s="2" customFormat="1" ht="37.8" customHeight="1">
      <c r="A126" s="39"/>
      <c r="B126" s="40"/>
      <c r="C126" s="219" t="s">
        <v>81</v>
      </c>
      <c r="D126" s="219" t="s">
        <v>134</v>
      </c>
      <c r="E126" s="220" t="s">
        <v>135</v>
      </c>
      <c r="F126" s="221" t="s">
        <v>136</v>
      </c>
      <c r="G126" s="222" t="s">
        <v>137</v>
      </c>
      <c r="H126" s="223">
        <v>64</v>
      </c>
      <c r="I126" s="224"/>
      <c r="J126" s="225">
        <f>ROUND(I126*H126,2)</f>
        <v>0</v>
      </c>
      <c r="K126" s="221" t="s">
        <v>138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139</v>
      </c>
      <c r="AT126" s="230" t="s">
        <v>134</v>
      </c>
      <c r="AU126" s="230" t="s">
        <v>83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139</v>
      </c>
      <c r="BM126" s="230" t="s">
        <v>83</v>
      </c>
    </row>
    <row r="127" s="2" customFormat="1">
      <c r="A127" s="39"/>
      <c r="B127" s="40"/>
      <c r="C127" s="41"/>
      <c r="D127" s="232" t="s">
        <v>140</v>
      </c>
      <c r="E127" s="41"/>
      <c r="F127" s="233" t="s">
        <v>141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83</v>
      </c>
    </row>
    <row r="128" s="13" customFormat="1">
      <c r="A128" s="13"/>
      <c r="B128" s="237"/>
      <c r="C128" s="238"/>
      <c r="D128" s="239" t="s">
        <v>142</v>
      </c>
      <c r="E128" s="240" t="s">
        <v>1</v>
      </c>
      <c r="F128" s="241" t="s">
        <v>143</v>
      </c>
      <c r="G128" s="238"/>
      <c r="H128" s="242">
        <v>64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142</v>
      </c>
      <c r="AU128" s="248" t="s">
        <v>83</v>
      </c>
      <c r="AV128" s="13" t="s">
        <v>83</v>
      </c>
      <c r="AW128" s="13" t="s">
        <v>30</v>
      </c>
      <c r="AX128" s="13" t="s">
        <v>73</v>
      </c>
      <c r="AY128" s="248" t="s">
        <v>132</v>
      </c>
    </row>
    <row r="129" s="14" customFormat="1">
      <c r="A129" s="14"/>
      <c r="B129" s="249"/>
      <c r="C129" s="250"/>
      <c r="D129" s="239" t="s">
        <v>142</v>
      </c>
      <c r="E129" s="251" t="s">
        <v>1</v>
      </c>
      <c r="F129" s="252" t="s">
        <v>144</v>
      </c>
      <c r="G129" s="250"/>
      <c r="H129" s="251" t="s">
        <v>1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142</v>
      </c>
      <c r="AU129" s="258" t="s">
        <v>83</v>
      </c>
      <c r="AV129" s="14" t="s">
        <v>81</v>
      </c>
      <c r="AW129" s="14" t="s">
        <v>30</v>
      </c>
      <c r="AX129" s="14" t="s">
        <v>73</v>
      </c>
      <c r="AY129" s="258" t="s">
        <v>132</v>
      </c>
    </row>
    <row r="130" s="15" customFormat="1">
      <c r="A130" s="15"/>
      <c r="B130" s="259"/>
      <c r="C130" s="260"/>
      <c r="D130" s="239" t="s">
        <v>142</v>
      </c>
      <c r="E130" s="261" t="s">
        <v>1</v>
      </c>
      <c r="F130" s="262" t="s">
        <v>145</v>
      </c>
      <c r="G130" s="260"/>
      <c r="H130" s="263">
        <v>64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142</v>
      </c>
      <c r="AU130" s="269" t="s">
        <v>83</v>
      </c>
      <c r="AV130" s="15" t="s">
        <v>139</v>
      </c>
      <c r="AW130" s="15" t="s">
        <v>30</v>
      </c>
      <c r="AX130" s="15" t="s">
        <v>81</v>
      </c>
      <c r="AY130" s="269" t="s">
        <v>132</v>
      </c>
    </row>
    <row r="131" s="2" customFormat="1" ht="24.15" customHeight="1">
      <c r="A131" s="39"/>
      <c r="B131" s="40"/>
      <c r="C131" s="219" t="s">
        <v>83</v>
      </c>
      <c r="D131" s="219" t="s">
        <v>134</v>
      </c>
      <c r="E131" s="220" t="s">
        <v>146</v>
      </c>
      <c r="F131" s="221" t="s">
        <v>147</v>
      </c>
      <c r="G131" s="222" t="s">
        <v>137</v>
      </c>
      <c r="H131" s="223">
        <v>8679.8999999999996</v>
      </c>
      <c r="I131" s="224"/>
      <c r="J131" s="225">
        <f>ROUND(I131*H131,2)</f>
        <v>0</v>
      </c>
      <c r="K131" s="221" t="s">
        <v>138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139</v>
      </c>
      <c r="AT131" s="230" t="s">
        <v>134</v>
      </c>
      <c r="AU131" s="230" t="s">
        <v>83</v>
      </c>
      <c r="AY131" s="18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139</v>
      </c>
      <c r="BM131" s="230" t="s">
        <v>139</v>
      </c>
    </row>
    <row r="132" s="2" customFormat="1">
      <c r="A132" s="39"/>
      <c r="B132" s="40"/>
      <c r="C132" s="41"/>
      <c r="D132" s="232" t="s">
        <v>140</v>
      </c>
      <c r="E132" s="41"/>
      <c r="F132" s="233" t="s">
        <v>148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83</v>
      </c>
    </row>
    <row r="133" s="14" customFormat="1">
      <c r="A133" s="14"/>
      <c r="B133" s="249"/>
      <c r="C133" s="250"/>
      <c r="D133" s="239" t="s">
        <v>142</v>
      </c>
      <c r="E133" s="251" t="s">
        <v>1</v>
      </c>
      <c r="F133" s="252" t="s">
        <v>149</v>
      </c>
      <c r="G133" s="250"/>
      <c r="H133" s="251" t="s">
        <v>1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142</v>
      </c>
      <c r="AU133" s="258" t="s">
        <v>83</v>
      </c>
      <c r="AV133" s="14" t="s">
        <v>81</v>
      </c>
      <c r="AW133" s="14" t="s">
        <v>30</v>
      </c>
      <c r="AX133" s="14" t="s">
        <v>73</v>
      </c>
      <c r="AY133" s="258" t="s">
        <v>132</v>
      </c>
    </row>
    <row r="134" s="13" customFormat="1">
      <c r="A134" s="13"/>
      <c r="B134" s="237"/>
      <c r="C134" s="238"/>
      <c r="D134" s="239" t="s">
        <v>142</v>
      </c>
      <c r="E134" s="240" t="s">
        <v>1</v>
      </c>
      <c r="F134" s="241" t="s">
        <v>150</v>
      </c>
      <c r="G134" s="238"/>
      <c r="H134" s="242">
        <v>8254.8999999999996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142</v>
      </c>
      <c r="AU134" s="248" t="s">
        <v>83</v>
      </c>
      <c r="AV134" s="13" t="s">
        <v>83</v>
      </c>
      <c r="AW134" s="13" t="s">
        <v>30</v>
      </c>
      <c r="AX134" s="13" t="s">
        <v>73</v>
      </c>
      <c r="AY134" s="248" t="s">
        <v>132</v>
      </c>
    </row>
    <row r="135" s="14" customFormat="1">
      <c r="A135" s="14"/>
      <c r="B135" s="249"/>
      <c r="C135" s="250"/>
      <c r="D135" s="239" t="s">
        <v>142</v>
      </c>
      <c r="E135" s="251" t="s">
        <v>1</v>
      </c>
      <c r="F135" s="252" t="s">
        <v>151</v>
      </c>
      <c r="G135" s="250"/>
      <c r="H135" s="251" t="s">
        <v>1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142</v>
      </c>
      <c r="AU135" s="258" t="s">
        <v>83</v>
      </c>
      <c r="AV135" s="14" t="s">
        <v>81</v>
      </c>
      <c r="AW135" s="14" t="s">
        <v>30</v>
      </c>
      <c r="AX135" s="14" t="s">
        <v>73</v>
      </c>
      <c r="AY135" s="258" t="s">
        <v>132</v>
      </c>
    </row>
    <row r="136" s="13" customFormat="1">
      <c r="A136" s="13"/>
      <c r="B136" s="237"/>
      <c r="C136" s="238"/>
      <c r="D136" s="239" t="s">
        <v>142</v>
      </c>
      <c r="E136" s="240" t="s">
        <v>1</v>
      </c>
      <c r="F136" s="241" t="s">
        <v>152</v>
      </c>
      <c r="G136" s="238"/>
      <c r="H136" s="242">
        <v>425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142</v>
      </c>
      <c r="AU136" s="248" t="s">
        <v>83</v>
      </c>
      <c r="AV136" s="13" t="s">
        <v>83</v>
      </c>
      <c r="AW136" s="13" t="s">
        <v>30</v>
      </c>
      <c r="AX136" s="13" t="s">
        <v>73</v>
      </c>
      <c r="AY136" s="248" t="s">
        <v>132</v>
      </c>
    </row>
    <row r="137" s="14" customFormat="1">
      <c r="A137" s="14"/>
      <c r="B137" s="249"/>
      <c r="C137" s="250"/>
      <c r="D137" s="239" t="s">
        <v>142</v>
      </c>
      <c r="E137" s="251" t="s">
        <v>1</v>
      </c>
      <c r="F137" s="252" t="s">
        <v>153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142</v>
      </c>
      <c r="AU137" s="258" t="s">
        <v>83</v>
      </c>
      <c r="AV137" s="14" t="s">
        <v>81</v>
      </c>
      <c r="AW137" s="14" t="s">
        <v>30</v>
      </c>
      <c r="AX137" s="14" t="s">
        <v>73</v>
      </c>
      <c r="AY137" s="258" t="s">
        <v>132</v>
      </c>
    </row>
    <row r="138" s="14" customFormat="1">
      <c r="A138" s="14"/>
      <c r="B138" s="249"/>
      <c r="C138" s="250"/>
      <c r="D138" s="239" t="s">
        <v>142</v>
      </c>
      <c r="E138" s="251" t="s">
        <v>1</v>
      </c>
      <c r="F138" s="252" t="s">
        <v>154</v>
      </c>
      <c r="G138" s="250"/>
      <c r="H138" s="251" t="s">
        <v>1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142</v>
      </c>
      <c r="AU138" s="258" t="s">
        <v>83</v>
      </c>
      <c r="AV138" s="14" t="s">
        <v>81</v>
      </c>
      <c r="AW138" s="14" t="s">
        <v>30</v>
      </c>
      <c r="AX138" s="14" t="s">
        <v>73</v>
      </c>
      <c r="AY138" s="258" t="s">
        <v>132</v>
      </c>
    </row>
    <row r="139" s="14" customFormat="1">
      <c r="A139" s="14"/>
      <c r="B139" s="249"/>
      <c r="C139" s="250"/>
      <c r="D139" s="239" t="s">
        <v>142</v>
      </c>
      <c r="E139" s="251" t="s">
        <v>1</v>
      </c>
      <c r="F139" s="252" t="s">
        <v>144</v>
      </c>
      <c r="G139" s="250"/>
      <c r="H139" s="251" t="s">
        <v>1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142</v>
      </c>
      <c r="AU139" s="258" t="s">
        <v>83</v>
      </c>
      <c r="AV139" s="14" t="s">
        <v>81</v>
      </c>
      <c r="AW139" s="14" t="s">
        <v>30</v>
      </c>
      <c r="AX139" s="14" t="s">
        <v>73</v>
      </c>
      <c r="AY139" s="258" t="s">
        <v>132</v>
      </c>
    </row>
    <row r="140" s="15" customFormat="1">
      <c r="A140" s="15"/>
      <c r="B140" s="259"/>
      <c r="C140" s="260"/>
      <c r="D140" s="239" t="s">
        <v>142</v>
      </c>
      <c r="E140" s="261" t="s">
        <v>1</v>
      </c>
      <c r="F140" s="262" t="s">
        <v>145</v>
      </c>
      <c r="G140" s="260"/>
      <c r="H140" s="263">
        <v>8679.8999999999996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142</v>
      </c>
      <c r="AU140" s="269" t="s">
        <v>83</v>
      </c>
      <c r="AV140" s="15" t="s">
        <v>139</v>
      </c>
      <c r="AW140" s="15" t="s">
        <v>30</v>
      </c>
      <c r="AX140" s="15" t="s">
        <v>81</v>
      </c>
      <c r="AY140" s="269" t="s">
        <v>132</v>
      </c>
    </row>
    <row r="141" s="2" customFormat="1" ht="24.15" customHeight="1">
      <c r="A141" s="39"/>
      <c r="B141" s="40"/>
      <c r="C141" s="219" t="s">
        <v>155</v>
      </c>
      <c r="D141" s="219" t="s">
        <v>134</v>
      </c>
      <c r="E141" s="220" t="s">
        <v>156</v>
      </c>
      <c r="F141" s="221" t="s">
        <v>157</v>
      </c>
      <c r="G141" s="222" t="s">
        <v>137</v>
      </c>
      <c r="H141" s="223">
        <v>1600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139</v>
      </c>
      <c r="AT141" s="230" t="s">
        <v>134</v>
      </c>
      <c r="AU141" s="230" t="s">
        <v>83</v>
      </c>
      <c r="AY141" s="18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139</v>
      </c>
      <c r="BM141" s="230" t="s">
        <v>158</v>
      </c>
    </row>
    <row r="142" s="13" customFormat="1">
      <c r="A142" s="13"/>
      <c r="B142" s="237"/>
      <c r="C142" s="238"/>
      <c r="D142" s="239" t="s">
        <v>142</v>
      </c>
      <c r="E142" s="240" t="s">
        <v>1</v>
      </c>
      <c r="F142" s="241" t="s">
        <v>159</v>
      </c>
      <c r="G142" s="238"/>
      <c r="H142" s="242">
        <v>1600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142</v>
      </c>
      <c r="AU142" s="248" t="s">
        <v>83</v>
      </c>
      <c r="AV142" s="13" t="s">
        <v>83</v>
      </c>
      <c r="AW142" s="13" t="s">
        <v>30</v>
      </c>
      <c r="AX142" s="13" t="s">
        <v>73</v>
      </c>
      <c r="AY142" s="248" t="s">
        <v>132</v>
      </c>
    </row>
    <row r="143" s="14" customFormat="1">
      <c r="A143" s="14"/>
      <c r="B143" s="249"/>
      <c r="C143" s="250"/>
      <c r="D143" s="239" t="s">
        <v>142</v>
      </c>
      <c r="E143" s="251" t="s">
        <v>1</v>
      </c>
      <c r="F143" s="252" t="s">
        <v>160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142</v>
      </c>
      <c r="AU143" s="258" t="s">
        <v>83</v>
      </c>
      <c r="AV143" s="14" t="s">
        <v>81</v>
      </c>
      <c r="AW143" s="14" t="s">
        <v>30</v>
      </c>
      <c r="AX143" s="14" t="s">
        <v>73</v>
      </c>
      <c r="AY143" s="258" t="s">
        <v>132</v>
      </c>
    </row>
    <row r="144" s="15" customFormat="1">
      <c r="A144" s="15"/>
      <c r="B144" s="259"/>
      <c r="C144" s="260"/>
      <c r="D144" s="239" t="s">
        <v>142</v>
      </c>
      <c r="E144" s="261" t="s">
        <v>1</v>
      </c>
      <c r="F144" s="262" t="s">
        <v>145</v>
      </c>
      <c r="G144" s="260"/>
      <c r="H144" s="263">
        <v>1600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142</v>
      </c>
      <c r="AU144" s="269" t="s">
        <v>83</v>
      </c>
      <c r="AV144" s="15" t="s">
        <v>139</v>
      </c>
      <c r="AW144" s="15" t="s">
        <v>30</v>
      </c>
      <c r="AX144" s="15" t="s">
        <v>81</v>
      </c>
      <c r="AY144" s="269" t="s">
        <v>132</v>
      </c>
    </row>
    <row r="145" s="12" customFormat="1" ht="22.8" customHeight="1">
      <c r="A145" s="12"/>
      <c r="B145" s="203"/>
      <c r="C145" s="204"/>
      <c r="D145" s="205" t="s">
        <v>72</v>
      </c>
      <c r="E145" s="217" t="s">
        <v>161</v>
      </c>
      <c r="F145" s="217" t="s">
        <v>162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SUM(P146:P187)</f>
        <v>0</v>
      </c>
      <c r="Q145" s="211"/>
      <c r="R145" s="212">
        <f>SUM(R146:R187)</f>
        <v>0</v>
      </c>
      <c r="S145" s="211"/>
      <c r="T145" s="213">
        <f>SUM(T146:T187)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81</v>
      </c>
      <c r="AT145" s="215" t="s">
        <v>72</v>
      </c>
      <c r="AU145" s="215" t="s">
        <v>81</v>
      </c>
      <c r="AY145" s="214" t="s">
        <v>132</v>
      </c>
      <c r="BK145" s="216">
        <f>SUM(BK146:BK187)</f>
        <v>0</v>
      </c>
    </row>
    <row r="146" s="2" customFormat="1" ht="24.15" customHeight="1">
      <c r="A146" s="39"/>
      <c r="B146" s="40"/>
      <c r="C146" s="219" t="s">
        <v>139</v>
      </c>
      <c r="D146" s="219" t="s">
        <v>134</v>
      </c>
      <c r="E146" s="220" t="s">
        <v>163</v>
      </c>
      <c r="F146" s="221" t="s">
        <v>164</v>
      </c>
      <c r="G146" s="222" t="s">
        <v>137</v>
      </c>
      <c r="H146" s="223">
        <v>225</v>
      </c>
      <c r="I146" s="224"/>
      <c r="J146" s="225">
        <f>ROUND(I146*H146,2)</f>
        <v>0</v>
      </c>
      <c r="K146" s="221" t="s">
        <v>138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139</v>
      </c>
      <c r="AT146" s="230" t="s">
        <v>134</v>
      </c>
      <c r="AU146" s="230" t="s">
        <v>83</v>
      </c>
      <c r="AY146" s="18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139</v>
      </c>
      <c r="BM146" s="230" t="s">
        <v>165</v>
      </c>
    </row>
    <row r="147" s="2" customFormat="1">
      <c r="A147" s="39"/>
      <c r="B147" s="40"/>
      <c r="C147" s="41"/>
      <c r="D147" s="232" t="s">
        <v>140</v>
      </c>
      <c r="E147" s="41"/>
      <c r="F147" s="233" t="s">
        <v>166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37"/>
      <c r="C148" s="238"/>
      <c r="D148" s="239" t="s">
        <v>142</v>
      </c>
      <c r="E148" s="240" t="s">
        <v>1</v>
      </c>
      <c r="F148" s="241" t="s">
        <v>167</v>
      </c>
      <c r="G148" s="238"/>
      <c r="H148" s="242">
        <v>225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142</v>
      </c>
      <c r="AU148" s="248" t="s">
        <v>83</v>
      </c>
      <c r="AV148" s="13" t="s">
        <v>83</v>
      </c>
      <c r="AW148" s="13" t="s">
        <v>30</v>
      </c>
      <c r="AX148" s="13" t="s">
        <v>73</v>
      </c>
      <c r="AY148" s="248" t="s">
        <v>132</v>
      </c>
    </row>
    <row r="149" s="14" customFormat="1">
      <c r="A149" s="14"/>
      <c r="B149" s="249"/>
      <c r="C149" s="250"/>
      <c r="D149" s="239" t="s">
        <v>142</v>
      </c>
      <c r="E149" s="251" t="s">
        <v>1</v>
      </c>
      <c r="F149" s="252" t="s">
        <v>144</v>
      </c>
      <c r="G149" s="250"/>
      <c r="H149" s="251" t="s">
        <v>1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142</v>
      </c>
      <c r="AU149" s="258" t="s">
        <v>83</v>
      </c>
      <c r="AV149" s="14" t="s">
        <v>81</v>
      </c>
      <c r="AW149" s="14" t="s">
        <v>30</v>
      </c>
      <c r="AX149" s="14" t="s">
        <v>73</v>
      </c>
      <c r="AY149" s="258" t="s">
        <v>132</v>
      </c>
    </row>
    <row r="150" s="15" customFormat="1">
      <c r="A150" s="15"/>
      <c r="B150" s="259"/>
      <c r="C150" s="260"/>
      <c r="D150" s="239" t="s">
        <v>142</v>
      </c>
      <c r="E150" s="261" t="s">
        <v>1</v>
      </c>
      <c r="F150" s="262" t="s">
        <v>145</v>
      </c>
      <c r="G150" s="260"/>
      <c r="H150" s="263">
        <v>225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142</v>
      </c>
      <c r="AU150" s="269" t="s">
        <v>83</v>
      </c>
      <c r="AV150" s="15" t="s">
        <v>139</v>
      </c>
      <c r="AW150" s="15" t="s">
        <v>30</v>
      </c>
      <c r="AX150" s="15" t="s">
        <v>81</v>
      </c>
      <c r="AY150" s="269" t="s">
        <v>132</v>
      </c>
    </row>
    <row r="151" s="2" customFormat="1" ht="16.5" customHeight="1">
      <c r="A151" s="39"/>
      <c r="B151" s="40"/>
      <c r="C151" s="219" t="s">
        <v>161</v>
      </c>
      <c r="D151" s="219" t="s">
        <v>134</v>
      </c>
      <c r="E151" s="220" t="s">
        <v>168</v>
      </c>
      <c r="F151" s="221" t="s">
        <v>169</v>
      </c>
      <c r="G151" s="222" t="s">
        <v>170</v>
      </c>
      <c r="H151" s="223">
        <v>115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139</v>
      </c>
      <c r="AT151" s="230" t="s">
        <v>134</v>
      </c>
      <c r="AU151" s="230" t="s">
        <v>83</v>
      </c>
      <c r="AY151" s="18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139</v>
      </c>
      <c r="BM151" s="230" t="s">
        <v>171</v>
      </c>
    </row>
    <row r="152" s="13" customFormat="1">
      <c r="A152" s="13"/>
      <c r="B152" s="237"/>
      <c r="C152" s="238"/>
      <c r="D152" s="239" t="s">
        <v>142</v>
      </c>
      <c r="E152" s="240" t="s">
        <v>1</v>
      </c>
      <c r="F152" s="241" t="s">
        <v>172</v>
      </c>
      <c r="G152" s="238"/>
      <c r="H152" s="242">
        <v>115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142</v>
      </c>
      <c r="AU152" s="248" t="s">
        <v>83</v>
      </c>
      <c r="AV152" s="13" t="s">
        <v>83</v>
      </c>
      <c r="AW152" s="13" t="s">
        <v>30</v>
      </c>
      <c r="AX152" s="13" t="s">
        <v>73</v>
      </c>
      <c r="AY152" s="248" t="s">
        <v>132</v>
      </c>
    </row>
    <row r="153" s="14" customFormat="1">
      <c r="A153" s="14"/>
      <c r="B153" s="249"/>
      <c r="C153" s="250"/>
      <c r="D153" s="239" t="s">
        <v>142</v>
      </c>
      <c r="E153" s="251" t="s">
        <v>1</v>
      </c>
      <c r="F153" s="252" t="s">
        <v>144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142</v>
      </c>
      <c r="AU153" s="258" t="s">
        <v>83</v>
      </c>
      <c r="AV153" s="14" t="s">
        <v>81</v>
      </c>
      <c r="AW153" s="14" t="s">
        <v>30</v>
      </c>
      <c r="AX153" s="14" t="s">
        <v>73</v>
      </c>
      <c r="AY153" s="258" t="s">
        <v>132</v>
      </c>
    </row>
    <row r="154" s="15" customFormat="1">
      <c r="A154" s="15"/>
      <c r="B154" s="259"/>
      <c r="C154" s="260"/>
      <c r="D154" s="239" t="s">
        <v>142</v>
      </c>
      <c r="E154" s="261" t="s">
        <v>1</v>
      </c>
      <c r="F154" s="262" t="s">
        <v>145</v>
      </c>
      <c r="G154" s="260"/>
      <c r="H154" s="263">
        <v>115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142</v>
      </c>
      <c r="AU154" s="269" t="s">
        <v>83</v>
      </c>
      <c r="AV154" s="15" t="s">
        <v>139</v>
      </c>
      <c r="AW154" s="15" t="s">
        <v>30</v>
      </c>
      <c r="AX154" s="15" t="s">
        <v>81</v>
      </c>
      <c r="AY154" s="269" t="s">
        <v>132</v>
      </c>
    </row>
    <row r="155" s="2" customFormat="1" ht="16.5" customHeight="1">
      <c r="A155" s="39"/>
      <c r="B155" s="40"/>
      <c r="C155" s="219" t="s">
        <v>158</v>
      </c>
      <c r="D155" s="219" t="s">
        <v>134</v>
      </c>
      <c r="E155" s="220" t="s">
        <v>173</v>
      </c>
      <c r="F155" s="221" t="s">
        <v>174</v>
      </c>
      <c r="G155" s="222" t="s">
        <v>137</v>
      </c>
      <c r="H155" s="223">
        <v>8679.8999999999996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139</v>
      </c>
      <c r="AT155" s="230" t="s">
        <v>134</v>
      </c>
      <c r="AU155" s="230" t="s">
        <v>83</v>
      </c>
      <c r="AY155" s="18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139</v>
      </c>
      <c r="BM155" s="230" t="s">
        <v>175</v>
      </c>
    </row>
    <row r="156" s="13" customFormat="1">
      <c r="A156" s="13"/>
      <c r="B156" s="237"/>
      <c r="C156" s="238"/>
      <c r="D156" s="239" t="s">
        <v>142</v>
      </c>
      <c r="E156" s="240" t="s">
        <v>1</v>
      </c>
      <c r="F156" s="241" t="s">
        <v>150</v>
      </c>
      <c r="G156" s="238"/>
      <c r="H156" s="242">
        <v>8254.8999999999996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142</v>
      </c>
      <c r="AU156" s="248" t="s">
        <v>83</v>
      </c>
      <c r="AV156" s="13" t="s">
        <v>83</v>
      </c>
      <c r="AW156" s="13" t="s">
        <v>30</v>
      </c>
      <c r="AX156" s="13" t="s">
        <v>73</v>
      </c>
      <c r="AY156" s="248" t="s">
        <v>132</v>
      </c>
    </row>
    <row r="157" s="14" customFormat="1">
      <c r="A157" s="14"/>
      <c r="B157" s="249"/>
      <c r="C157" s="250"/>
      <c r="D157" s="239" t="s">
        <v>142</v>
      </c>
      <c r="E157" s="251" t="s">
        <v>1</v>
      </c>
      <c r="F157" s="252" t="s">
        <v>151</v>
      </c>
      <c r="G157" s="250"/>
      <c r="H157" s="251" t="s">
        <v>1</v>
      </c>
      <c r="I157" s="253"/>
      <c r="J157" s="250"/>
      <c r="K157" s="250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142</v>
      </c>
      <c r="AU157" s="258" t="s">
        <v>83</v>
      </c>
      <c r="AV157" s="14" t="s">
        <v>81</v>
      </c>
      <c r="AW157" s="14" t="s">
        <v>30</v>
      </c>
      <c r="AX157" s="14" t="s">
        <v>73</v>
      </c>
      <c r="AY157" s="258" t="s">
        <v>132</v>
      </c>
    </row>
    <row r="158" s="13" customFormat="1">
      <c r="A158" s="13"/>
      <c r="B158" s="237"/>
      <c r="C158" s="238"/>
      <c r="D158" s="239" t="s">
        <v>142</v>
      </c>
      <c r="E158" s="240" t="s">
        <v>1</v>
      </c>
      <c r="F158" s="241" t="s">
        <v>152</v>
      </c>
      <c r="G158" s="238"/>
      <c r="H158" s="242">
        <v>425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142</v>
      </c>
      <c r="AU158" s="248" t="s">
        <v>83</v>
      </c>
      <c r="AV158" s="13" t="s">
        <v>83</v>
      </c>
      <c r="AW158" s="13" t="s">
        <v>30</v>
      </c>
      <c r="AX158" s="13" t="s">
        <v>73</v>
      </c>
      <c r="AY158" s="248" t="s">
        <v>132</v>
      </c>
    </row>
    <row r="159" s="14" customFormat="1">
      <c r="A159" s="14"/>
      <c r="B159" s="249"/>
      <c r="C159" s="250"/>
      <c r="D159" s="239" t="s">
        <v>142</v>
      </c>
      <c r="E159" s="251" t="s">
        <v>1</v>
      </c>
      <c r="F159" s="252" t="s">
        <v>176</v>
      </c>
      <c r="G159" s="250"/>
      <c r="H159" s="251" t="s">
        <v>1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142</v>
      </c>
      <c r="AU159" s="258" t="s">
        <v>83</v>
      </c>
      <c r="AV159" s="14" t="s">
        <v>81</v>
      </c>
      <c r="AW159" s="14" t="s">
        <v>30</v>
      </c>
      <c r="AX159" s="14" t="s">
        <v>73</v>
      </c>
      <c r="AY159" s="258" t="s">
        <v>132</v>
      </c>
    </row>
    <row r="160" s="14" customFormat="1">
      <c r="A160" s="14"/>
      <c r="B160" s="249"/>
      <c r="C160" s="250"/>
      <c r="D160" s="239" t="s">
        <v>142</v>
      </c>
      <c r="E160" s="251" t="s">
        <v>1</v>
      </c>
      <c r="F160" s="252" t="s">
        <v>177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142</v>
      </c>
      <c r="AU160" s="258" t="s">
        <v>83</v>
      </c>
      <c r="AV160" s="14" t="s">
        <v>81</v>
      </c>
      <c r="AW160" s="14" t="s">
        <v>30</v>
      </c>
      <c r="AX160" s="14" t="s">
        <v>73</v>
      </c>
      <c r="AY160" s="258" t="s">
        <v>132</v>
      </c>
    </row>
    <row r="161" s="15" customFormat="1">
      <c r="A161" s="15"/>
      <c r="B161" s="259"/>
      <c r="C161" s="260"/>
      <c r="D161" s="239" t="s">
        <v>142</v>
      </c>
      <c r="E161" s="261" t="s">
        <v>1</v>
      </c>
      <c r="F161" s="262" t="s">
        <v>145</v>
      </c>
      <c r="G161" s="260"/>
      <c r="H161" s="263">
        <v>8679.8999999999996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142</v>
      </c>
      <c r="AU161" s="269" t="s">
        <v>83</v>
      </c>
      <c r="AV161" s="15" t="s">
        <v>139</v>
      </c>
      <c r="AW161" s="15" t="s">
        <v>30</v>
      </c>
      <c r="AX161" s="15" t="s">
        <v>81</v>
      </c>
      <c r="AY161" s="269" t="s">
        <v>132</v>
      </c>
    </row>
    <row r="162" s="2" customFormat="1" ht="16.5" customHeight="1">
      <c r="A162" s="39"/>
      <c r="B162" s="40"/>
      <c r="C162" s="219" t="s">
        <v>178</v>
      </c>
      <c r="D162" s="219" t="s">
        <v>134</v>
      </c>
      <c r="E162" s="220" t="s">
        <v>173</v>
      </c>
      <c r="F162" s="221" t="s">
        <v>174</v>
      </c>
      <c r="G162" s="222" t="s">
        <v>137</v>
      </c>
      <c r="H162" s="223">
        <v>1600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139</v>
      </c>
      <c r="AT162" s="230" t="s">
        <v>134</v>
      </c>
      <c r="AU162" s="230" t="s">
        <v>83</v>
      </c>
      <c r="AY162" s="18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139</v>
      </c>
      <c r="BM162" s="230" t="s">
        <v>179</v>
      </c>
    </row>
    <row r="163" s="13" customFormat="1">
      <c r="A163" s="13"/>
      <c r="B163" s="237"/>
      <c r="C163" s="238"/>
      <c r="D163" s="239" t="s">
        <v>142</v>
      </c>
      <c r="E163" s="240" t="s">
        <v>1</v>
      </c>
      <c r="F163" s="241" t="s">
        <v>159</v>
      </c>
      <c r="G163" s="238"/>
      <c r="H163" s="242">
        <v>1600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142</v>
      </c>
      <c r="AU163" s="248" t="s">
        <v>83</v>
      </c>
      <c r="AV163" s="13" t="s">
        <v>83</v>
      </c>
      <c r="AW163" s="13" t="s">
        <v>30</v>
      </c>
      <c r="AX163" s="13" t="s">
        <v>73</v>
      </c>
      <c r="AY163" s="248" t="s">
        <v>132</v>
      </c>
    </row>
    <row r="164" s="14" customFormat="1">
      <c r="A164" s="14"/>
      <c r="B164" s="249"/>
      <c r="C164" s="250"/>
      <c r="D164" s="239" t="s">
        <v>142</v>
      </c>
      <c r="E164" s="251" t="s">
        <v>1</v>
      </c>
      <c r="F164" s="252" t="s">
        <v>180</v>
      </c>
      <c r="G164" s="250"/>
      <c r="H164" s="251" t="s">
        <v>1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142</v>
      </c>
      <c r="AU164" s="258" t="s">
        <v>83</v>
      </c>
      <c r="AV164" s="14" t="s">
        <v>81</v>
      </c>
      <c r="AW164" s="14" t="s">
        <v>30</v>
      </c>
      <c r="AX164" s="14" t="s">
        <v>73</v>
      </c>
      <c r="AY164" s="258" t="s">
        <v>132</v>
      </c>
    </row>
    <row r="165" s="15" customFormat="1">
      <c r="A165" s="15"/>
      <c r="B165" s="259"/>
      <c r="C165" s="260"/>
      <c r="D165" s="239" t="s">
        <v>142</v>
      </c>
      <c r="E165" s="261" t="s">
        <v>1</v>
      </c>
      <c r="F165" s="262" t="s">
        <v>145</v>
      </c>
      <c r="G165" s="260"/>
      <c r="H165" s="263">
        <v>1600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142</v>
      </c>
      <c r="AU165" s="269" t="s">
        <v>83</v>
      </c>
      <c r="AV165" s="15" t="s">
        <v>139</v>
      </c>
      <c r="AW165" s="15" t="s">
        <v>30</v>
      </c>
      <c r="AX165" s="15" t="s">
        <v>81</v>
      </c>
      <c r="AY165" s="269" t="s">
        <v>132</v>
      </c>
    </row>
    <row r="166" s="2" customFormat="1" ht="24.15" customHeight="1">
      <c r="A166" s="39"/>
      <c r="B166" s="40"/>
      <c r="C166" s="219" t="s">
        <v>165</v>
      </c>
      <c r="D166" s="219" t="s">
        <v>134</v>
      </c>
      <c r="E166" s="220" t="s">
        <v>181</v>
      </c>
      <c r="F166" s="221" t="s">
        <v>182</v>
      </c>
      <c r="G166" s="222" t="s">
        <v>137</v>
      </c>
      <c r="H166" s="223">
        <v>8679.8999999999996</v>
      </c>
      <c r="I166" s="224"/>
      <c r="J166" s="225">
        <f>ROUND(I166*H166,2)</f>
        <v>0</v>
      </c>
      <c r="K166" s="221" t="s">
        <v>138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139</v>
      </c>
      <c r="AT166" s="230" t="s">
        <v>134</v>
      </c>
      <c r="AU166" s="230" t="s">
        <v>83</v>
      </c>
      <c r="AY166" s="18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139</v>
      </c>
      <c r="BM166" s="230" t="s">
        <v>183</v>
      </c>
    </row>
    <row r="167" s="2" customFormat="1">
      <c r="A167" s="39"/>
      <c r="B167" s="40"/>
      <c r="C167" s="41"/>
      <c r="D167" s="232" t="s">
        <v>140</v>
      </c>
      <c r="E167" s="41"/>
      <c r="F167" s="233" t="s">
        <v>184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140</v>
      </c>
      <c r="AU167" s="18" t="s">
        <v>83</v>
      </c>
    </row>
    <row r="168" s="13" customFormat="1">
      <c r="A168" s="13"/>
      <c r="B168" s="237"/>
      <c r="C168" s="238"/>
      <c r="D168" s="239" t="s">
        <v>142</v>
      </c>
      <c r="E168" s="240" t="s">
        <v>1</v>
      </c>
      <c r="F168" s="241" t="s">
        <v>150</v>
      </c>
      <c r="G168" s="238"/>
      <c r="H168" s="242">
        <v>8254.8999999999996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142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132</v>
      </c>
    </row>
    <row r="169" s="14" customFormat="1">
      <c r="A169" s="14"/>
      <c r="B169" s="249"/>
      <c r="C169" s="250"/>
      <c r="D169" s="239" t="s">
        <v>142</v>
      </c>
      <c r="E169" s="251" t="s">
        <v>1</v>
      </c>
      <c r="F169" s="252" t="s">
        <v>151</v>
      </c>
      <c r="G169" s="250"/>
      <c r="H169" s="251" t="s">
        <v>1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142</v>
      </c>
      <c r="AU169" s="258" t="s">
        <v>83</v>
      </c>
      <c r="AV169" s="14" t="s">
        <v>81</v>
      </c>
      <c r="AW169" s="14" t="s">
        <v>30</v>
      </c>
      <c r="AX169" s="14" t="s">
        <v>73</v>
      </c>
      <c r="AY169" s="258" t="s">
        <v>132</v>
      </c>
    </row>
    <row r="170" s="13" customFormat="1">
      <c r="A170" s="13"/>
      <c r="B170" s="237"/>
      <c r="C170" s="238"/>
      <c r="D170" s="239" t="s">
        <v>142</v>
      </c>
      <c r="E170" s="240" t="s">
        <v>1</v>
      </c>
      <c r="F170" s="241" t="s">
        <v>152</v>
      </c>
      <c r="G170" s="238"/>
      <c r="H170" s="242">
        <v>425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142</v>
      </c>
      <c r="AU170" s="248" t="s">
        <v>83</v>
      </c>
      <c r="AV170" s="13" t="s">
        <v>83</v>
      </c>
      <c r="AW170" s="13" t="s">
        <v>30</v>
      </c>
      <c r="AX170" s="13" t="s">
        <v>73</v>
      </c>
      <c r="AY170" s="248" t="s">
        <v>132</v>
      </c>
    </row>
    <row r="171" s="14" customFormat="1">
      <c r="A171" s="14"/>
      <c r="B171" s="249"/>
      <c r="C171" s="250"/>
      <c r="D171" s="239" t="s">
        <v>142</v>
      </c>
      <c r="E171" s="251" t="s">
        <v>1</v>
      </c>
      <c r="F171" s="252" t="s">
        <v>185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142</v>
      </c>
      <c r="AU171" s="258" t="s">
        <v>83</v>
      </c>
      <c r="AV171" s="14" t="s">
        <v>81</v>
      </c>
      <c r="AW171" s="14" t="s">
        <v>30</v>
      </c>
      <c r="AX171" s="14" t="s">
        <v>73</v>
      </c>
      <c r="AY171" s="258" t="s">
        <v>132</v>
      </c>
    </row>
    <row r="172" s="14" customFormat="1">
      <c r="A172" s="14"/>
      <c r="B172" s="249"/>
      <c r="C172" s="250"/>
      <c r="D172" s="239" t="s">
        <v>142</v>
      </c>
      <c r="E172" s="251" t="s">
        <v>1</v>
      </c>
      <c r="F172" s="252" t="s">
        <v>177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142</v>
      </c>
      <c r="AU172" s="258" t="s">
        <v>83</v>
      </c>
      <c r="AV172" s="14" t="s">
        <v>81</v>
      </c>
      <c r="AW172" s="14" t="s">
        <v>30</v>
      </c>
      <c r="AX172" s="14" t="s">
        <v>73</v>
      </c>
      <c r="AY172" s="258" t="s">
        <v>132</v>
      </c>
    </row>
    <row r="173" s="15" customFormat="1">
      <c r="A173" s="15"/>
      <c r="B173" s="259"/>
      <c r="C173" s="260"/>
      <c r="D173" s="239" t="s">
        <v>142</v>
      </c>
      <c r="E173" s="261" t="s">
        <v>1</v>
      </c>
      <c r="F173" s="262" t="s">
        <v>145</v>
      </c>
      <c r="G173" s="260"/>
      <c r="H173" s="263">
        <v>8679.8999999999996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142</v>
      </c>
      <c r="AU173" s="269" t="s">
        <v>83</v>
      </c>
      <c r="AV173" s="15" t="s">
        <v>139</v>
      </c>
      <c r="AW173" s="15" t="s">
        <v>30</v>
      </c>
      <c r="AX173" s="15" t="s">
        <v>81</v>
      </c>
      <c r="AY173" s="269" t="s">
        <v>132</v>
      </c>
    </row>
    <row r="174" s="2" customFormat="1" ht="24.15" customHeight="1">
      <c r="A174" s="39"/>
      <c r="B174" s="40"/>
      <c r="C174" s="219" t="s">
        <v>186</v>
      </c>
      <c r="D174" s="219" t="s">
        <v>134</v>
      </c>
      <c r="E174" s="220" t="s">
        <v>187</v>
      </c>
      <c r="F174" s="221" t="s">
        <v>188</v>
      </c>
      <c r="G174" s="222" t="s">
        <v>137</v>
      </c>
      <c r="H174" s="223">
        <v>1600</v>
      </c>
      <c r="I174" s="224"/>
      <c r="J174" s="225">
        <f>ROUND(I174*H174,2)</f>
        <v>0</v>
      </c>
      <c r="K174" s="221" t="s">
        <v>138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139</v>
      </c>
      <c r="AT174" s="230" t="s">
        <v>134</v>
      </c>
      <c r="AU174" s="230" t="s">
        <v>83</v>
      </c>
      <c r="AY174" s="18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139</v>
      </c>
      <c r="BM174" s="230" t="s">
        <v>189</v>
      </c>
    </row>
    <row r="175" s="2" customFormat="1">
      <c r="A175" s="39"/>
      <c r="B175" s="40"/>
      <c r="C175" s="41"/>
      <c r="D175" s="232" t="s">
        <v>140</v>
      </c>
      <c r="E175" s="41"/>
      <c r="F175" s="233" t="s">
        <v>190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83</v>
      </c>
    </row>
    <row r="176" s="13" customFormat="1">
      <c r="A176" s="13"/>
      <c r="B176" s="237"/>
      <c r="C176" s="238"/>
      <c r="D176" s="239" t="s">
        <v>142</v>
      </c>
      <c r="E176" s="240" t="s">
        <v>1</v>
      </c>
      <c r="F176" s="241" t="s">
        <v>159</v>
      </c>
      <c r="G176" s="238"/>
      <c r="H176" s="242">
        <v>1600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142</v>
      </c>
      <c r="AU176" s="248" t="s">
        <v>83</v>
      </c>
      <c r="AV176" s="13" t="s">
        <v>83</v>
      </c>
      <c r="AW176" s="13" t="s">
        <v>30</v>
      </c>
      <c r="AX176" s="13" t="s">
        <v>73</v>
      </c>
      <c r="AY176" s="248" t="s">
        <v>132</v>
      </c>
    </row>
    <row r="177" s="14" customFormat="1">
      <c r="A177" s="14"/>
      <c r="B177" s="249"/>
      <c r="C177" s="250"/>
      <c r="D177" s="239" t="s">
        <v>142</v>
      </c>
      <c r="E177" s="251" t="s">
        <v>1</v>
      </c>
      <c r="F177" s="252" t="s">
        <v>191</v>
      </c>
      <c r="G177" s="250"/>
      <c r="H177" s="251" t="s">
        <v>1</v>
      </c>
      <c r="I177" s="253"/>
      <c r="J177" s="250"/>
      <c r="K177" s="250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142</v>
      </c>
      <c r="AU177" s="258" t="s">
        <v>83</v>
      </c>
      <c r="AV177" s="14" t="s">
        <v>81</v>
      </c>
      <c r="AW177" s="14" t="s">
        <v>30</v>
      </c>
      <c r="AX177" s="14" t="s">
        <v>73</v>
      </c>
      <c r="AY177" s="258" t="s">
        <v>132</v>
      </c>
    </row>
    <row r="178" s="15" customFormat="1">
      <c r="A178" s="15"/>
      <c r="B178" s="259"/>
      <c r="C178" s="260"/>
      <c r="D178" s="239" t="s">
        <v>142</v>
      </c>
      <c r="E178" s="261" t="s">
        <v>1</v>
      </c>
      <c r="F178" s="262" t="s">
        <v>145</v>
      </c>
      <c r="G178" s="260"/>
      <c r="H178" s="263">
        <v>1600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9" t="s">
        <v>142</v>
      </c>
      <c r="AU178" s="269" t="s">
        <v>83</v>
      </c>
      <c r="AV178" s="15" t="s">
        <v>139</v>
      </c>
      <c r="AW178" s="15" t="s">
        <v>30</v>
      </c>
      <c r="AX178" s="15" t="s">
        <v>81</v>
      </c>
      <c r="AY178" s="269" t="s">
        <v>132</v>
      </c>
    </row>
    <row r="179" s="2" customFormat="1" ht="44.25" customHeight="1">
      <c r="A179" s="39"/>
      <c r="B179" s="40"/>
      <c r="C179" s="219" t="s">
        <v>171</v>
      </c>
      <c r="D179" s="219" t="s">
        <v>134</v>
      </c>
      <c r="E179" s="220" t="s">
        <v>192</v>
      </c>
      <c r="F179" s="221" t="s">
        <v>193</v>
      </c>
      <c r="G179" s="222" t="s">
        <v>137</v>
      </c>
      <c r="H179" s="223">
        <v>64</v>
      </c>
      <c r="I179" s="224"/>
      <c r="J179" s="225">
        <f>ROUND(I179*H179,2)</f>
        <v>0</v>
      </c>
      <c r="K179" s="221" t="s">
        <v>138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139</v>
      </c>
      <c r="AT179" s="230" t="s">
        <v>134</v>
      </c>
      <c r="AU179" s="230" t="s">
        <v>83</v>
      </c>
      <c r="AY179" s="18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139</v>
      </c>
      <c r="BM179" s="230" t="s">
        <v>194</v>
      </c>
    </row>
    <row r="180" s="2" customFormat="1">
      <c r="A180" s="39"/>
      <c r="B180" s="40"/>
      <c r="C180" s="41"/>
      <c r="D180" s="232" t="s">
        <v>140</v>
      </c>
      <c r="E180" s="41"/>
      <c r="F180" s="233" t="s">
        <v>195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140</v>
      </c>
      <c r="AU180" s="18" t="s">
        <v>83</v>
      </c>
    </row>
    <row r="181" s="14" customFormat="1">
      <c r="A181" s="14"/>
      <c r="B181" s="249"/>
      <c r="C181" s="250"/>
      <c r="D181" s="239" t="s">
        <v>142</v>
      </c>
      <c r="E181" s="251" t="s">
        <v>1</v>
      </c>
      <c r="F181" s="252" t="s">
        <v>196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142</v>
      </c>
      <c r="AU181" s="258" t="s">
        <v>83</v>
      </c>
      <c r="AV181" s="14" t="s">
        <v>81</v>
      </c>
      <c r="AW181" s="14" t="s">
        <v>30</v>
      </c>
      <c r="AX181" s="14" t="s">
        <v>73</v>
      </c>
      <c r="AY181" s="258" t="s">
        <v>132</v>
      </c>
    </row>
    <row r="182" s="13" customFormat="1">
      <c r="A182" s="13"/>
      <c r="B182" s="237"/>
      <c r="C182" s="238"/>
      <c r="D182" s="239" t="s">
        <v>142</v>
      </c>
      <c r="E182" s="240" t="s">
        <v>1</v>
      </c>
      <c r="F182" s="241" t="s">
        <v>143</v>
      </c>
      <c r="G182" s="238"/>
      <c r="H182" s="242">
        <v>64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142</v>
      </c>
      <c r="AU182" s="248" t="s">
        <v>83</v>
      </c>
      <c r="AV182" s="13" t="s">
        <v>83</v>
      </c>
      <c r="AW182" s="13" t="s">
        <v>30</v>
      </c>
      <c r="AX182" s="13" t="s">
        <v>73</v>
      </c>
      <c r="AY182" s="248" t="s">
        <v>132</v>
      </c>
    </row>
    <row r="183" s="14" customFormat="1">
      <c r="A183" s="14"/>
      <c r="B183" s="249"/>
      <c r="C183" s="250"/>
      <c r="D183" s="239" t="s">
        <v>142</v>
      </c>
      <c r="E183" s="251" t="s">
        <v>1</v>
      </c>
      <c r="F183" s="252" t="s">
        <v>197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142</v>
      </c>
      <c r="AU183" s="258" t="s">
        <v>83</v>
      </c>
      <c r="AV183" s="14" t="s">
        <v>81</v>
      </c>
      <c r="AW183" s="14" t="s">
        <v>30</v>
      </c>
      <c r="AX183" s="14" t="s">
        <v>73</v>
      </c>
      <c r="AY183" s="258" t="s">
        <v>132</v>
      </c>
    </row>
    <row r="184" s="15" customFormat="1">
      <c r="A184" s="15"/>
      <c r="B184" s="259"/>
      <c r="C184" s="260"/>
      <c r="D184" s="239" t="s">
        <v>142</v>
      </c>
      <c r="E184" s="261" t="s">
        <v>1</v>
      </c>
      <c r="F184" s="262" t="s">
        <v>145</v>
      </c>
      <c r="G184" s="260"/>
      <c r="H184" s="263">
        <v>64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142</v>
      </c>
      <c r="AU184" s="269" t="s">
        <v>83</v>
      </c>
      <c r="AV184" s="15" t="s">
        <v>139</v>
      </c>
      <c r="AW184" s="15" t="s">
        <v>30</v>
      </c>
      <c r="AX184" s="15" t="s">
        <v>81</v>
      </c>
      <c r="AY184" s="269" t="s">
        <v>132</v>
      </c>
    </row>
    <row r="185" s="2" customFormat="1" ht="16.5" customHeight="1">
      <c r="A185" s="39"/>
      <c r="B185" s="40"/>
      <c r="C185" s="270" t="s">
        <v>198</v>
      </c>
      <c r="D185" s="270" t="s">
        <v>199</v>
      </c>
      <c r="E185" s="271" t="s">
        <v>200</v>
      </c>
      <c r="F185" s="272" t="s">
        <v>201</v>
      </c>
      <c r="G185" s="273" t="s">
        <v>137</v>
      </c>
      <c r="H185" s="274">
        <v>6.5919999999999996</v>
      </c>
      <c r="I185" s="275"/>
      <c r="J185" s="276">
        <f>ROUND(I185*H185,2)</f>
        <v>0</v>
      </c>
      <c r="K185" s="272" t="s">
        <v>138</v>
      </c>
      <c r="L185" s="277"/>
      <c r="M185" s="278" t="s">
        <v>1</v>
      </c>
      <c r="N185" s="279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165</v>
      </c>
      <c r="AT185" s="230" t="s">
        <v>199</v>
      </c>
      <c r="AU185" s="230" t="s">
        <v>83</v>
      </c>
      <c r="AY185" s="18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139</v>
      </c>
      <c r="BM185" s="230" t="s">
        <v>202</v>
      </c>
    </row>
    <row r="186" s="13" customFormat="1">
      <c r="A186" s="13"/>
      <c r="B186" s="237"/>
      <c r="C186" s="238"/>
      <c r="D186" s="239" t="s">
        <v>142</v>
      </c>
      <c r="E186" s="240" t="s">
        <v>1</v>
      </c>
      <c r="F186" s="241" t="s">
        <v>203</v>
      </c>
      <c r="G186" s="238"/>
      <c r="H186" s="242">
        <v>6.5919999999999996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142</v>
      </c>
      <c r="AU186" s="248" t="s">
        <v>83</v>
      </c>
      <c r="AV186" s="13" t="s">
        <v>83</v>
      </c>
      <c r="AW186" s="13" t="s">
        <v>30</v>
      </c>
      <c r="AX186" s="13" t="s">
        <v>73</v>
      </c>
      <c r="AY186" s="248" t="s">
        <v>132</v>
      </c>
    </row>
    <row r="187" s="15" customFormat="1">
      <c r="A187" s="15"/>
      <c r="B187" s="259"/>
      <c r="C187" s="260"/>
      <c r="D187" s="239" t="s">
        <v>142</v>
      </c>
      <c r="E187" s="261" t="s">
        <v>1</v>
      </c>
      <c r="F187" s="262" t="s">
        <v>145</v>
      </c>
      <c r="G187" s="260"/>
      <c r="H187" s="263">
        <v>6.5919999999999996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9" t="s">
        <v>142</v>
      </c>
      <c r="AU187" s="269" t="s">
        <v>83</v>
      </c>
      <c r="AV187" s="15" t="s">
        <v>139</v>
      </c>
      <c r="AW187" s="15" t="s">
        <v>30</v>
      </c>
      <c r="AX187" s="15" t="s">
        <v>81</v>
      </c>
      <c r="AY187" s="269" t="s">
        <v>132</v>
      </c>
    </row>
    <row r="188" s="12" customFormat="1" ht="22.8" customHeight="1">
      <c r="A188" s="12"/>
      <c r="B188" s="203"/>
      <c r="C188" s="204"/>
      <c r="D188" s="205" t="s">
        <v>72</v>
      </c>
      <c r="E188" s="217" t="s">
        <v>165</v>
      </c>
      <c r="F188" s="217" t="s">
        <v>204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SUM(P189:P198)</f>
        <v>0</v>
      </c>
      <c r="Q188" s="211"/>
      <c r="R188" s="212">
        <f>SUM(R189:R198)</f>
        <v>0</v>
      </c>
      <c r="S188" s="211"/>
      <c r="T188" s="213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81</v>
      </c>
      <c r="AT188" s="215" t="s">
        <v>72</v>
      </c>
      <c r="AU188" s="215" t="s">
        <v>81</v>
      </c>
      <c r="AY188" s="214" t="s">
        <v>132</v>
      </c>
      <c r="BK188" s="216">
        <f>SUM(BK189:BK198)</f>
        <v>0</v>
      </c>
    </row>
    <row r="189" s="2" customFormat="1" ht="16.5" customHeight="1">
      <c r="A189" s="39"/>
      <c r="B189" s="40"/>
      <c r="C189" s="219" t="s">
        <v>175</v>
      </c>
      <c r="D189" s="219" t="s">
        <v>134</v>
      </c>
      <c r="E189" s="220" t="s">
        <v>205</v>
      </c>
      <c r="F189" s="221" t="s">
        <v>206</v>
      </c>
      <c r="G189" s="222" t="s">
        <v>207</v>
      </c>
      <c r="H189" s="223">
        <v>13</v>
      </c>
      <c r="I189" s="224"/>
      <c r="J189" s="225">
        <f>ROUND(I189*H189,2)</f>
        <v>0</v>
      </c>
      <c r="K189" s="221" t="s">
        <v>138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139</v>
      </c>
      <c r="AT189" s="230" t="s">
        <v>134</v>
      </c>
      <c r="AU189" s="230" t="s">
        <v>83</v>
      </c>
      <c r="AY189" s="18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139</v>
      </c>
      <c r="BM189" s="230" t="s">
        <v>208</v>
      </c>
    </row>
    <row r="190" s="2" customFormat="1">
      <c r="A190" s="39"/>
      <c r="B190" s="40"/>
      <c r="C190" s="41"/>
      <c r="D190" s="232" t="s">
        <v>140</v>
      </c>
      <c r="E190" s="41"/>
      <c r="F190" s="233" t="s">
        <v>209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140</v>
      </c>
      <c r="AU190" s="18" t="s">
        <v>83</v>
      </c>
    </row>
    <row r="191" s="13" customFormat="1">
      <c r="A191" s="13"/>
      <c r="B191" s="237"/>
      <c r="C191" s="238"/>
      <c r="D191" s="239" t="s">
        <v>142</v>
      </c>
      <c r="E191" s="240" t="s">
        <v>1</v>
      </c>
      <c r="F191" s="241" t="s">
        <v>210</v>
      </c>
      <c r="G191" s="238"/>
      <c r="H191" s="242">
        <v>13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142</v>
      </c>
      <c r="AU191" s="248" t="s">
        <v>83</v>
      </c>
      <c r="AV191" s="13" t="s">
        <v>83</v>
      </c>
      <c r="AW191" s="13" t="s">
        <v>30</v>
      </c>
      <c r="AX191" s="13" t="s">
        <v>73</v>
      </c>
      <c r="AY191" s="248" t="s">
        <v>132</v>
      </c>
    </row>
    <row r="192" s="14" customFormat="1">
      <c r="A192" s="14"/>
      <c r="B192" s="249"/>
      <c r="C192" s="250"/>
      <c r="D192" s="239" t="s">
        <v>142</v>
      </c>
      <c r="E192" s="251" t="s">
        <v>1</v>
      </c>
      <c r="F192" s="252" t="s">
        <v>144</v>
      </c>
      <c r="G192" s="250"/>
      <c r="H192" s="251" t="s">
        <v>1</v>
      </c>
      <c r="I192" s="253"/>
      <c r="J192" s="250"/>
      <c r="K192" s="250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142</v>
      </c>
      <c r="AU192" s="258" t="s">
        <v>83</v>
      </c>
      <c r="AV192" s="14" t="s">
        <v>81</v>
      </c>
      <c r="AW192" s="14" t="s">
        <v>30</v>
      </c>
      <c r="AX192" s="14" t="s">
        <v>73</v>
      </c>
      <c r="AY192" s="258" t="s">
        <v>132</v>
      </c>
    </row>
    <row r="193" s="15" customFormat="1">
      <c r="A193" s="15"/>
      <c r="B193" s="259"/>
      <c r="C193" s="260"/>
      <c r="D193" s="239" t="s">
        <v>142</v>
      </c>
      <c r="E193" s="261" t="s">
        <v>1</v>
      </c>
      <c r="F193" s="262" t="s">
        <v>145</v>
      </c>
      <c r="G193" s="260"/>
      <c r="H193" s="263">
        <v>13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142</v>
      </c>
      <c r="AU193" s="269" t="s">
        <v>83</v>
      </c>
      <c r="AV193" s="15" t="s">
        <v>139</v>
      </c>
      <c r="AW193" s="15" t="s">
        <v>30</v>
      </c>
      <c r="AX193" s="15" t="s">
        <v>81</v>
      </c>
      <c r="AY193" s="269" t="s">
        <v>132</v>
      </c>
    </row>
    <row r="194" s="2" customFormat="1" ht="16.5" customHeight="1">
      <c r="A194" s="39"/>
      <c r="B194" s="40"/>
      <c r="C194" s="219" t="s">
        <v>210</v>
      </c>
      <c r="D194" s="219" t="s">
        <v>134</v>
      </c>
      <c r="E194" s="220" t="s">
        <v>211</v>
      </c>
      <c r="F194" s="221" t="s">
        <v>212</v>
      </c>
      <c r="G194" s="222" t="s">
        <v>207</v>
      </c>
      <c r="H194" s="223">
        <v>8</v>
      </c>
      <c r="I194" s="224"/>
      <c r="J194" s="225">
        <f>ROUND(I194*H194,2)</f>
        <v>0</v>
      </c>
      <c r="K194" s="221" t="s">
        <v>138</v>
      </c>
      <c r="L194" s="45"/>
      <c r="M194" s="226" t="s">
        <v>1</v>
      </c>
      <c r="N194" s="227" t="s">
        <v>38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139</v>
      </c>
      <c r="AT194" s="230" t="s">
        <v>134</v>
      </c>
      <c r="AU194" s="230" t="s">
        <v>83</v>
      </c>
      <c r="AY194" s="18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139</v>
      </c>
      <c r="BM194" s="230" t="s">
        <v>213</v>
      </c>
    </row>
    <row r="195" s="2" customFormat="1">
      <c r="A195" s="39"/>
      <c r="B195" s="40"/>
      <c r="C195" s="41"/>
      <c r="D195" s="232" t="s">
        <v>140</v>
      </c>
      <c r="E195" s="41"/>
      <c r="F195" s="233" t="s">
        <v>214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83</v>
      </c>
    </row>
    <row r="196" s="13" customFormat="1">
      <c r="A196" s="13"/>
      <c r="B196" s="237"/>
      <c r="C196" s="238"/>
      <c r="D196" s="239" t="s">
        <v>142</v>
      </c>
      <c r="E196" s="240" t="s">
        <v>1</v>
      </c>
      <c r="F196" s="241" t="s">
        <v>165</v>
      </c>
      <c r="G196" s="238"/>
      <c r="H196" s="242">
        <v>8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142</v>
      </c>
      <c r="AU196" s="248" t="s">
        <v>83</v>
      </c>
      <c r="AV196" s="13" t="s">
        <v>83</v>
      </c>
      <c r="AW196" s="13" t="s">
        <v>30</v>
      </c>
      <c r="AX196" s="13" t="s">
        <v>73</v>
      </c>
      <c r="AY196" s="248" t="s">
        <v>132</v>
      </c>
    </row>
    <row r="197" s="14" customFormat="1">
      <c r="A197" s="14"/>
      <c r="B197" s="249"/>
      <c r="C197" s="250"/>
      <c r="D197" s="239" t="s">
        <v>142</v>
      </c>
      <c r="E197" s="251" t="s">
        <v>1</v>
      </c>
      <c r="F197" s="252" t="s">
        <v>144</v>
      </c>
      <c r="G197" s="250"/>
      <c r="H197" s="251" t="s">
        <v>1</v>
      </c>
      <c r="I197" s="253"/>
      <c r="J197" s="250"/>
      <c r="K197" s="250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142</v>
      </c>
      <c r="AU197" s="258" t="s">
        <v>83</v>
      </c>
      <c r="AV197" s="14" t="s">
        <v>81</v>
      </c>
      <c r="AW197" s="14" t="s">
        <v>30</v>
      </c>
      <c r="AX197" s="14" t="s">
        <v>73</v>
      </c>
      <c r="AY197" s="258" t="s">
        <v>132</v>
      </c>
    </row>
    <row r="198" s="15" customFormat="1">
      <c r="A198" s="15"/>
      <c r="B198" s="259"/>
      <c r="C198" s="260"/>
      <c r="D198" s="239" t="s">
        <v>142</v>
      </c>
      <c r="E198" s="261" t="s">
        <v>1</v>
      </c>
      <c r="F198" s="262" t="s">
        <v>145</v>
      </c>
      <c r="G198" s="260"/>
      <c r="H198" s="263">
        <v>8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9" t="s">
        <v>142</v>
      </c>
      <c r="AU198" s="269" t="s">
        <v>83</v>
      </c>
      <c r="AV198" s="15" t="s">
        <v>139</v>
      </c>
      <c r="AW198" s="15" t="s">
        <v>30</v>
      </c>
      <c r="AX198" s="15" t="s">
        <v>81</v>
      </c>
      <c r="AY198" s="269" t="s">
        <v>132</v>
      </c>
    </row>
    <row r="199" s="12" customFormat="1" ht="22.8" customHeight="1">
      <c r="A199" s="12"/>
      <c r="B199" s="203"/>
      <c r="C199" s="204"/>
      <c r="D199" s="205" t="s">
        <v>72</v>
      </c>
      <c r="E199" s="217" t="s">
        <v>186</v>
      </c>
      <c r="F199" s="217" t="s">
        <v>215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SUM(P200:P328)</f>
        <v>0</v>
      </c>
      <c r="Q199" s="211"/>
      <c r="R199" s="212">
        <f>SUM(R200:R328)</f>
        <v>0</v>
      </c>
      <c r="S199" s="211"/>
      <c r="T199" s="213">
        <f>SUM(T200:T328)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81</v>
      </c>
      <c r="AT199" s="215" t="s">
        <v>72</v>
      </c>
      <c r="AU199" s="215" t="s">
        <v>81</v>
      </c>
      <c r="AY199" s="214" t="s">
        <v>132</v>
      </c>
      <c r="BK199" s="216">
        <f>SUM(BK200:BK328)</f>
        <v>0</v>
      </c>
    </row>
    <row r="200" s="2" customFormat="1" ht="24.15" customHeight="1">
      <c r="A200" s="39"/>
      <c r="B200" s="40"/>
      <c r="C200" s="219" t="s">
        <v>179</v>
      </c>
      <c r="D200" s="219" t="s">
        <v>134</v>
      </c>
      <c r="E200" s="220" t="s">
        <v>216</v>
      </c>
      <c r="F200" s="221" t="s">
        <v>217</v>
      </c>
      <c r="G200" s="222" t="s">
        <v>218</v>
      </c>
      <c r="H200" s="223">
        <v>64</v>
      </c>
      <c r="I200" s="224"/>
      <c r="J200" s="225">
        <f>ROUND(I200*H200,2)</f>
        <v>0</v>
      </c>
      <c r="K200" s="221" t="s">
        <v>138</v>
      </c>
      <c r="L200" s="45"/>
      <c r="M200" s="226" t="s">
        <v>1</v>
      </c>
      <c r="N200" s="227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139</v>
      </c>
      <c r="AT200" s="230" t="s">
        <v>134</v>
      </c>
      <c r="AU200" s="230" t="s">
        <v>83</v>
      </c>
      <c r="AY200" s="18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139</v>
      </c>
      <c r="BM200" s="230" t="s">
        <v>219</v>
      </c>
    </row>
    <row r="201" s="2" customFormat="1">
      <c r="A201" s="39"/>
      <c r="B201" s="40"/>
      <c r="C201" s="41"/>
      <c r="D201" s="232" t="s">
        <v>140</v>
      </c>
      <c r="E201" s="41"/>
      <c r="F201" s="233" t="s">
        <v>220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140</v>
      </c>
      <c r="AU201" s="18" t="s">
        <v>83</v>
      </c>
    </row>
    <row r="202" s="13" customFormat="1">
      <c r="A202" s="13"/>
      <c r="B202" s="237"/>
      <c r="C202" s="238"/>
      <c r="D202" s="239" t="s">
        <v>142</v>
      </c>
      <c r="E202" s="240" t="s">
        <v>1</v>
      </c>
      <c r="F202" s="241" t="s">
        <v>143</v>
      </c>
      <c r="G202" s="238"/>
      <c r="H202" s="242">
        <v>64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142</v>
      </c>
      <c r="AU202" s="248" t="s">
        <v>83</v>
      </c>
      <c r="AV202" s="13" t="s">
        <v>83</v>
      </c>
      <c r="AW202" s="13" t="s">
        <v>30</v>
      </c>
      <c r="AX202" s="13" t="s">
        <v>73</v>
      </c>
      <c r="AY202" s="248" t="s">
        <v>132</v>
      </c>
    </row>
    <row r="203" s="14" customFormat="1">
      <c r="A203" s="14"/>
      <c r="B203" s="249"/>
      <c r="C203" s="250"/>
      <c r="D203" s="239" t="s">
        <v>142</v>
      </c>
      <c r="E203" s="251" t="s">
        <v>1</v>
      </c>
      <c r="F203" s="252" t="s">
        <v>144</v>
      </c>
      <c r="G203" s="250"/>
      <c r="H203" s="251" t="s">
        <v>1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142</v>
      </c>
      <c r="AU203" s="258" t="s">
        <v>83</v>
      </c>
      <c r="AV203" s="14" t="s">
        <v>81</v>
      </c>
      <c r="AW203" s="14" t="s">
        <v>30</v>
      </c>
      <c r="AX203" s="14" t="s">
        <v>73</v>
      </c>
      <c r="AY203" s="258" t="s">
        <v>132</v>
      </c>
    </row>
    <row r="204" s="15" customFormat="1">
      <c r="A204" s="15"/>
      <c r="B204" s="259"/>
      <c r="C204" s="260"/>
      <c r="D204" s="239" t="s">
        <v>142</v>
      </c>
      <c r="E204" s="261" t="s">
        <v>1</v>
      </c>
      <c r="F204" s="262" t="s">
        <v>145</v>
      </c>
      <c r="G204" s="260"/>
      <c r="H204" s="263">
        <v>64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9" t="s">
        <v>142</v>
      </c>
      <c r="AU204" s="269" t="s">
        <v>83</v>
      </c>
      <c r="AV204" s="15" t="s">
        <v>139</v>
      </c>
      <c r="AW204" s="15" t="s">
        <v>30</v>
      </c>
      <c r="AX204" s="15" t="s">
        <v>81</v>
      </c>
      <c r="AY204" s="269" t="s">
        <v>132</v>
      </c>
    </row>
    <row r="205" s="2" customFormat="1" ht="16.5" customHeight="1">
      <c r="A205" s="39"/>
      <c r="B205" s="40"/>
      <c r="C205" s="219" t="s">
        <v>8</v>
      </c>
      <c r="D205" s="219" t="s">
        <v>134</v>
      </c>
      <c r="E205" s="220" t="s">
        <v>221</v>
      </c>
      <c r="F205" s="221" t="s">
        <v>222</v>
      </c>
      <c r="G205" s="222" t="s">
        <v>207</v>
      </c>
      <c r="H205" s="223">
        <v>20</v>
      </c>
      <c r="I205" s="224"/>
      <c r="J205" s="225">
        <f>ROUND(I205*H205,2)</f>
        <v>0</v>
      </c>
      <c r="K205" s="221" t="s">
        <v>138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139</v>
      </c>
      <c r="AT205" s="230" t="s">
        <v>134</v>
      </c>
      <c r="AU205" s="230" t="s">
        <v>83</v>
      </c>
      <c r="AY205" s="18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139</v>
      </c>
      <c r="BM205" s="230" t="s">
        <v>223</v>
      </c>
    </row>
    <row r="206" s="2" customFormat="1">
      <c r="A206" s="39"/>
      <c r="B206" s="40"/>
      <c r="C206" s="41"/>
      <c r="D206" s="232" t="s">
        <v>140</v>
      </c>
      <c r="E206" s="41"/>
      <c r="F206" s="233" t="s">
        <v>224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140</v>
      </c>
      <c r="AU206" s="18" t="s">
        <v>83</v>
      </c>
    </row>
    <row r="207" s="13" customFormat="1">
      <c r="A207" s="13"/>
      <c r="B207" s="237"/>
      <c r="C207" s="238"/>
      <c r="D207" s="239" t="s">
        <v>142</v>
      </c>
      <c r="E207" s="240" t="s">
        <v>1</v>
      </c>
      <c r="F207" s="241" t="s">
        <v>194</v>
      </c>
      <c r="G207" s="238"/>
      <c r="H207" s="242">
        <v>20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142</v>
      </c>
      <c r="AU207" s="248" t="s">
        <v>83</v>
      </c>
      <c r="AV207" s="13" t="s">
        <v>83</v>
      </c>
      <c r="AW207" s="13" t="s">
        <v>30</v>
      </c>
      <c r="AX207" s="13" t="s">
        <v>73</v>
      </c>
      <c r="AY207" s="248" t="s">
        <v>132</v>
      </c>
    </row>
    <row r="208" s="14" customFormat="1">
      <c r="A208" s="14"/>
      <c r="B208" s="249"/>
      <c r="C208" s="250"/>
      <c r="D208" s="239" t="s">
        <v>142</v>
      </c>
      <c r="E208" s="251" t="s">
        <v>1</v>
      </c>
      <c r="F208" s="252" t="s">
        <v>144</v>
      </c>
      <c r="G208" s="250"/>
      <c r="H208" s="251" t="s">
        <v>1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142</v>
      </c>
      <c r="AU208" s="258" t="s">
        <v>83</v>
      </c>
      <c r="AV208" s="14" t="s">
        <v>81</v>
      </c>
      <c r="AW208" s="14" t="s">
        <v>30</v>
      </c>
      <c r="AX208" s="14" t="s">
        <v>73</v>
      </c>
      <c r="AY208" s="258" t="s">
        <v>132</v>
      </c>
    </row>
    <row r="209" s="15" customFormat="1">
      <c r="A209" s="15"/>
      <c r="B209" s="259"/>
      <c r="C209" s="260"/>
      <c r="D209" s="239" t="s">
        <v>142</v>
      </c>
      <c r="E209" s="261" t="s">
        <v>1</v>
      </c>
      <c r="F209" s="262" t="s">
        <v>145</v>
      </c>
      <c r="G209" s="260"/>
      <c r="H209" s="263">
        <v>20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142</v>
      </c>
      <c r="AU209" s="269" t="s">
        <v>83</v>
      </c>
      <c r="AV209" s="15" t="s">
        <v>139</v>
      </c>
      <c r="AW209" s="15" t="s">
        <v>30</v>
      </c>
      <c r="AX209" s="15" t="s">
        <v>81</v>
      </c>
      <c r="AY209" s="269" t="s">
        <v>132</v>
      </c>
    </row>
    <row r="210" s="2" customFormat="1" ht="16.5" customHeight="1">
      <c r="A210" s="39"/>
      <c r="B210" s="40"/>
      <c r="C210" s="270" t="s">
        <v>183</v>
      </c>
      <c r="D210" s="270" t="s">
        <v>199</v>
      </c>
      <c r="E210" s="271" t="s">
        <v>225</v>
      </c>
      <c r="F210" s="272" t="s">
        <v>226</v>
      </c>
      <c r="G210" s="273" t="s">
        <v>207</v>
      </c>
      <c r="H210" s="274">
        <v>20</v>
      </c>
      <c r="I210" s="275"/>
      <c r="J210" s="276">
        <f>ROUND(I210*H210,2)</f>
        <v>0</v>
      </c>
      <c r="K210" s="272" t="s">
        <v>138</v>
      </c>
      <c r="L210" s="277"/>
      <c r="M210" s="278" t="s">
        <v>1</v>
      </c>
      <c r="N210" s="279" t="s">
        <v>38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165</v>
      </c>
      <c r="AT210" s="230" t="s">
        <v>199</v>
      </c>
      <c r="AU210" s="230" t="s">
        <v>83</v>
      </c>
      <c r="AY210" s="18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139</v>
      </c>
      <c r="BM210" s="230" t="s">
        <v>227</v>
      </c>
    </row>
    <row r="211" s="2" customFormat="1" ht="16.5" customHeight="1">
      <c r="A211" s="39"/>
      <c r="B211" s="40"/>
      <c r="C211" s="219" t="s">
        <v>228</v>
      </c>
      <c r="D211" s="219" t="s">
        <v>134</v>
      </c>
      <c r="E211" s="220" t="s">
        <v>229</v>
      </c>
      <c r="F211" s="221" t="s">
        <v>230</v>
      </c>
      <c r="G211" s="222" t="s">
        <v>207</v>
      </c>
      <c r="H211" s="223">
        <v>5</v>
      </c>
      <c r="I211" s="224"/>
      <c r="J211" s="225">
        <f>ROUND(I211*H211,2)</f>
        <v>0</v>
      </c>
      <c r="K211" s="221" t="s">
        <v>138</v>
      </c>
      <c r="L211" s="45"/>
      <c r="M211" s="226" t="s">
        <v>1</v>
      </c>
      <c r="N211" s="227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139</v>
      </c>
      <c r="AT211" s="230" t="s">
        <v>134</v>
      </c>
      <c r="AU211" s="230" t="s">
        <v>83</v>
      </c>
      <c r="AY211" s="18" t="s">
        <v>132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139</v>
      </c>
      <c r="BM211" s="230" t="s">
        <v>231</v>
      </c>
    </row>
    <row r="212" s="2" customFormat="1">
      <c r="A212" s="39"/>
      <c r="B212" s="40"/>
      <c r="C212" s="41"/>
      <c r="D212" s="232" t="s">
        <v>140</v>
      </c>
      <c r="E212" s="41"/>
      <c r="F212" s="233" t="s">
        <v>232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140</v>
      </c>
      <c r="AU212" s="18" t="s">
        <v>83</v>
      </c>
    </row>
    <row r="213" s="13" customFormat="1">
      <c r="A213" s="13"/>
      <c r="B213" s="237"/>
      <c r="C213" s="238"/>
      <c r="D213" s="239" t="s">
        <v>142</v>
      </c>
      <c r="E213" s="240" t="s">
        <v>1</v>
      </c>
      <c r="F213" s="241" t="s">
        <v>161</v>
      </c>
      <c r="G213" s="238"/>
      <c r="H213" s="242">
        <v>5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142</v>
      </c>
      <c r="AU213" s="248" t="s">
        <v>83</v>
      </c>
      <c r="AV213" s="13" t="s">
        <v>83</v>
      </c>
      <c r="AW213" s="13" t="s">
        <v>30</v>
      </c>
      <c r="AX213" s="13" t="s">
        <v>73</v>
      </c>
      <c r="AY213" s="248" t="s">
        <v>132</v>
      </c>
    </row>
    <row r="214" s="14" customFormat="1">
      <c r="A214" s="14"/>
      <c r="B214" s="249"/>
      <c r="C214" s="250"/>
      <c r="D214" s="239" t="s">
        <v>142</v>
      </c>
      <c r="E214" s="251" t="s">
        <v>1</v>
      </c>
      <c r="F214" s="252" t="s">
        <v>144</v>
      </c>
      <c r="G214" s="250"/>
      <c r="H214" s="251" t="s">
        <v>1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142</v>
      </c>
      <c r="AU214" s="258" t="s">
        <v>83</v>
      </c>
      <c r="AV214" s="14" t="s">
        <v>81</v>
      </c>
      <c r="AW214" s="14" t="s">
        <v>30</v>
      </c>
      <c r="AX214" s="14" t="s">
        <v>73</v>
      </c>
      <c r="AY214" s="258" t="s">
        <v>132</v>
      </c>
    </row>
    <row r="215" s="15" customFormat="1">
      <c r="A215" s="15"/>
      <c r="B215" s="259"/>
      <c r="C215" s="260"/>
      <c r="D215" s="239" t="s">
        <v>142</v>
      </c>
      <c r="E215" s="261" t="s">
        <v>1</v>
      </c>
      <c r="F215" s="262" t="s">
        <v>145</v>
      </c>
      <c r="G215" s="260"/>
      <c r="H215" s="263">
        <v>5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142</v>
      </c>
      <c r="AU215" s="269" t="s">
        <v>83</v>
      </c>
      <c r="AV215" s="15" t="s">
        <v>139</v>
      </c>
      <c r="AW215" s="15" t="s">
        <v>30</v>
      </c>
      <c r="AX215" s="15" t="s">
        <v>81</v>
      </c>
      <c r="AY215" s="269" t="s">
        <v>132</v>
      </c>
    </row>
    <row r="216" s="2" customFormat="1" ht="16.5" customHeight="1">
      <c r="A216" s="39"/>
      <c r="B216" s="40"/>
      <c r="C216" s="270" t="s">
        <v>189</v>
      </c>
      <c r="D216" s="270" t="s">
        <v>199</v>
      </c>
      <c r="E216" s="271" t="s">
        <v>233</v>
      </c>
      <c r="F216" s="272" t="s">
        <v>234</v>
      </c>
      <c r="G216" s="273" t="s">
        <v>207</v>
      </c>
      <c r="H216" s="274">
        <v>2</v>
      </c>
      <c r="I216" s="275"/>
      <c r="J216" s="276">
        <f>ROUND(I216*H216,2)</f>
        <v>0</v>
      </c>
      <c r="K216" s="272" t="s">
        <v>138</v>
      </c>
      <c r="L216" s="277"/>
      <c r="M216" s="278" t="s">
        <v>1</v>
      </c>
      <c r="N216" s="279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165</v>
      </c>
      <c r="AT216" s="230" t="s">
        <v>199</v>
      </c>
      <c r="AU216" s="230" t="s">
        <v>83</v>
      </c>
      <c r="AY216" s="18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139</v>
      </c>
      <c r="BM216" s="230" t="s">
        <v>235</v>
      </c>
    </row>
    <row r="217" s="2" customFormat="1" ht="16.5" customHeight="1">
      <c r="A217" s="39"/>
      <c r="B217" s="40"/>
      <c r="C217" s="270" t="s">
        <v>236</v>
      </c>
      <c r="D217" s="270" t="s">
        <v>199</v>
      </c>
      <c r="E217" s="271" t="s">
        <v>237</v>
      </c>
      <c r="F217" s="272" t="s">
        <v>238</v>
      </c>
      <c r="G217" s="273" t="s">
        <v>207</v>
      </c>
      <c r="H217" s="274">
        <v>3</v>
      </c>
      <c r="I217" s="275"/>
      <c r="J217" s="276">
        <f>ROUND(I217*H217,2)</f>
        <v>0</v>
      </c>
      <c r="K217" s="272" t="s">
        <v>138</v>
      </c>
      <c r="L217" s="277"/>
      <c r="M217" s="278" t="s">
        <v>1</v>
      </c>
      <c r="N217" s="279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165</v>
      </c>
      <c r="AT217" s="230" t="s">
        <v>199</v>
      </c>
      <c r="AU217" s="230" t="s">
        <v>83</v>
      </c>
      <c r="AY217" s="18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139</v>
      </c>
      <c r="BM217" s="230" t="s">
        <v>239</v>
      </c>
    </row>
    <row r="218" s="2" customFormat="1" ht="16.5" customHeight="1">
      <c r="A218" s="39"/>
      <c r="B218" s="40"/>
      <c r="C218" s="219" t="s">
        <v>194</v>
      </c>
      <c r="D218" s="219" t="s">
        <v>134</v>
      </c>
      <c r="E218" s="220" t="s">
        <v>240</v>
      </c>
      <c r="F218" s="221" t="s">
        <v>241</v>
      </c>
      <c r="G218" s="222" t="s">
        <v>207</v>
      </c>
      <c r="H218" s="223">
        <v>5</v>
      </c>
      <c r="I218" s="224"/>
      <c r="J218" s="225">
        <f>ROUND(I218*H218,2)</f>
        <v>0</v>
      </c>
      <c r="K218" s="221" t="s">
        <v>138</v>
      </c>
      <c r="L218" s="45"/>
      <c r="M218" s="226" t="s">
        <v>1</v>
      </c>
      <c r="N218" s="227" t="s">
        <v>38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139</v>
      </c>
      <c r="AT218" s="230" t="s">
        <v>134</v>
      </c>
      <c r="AU218" s="230" t="s">
        <v>83</v>
      </c>
      <c r="AY218" s="18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81</v>
      </c>
      <c r="BK218" s="231">
        <f>ROUND(I218*H218,2)</f>
        <v>0</v>
      </c>
      <c r="BL218" s="18" t="s">
        <v>139</v>
      </c>
      <c r="BM218" s="230" t="s">
        <v>242</v>
      </c>
    </row>
    <row r="219" s="2" customFormat="1">
      <c r="A219" s="39"/>
      <c r="B219" s="40"/>
      <c r="C219" s="41"/>
      <c r="D219" s="232" t="s">
        <v>140</v>
      </c>
      <c r="E219" s="41"/>
      <c r="F219" s="233" t="s">
        <v>243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140</v>
      </c>
      <c r="AU219" s="18" t="s">
        <v>83</v>
      </c>
    </row>
    <row r="220" s="13" customFormat="1">
      <c r="A220" s="13"/>
      <c r="B220" s="237"/>
      <c r="C220" s="238"/>
      <c r="D220" s="239" t="s">
        <v>142</v>
      </c>
      <c r="E220" s="240" t="s">
        <v>1</v>
      </c>
      <c r="F220" s="241" t="s">
        <v>161</v>
      </c>
      <c r="G220" s="238"/>
      <c r="H220" s="242">
        <v>5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142</v>
      </c>
      <c r="AU220" s="248" t="s">
        <v>83</v>
      </c>
      <c r="AV220" s="13" t="s">
        <v>83</v>
      </c>
      <c r="AW220" s="13" t="s">
        <v>30</v>
      </c>
      <c r="AX220" s="13" t="s">
        <v>73</v>
      </c>
      <c r="AY220" s="248" t="s">
        <v>132</v>
      </c>
    </row>
    <row r="221" s="14" customFormat="1">
      <c r="A221" s="14"/>
      <c r="B221" s="249"/>
      <c r="C221" s="250"/>
      <c r="D221" s="239" t="s">
        <v>142</v>
      </c>
      <c r="E221" s="251" t="s">
        <v>1</v>
      </c>
      <c r="F221" s="252" t="s">
        <v>144</v>
      </c>
      <c r="G221" s="250"/>
      <c r="H221" s="251" t="s">
        <v>1</v>
      </c>
      <c r="I221" s="253"/>
      <c r="J221" s="250"/>
      <c r="K221" s="250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142</v>
      </c>
      <c r="AU221" s="258" t="s">
        <v>83</v>
      </c>
      <c r="AV221" s="14" t="s">
        <v>81</v>
      </c>
      <c r="AW221" s="14" t="s">
        <v>30</v>
      </c>
      <c r="AX221" s="14" t="s">
        <v>73</v>
      </c>
      <c r="AY221" s="258" t="s">
        <v>132</v>
      </c>
    </row>
    <row r="222" s="15" customFormat="1">
      <c r="A222" s="15"/>
      <c r="B222" s="259"/>
      <c r="C222" s="260"/>
      <c r="D222" s="239" t="s">
        <v>142</v>
      </c>
      <c r="E222" s="261" t="s">
        <v>1</v>
      </c>
      <c r="F222" s="262" t="s">
        <v>145</v>
      </c>
      <c r="G222" s="260"/>
      <c r="H222" s="263">
        <v>5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9" t="s">
        <v>142</v>
      </c>
      <c r="AU222" s="269" t="s">
        <v>83</v>
      </c>
      <c r="AV222" s="15" t="s">
        <v>139</v>
      </c>
      <c r="AW222" s="15" t="s">
        <v>30</v>
      </c>
      <c r="AX222" s="15" t="s">
        <v>81</v>
      </c>
      <c r="AY222" s="269" t="s">
        <v>132</v>
      </c>
    </row>
    <row r="223" s="2" customFormat="1" ht="16.5" customHeight="1">
      <c r="A223" s="39"/>
      <c r="B223" s="40"/>
      <c r="C223" s="270" t="s">
        <v>7</v>
      </c>
      <c r="D223" s="270" t="s">
        <v>199</v>
      </c>
      <c r="E223" s="271" t="s">
        <v>244</v>
      </c>
      <c r="F223" s="272" t="s">
        <v>245</v>
      </c>
      <c r="G223" s="273" t="s">
        <v>207</v>
      </c>
      <c r="H223" s="274">
        <v>5</v>
      </c>
      <c r="I223" s="275"/>
      <c r="J223" s="276">
        <f>ROUND(I223*H223,2)</f>
        <v>0</v>
      </c>
      <c r="K223" s="272" t="s">
        <v>138</v>
      </c>
      <c r="L223" s="277"/>
      <c r="M223" s="278" t="s">
        <v>1</v>
      </c>
      <c r="N223" s="279" t="s">
        <v>38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165</v>
      </c>
      <c r="AT223" s="230" t="s">
        <v>199</v>
      </c>
      <c r="AU223" s="230" t="s">
        <v>83</v>
      </c>
      <c r="AY223" s="18" t="s">
        <v>132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139</v>
      </c>
      <c r="BM223" s="230" t="s">
        <v>246</v>
      </c>
    </row>
    <row r="224" s="2" customFormat="1" ht="16.5" customHeight="1">
      <c r="A224" s="39"/>
      <c r="B224" s="40"/>
      <c r="C224" s="270" t="s">
        <v>202</v>
      </c>
      <c r="D224" s="270" t="s">
        <v>199</v>
      </c>
      <c r="E224" s="271" t="s">
        <v>247</v>
      </c>
      <c r="F224" s="272" t="s">
        <v>248</v>
      </c>
      <c r="G224" s="273" t="s">
        <v>207</v>
      </c>
      <c r="H224" s="274">
        <v>5</v>
      </c>
      <c r="I224" s="275"/>
      <c r="J224" s="276">
        <f>ROUND(I224*H224,2)</f>
        <v>0</v>
      </c>
      <c r="K224" s="272" t="s">
        <v>138</v>
      </c>
      <c r="L224" s="277"/>
      <c r="M224" s="278" t="s">
        <v>1</v>
      </c>
      <c r="N224" s="279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165</v>
      </c>
      <c r="AT224" s="230" t="s">
        <v>199</v>
      </c>
      <c r="AU224" s="230" t="s">
        <v>83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139</v>
      </c>
      <c r="BM224" s="230" t="s">
        <v>249</v>
      </c>
    </row>
    <row r="225" s="2" customFormat="1" ht="16.5" customHeight="1">
      <c r="A225" s="39"/>
      <c r="B225" s="40"/>
      <c r="C225" s="270" t="s">
        <v>250</v>
      </c>
      <c r="D225" s="270" t="s">
        <v>199</v>
      </c>
      <c r="E225" s="271" t="s">
        <v>251</v>
      </c>
      <c r="F225" s="272" t="s">
        <v>252</v>
      </c>
      <c r="G225" s="273" t="s">
        <v>207</v>
      </c>
      <c r="H225" s="274">
        <v>5</v>
      </c>
      <c r="I225" s="275"/>
      <c r="J225" s="276">
        <f>ROUND(I225*H225,2)</f>
        <v>0</v>
      </c>
      <c r="K225" s="272" t="s">
        <v>138</v>
      </c>
      <c r="L225" s="277"/>
      <c r="M225" s="278" t="s">
        <v>1</v>
      </c>
      <c r="N225" s="279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165</v>
      </c>
      <c r="AT225" s="230" t="s">
        <v>199</v>
      </c>
      <c r="AU225" s="230" t="s">
        <v>83</v>
      </c>
      <c r="AY225" s="18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139</v>
      </c>
      <c r="BM225" s="230" t="s">
        <v>253</v>
      </c>
    </row>
    <row r="226" s="2" customFormat="1" ht="16.5" customHeight="1">
      <c r="A226" s="39"/>
      <c r="B226" s="40"/>
      <c r="C226" s="270" t="s">
        <v>208</v>
      </c>
      <c r="D226" s="270" t="s">
        <v>199</v>
      </c>
      <c r="E226" s="271" t="s">
        <v>254</v>
      </c>
      <c r="F226" s="272" t="s">
        <v>255</v>
      </c>
      <c r="G226" s="273" t="s">
        <v>207</v>
      </c>
      <c r="H226" s="274">
        <v>5</v>
      </c>
      <c r="I226" s="275"/>
      <c r="J226" s="276">
        <f>ROUND(I226*H226,2)</f>
        <v>0</v>
      </c>
      <c r="K226" s="272" t="s">
        <v>138</v>
      </c>
      <c r="L226" s="277"/>
      <c r="M226" s="278" t="s">
        <v>1</v>
      </c>
      <c r="N226" s="279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165</v>
      </c>
      <c r="AT226" s="230" t="s">
        <v>199</v>
      </c>
      <c r="AU226" s="230" t="s">
        <v>83</v>
      </c>
      <c r="AY226" s="18" t="s">
        <v>132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139</v>
      </c>
      <c r="BM226" s="230" t="s">
        <v>256</v>
      </c>
    </row>
    <row r="227" s="2" customFormat="1" ht="16.5" customHeight="1">
      <c r="A227" s="39"/>
      <c r="B227" s="40"/>
      <c r="C227" s="219" t="s">
        <v>257</v>
      </c>
      <c r="D227" s="219" t="s">
        <v>134</v>
      </c>
      <c r="E227" s="220" t="s">
        <v>258</v>
      </c>
      <c r="F227" s="221" t="s">
        <v>259</v>
      </c>
      <c r="G227" s="222" t="s">
        <v>218</v>
      </c>
      <c r="H227" s="223">
        <v>426.39999999999998</v>
      </c>
      <c r="I227" s="224"/>
      <c r="J227" s="225">
        <f>ROUND(I227*H227,2)</f>
        <v>0</v>
      </c>
      <c r="K227" s="221" t="s">
        <v>138</v>
      </c>
      <c r="L227" s="45"/>
      <c r="M227" s="226" t="s">
        <v>1</v>
      </c>
      <c r="N227" s="227" t="s">
        <v>38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139</v>
      </c>
      <c r="AT227" s="230" t="s">
        <v>134</v>
      </c>
      <c r="AU227" s="230" t="s">
        <v>83</v>
      </c>
      <c r="AY227" s="18" t="s">
        <v>132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81</v>
      </c>
      <c r="BK227" s="231">
        <f>ROUND(I227*H227,2)</f>
        <v>0</v>
      </c>
      <c r="BL227" s="18" t="s">
        <v>139</v>
      </c>
      <c r="BM227" s="230" t="s">
        <v>260</v>
      </c>
    </row>
    <row r="228" s="2" customFormat="1">
      <c r="A228" s="39"/>
      <c r="B228" s="40"/>
      <c r="C228" s="41"/>
      <c r="D228" s="232" t="s">
        <v>140</v>
      </c>
      <c r="E228" s="41"/>
      <c r="F228" s="233" t="s">
        <v>261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140</v>
      </c>
      <c r="AU228" s="18" t="s">
        <v>83</v>
      </c>
    </row>
    <row r="229" s="13" customFormat="1">
      <c r="A229" s="13"/>
      <c r="B229" s="237"/>
      <c r="C229" s="238"/>
      <c r="D229" s="239" t="s">
        <v>142</v>
      </c>
      <c r="E229" s="240" t="s">
        <v>1</v>
      </c>
      <c r="F229" s="241" t="s">
        <v>262</v>
      </c>
      <c r="G229" s="238"/>
      <c r="H229" s="242">
        <v>342.80000000000001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142</v>
      </c>
      <c r="AU229" s="248" t="s">
        <v>83</v>
      </c>
      <c r="AV229" s="13" t="s">
        <v>83</v>
      </c>
      <c r="AW229" s="13" t="s">
        <v>30</v>
      </c>
      <c r="AX229" s="13" t="s">
        <v>73</v>
      </c>
      <c r="AY229" s="248" t="s">
        <v>132</v>
      </c>
    </row>
    <row r="230" s="14" customFormat="1">
      <c r="A230" s="14"/>
      <c r="B230" s="249"/>
      <c r="C230" s="250"/>
      <c r="D230" s="239" t="s">
        <v>142</v>
      </c>
      <c r="E230" s="251" t="s">
        <v>1</v>
      </c>
      <c r="F230" s="252" t="s">
        <v>263</v>
      </c>
      <c r="G230" s="250"/>
      <c r="H230" s="251" t="s">
        <v>1</v>
      </c>
      <c r="I230" s="253"/>
      <c r="J230" s="250"/>
      <c r="K230" s="250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142</v>
      </c>
      <c r="AU230" s="258" t="s">
        <v>83</v>
      </c>
      <c r="AV230" s="14" t="s">
        <v>81</v>
      </c>
      <c r="AW230" s="14" t="s">
        <v>30</v>
      </c>
      <c r="AX230" s="14" t="s">
        <v>73</v>
      </c>
      <c r="AY230" s="258" t="s">
        <v>132</v>
      </c>
    </row>
    <row r="231" s="13" customFormat="1">
      <c r="A231" s="13"/>
      <c r="B231" s="237"/>
      <c r="C231" s="238"/>
      <c r="D231" s="239" t="s">
        <v>142</v>
      </c>
      <c r="E231" s="240" t="s">
        <v>1</v>
      </c>
      <c r="F231" s="241" t="s">
        <v>264</v>
      </c>
      <c r="G231" s="238"/>
      <c r="H231" s="242">
        <v>83.599999999999994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142</v>
      </c>
      <c r="AU231" s="248" t="s">
        <v>83</v>
      </c>
      <c r="AV231" s="13" t="s">
        <v>83</v>
      </c>
      <c r="AW231" s="13" t="s">
        <v>30</v>
      </c>
      <c r="AX231" s="13" t="s">
        <v>73</v>
      </c>
      <c r="AY231" s="248" t="s">
        <v>132</v>
      </c>
    </row>
    <row r="232" s="14" customFormat="1">
      <c r="A232" s="14"/>
      <c r="B232" s="249"/>
      <c r="C232" s="250"/>
      <c r="D232" s="239" t="s">
        <v>142</v>
      </c>
      <c r="E232" s="251" t="s">
        <v>1</v>
      </c>
      <c r="F232" s="252" t="s">
        <v>265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142</v>
      </c>
      <c r="AU232" s="258" t="s">
        <v>83</v>
      </c>
      <c r="AV232" s="14" t="s">
        <v>81</v>
      </c>
      <c r="AW232" s="14" t="s">
        <v>30</v>
      </c>
      <c r="AX232" s="14" t="s">
        <v>73</v>
      </c>
      <c r="AY232" s="258" t="s">
        <v>132</v>
      </c>
    </row>
    <row r="233" s="14" customFormat="1">
      <c r="A233" s="14"/>
      <c r="B233" s="249"/>
      <c r="C233" s="250"/>
      <c r="D233" s="239" t="s">
        <v>142</v>
      </c>
      <c r="E233" s="251" t="s">
        <v>1</v>
      </c>
      <c r="F233" s="252" t="s">
        <v>144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142</v>
      </c>
      <c r="AU233" s="258" t="s">
        <v>83</v>
      </c>
      <c r="AV233" s="14" t="s">
        <v>81</v>
      </c>
      <c r="AW233" s="14" t="s">
        <v>30</v>
      </c>
      <c r="AX233" s="14" t="s">
        <v>73</v>
      </c>
      <c r="AY233" s="258" t="s">
        <v>132</v>
      </c>
    </row>
    <row r="234" s="15" customFormat="1">
      <c r="A234" s="15"/>
      <c r="B234" s="259"/>
      <c r="C234" s="260"/>
      <c r="D234" s="239" t="s">
        <v>142</v>
      </c>
      <c r="E234" s="261" t="s">
        <v>1</v>
      </c>
      <c r="F234" s="262" t="s">
        <v>145</v>
      </c>
      <c r="G234" s="260"/>
      <c r="H234" s="263">
        <v>426.39999999999998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142</v>
      </c>
      <c r="AU234" s="269" t="s">
        <v>83</v>
      </c>
      <c r="AV234" s="15" t="s">
        <v>139</v>
      </c>
      <c r="AW234" s="15" t="s">
        <v>30</v>
      </c>
      <c r="AX234" s="15" t="s">
        <v>81</v>
      </c>
      <c r="AY234" s="269" t="s">
        <v>132</v>
      </c>
    </row>
    <row r="235" s="2" customFormat="1" ht="21.75" customHeight="1">
      <c r="A235" s="39"/>
      <c r="B235" s="40"/>
      <c r="C235" s="219" t="s">
        <v>213</v>
      </c>
      <c r="D235" s="219" t="s">
        <v>134</v>
      </c>
      <c r="E235" s="220" t="s">
        <v>266</v>
      </c>
      <c r="F235" s="221" t="s">
        <v>267</v>
      </c>
      <c r="G235" s="222" t="s">
        <v>218</v>
      </c>
      <c r="H235" s="223">
        <v>717</v>
      </c>
      <c r="I235" s="224"/>
      <c r="J235" s="225">
        <f>ROUND(I235*H235,2)</f>
        <v>0</v>
      </c>
      <c r="K235" s="221" t="s">
        <v>138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139</v>
      </c>
      <c r="AT235" s="230" t="s">
        <v>134</v>
      </c>
      <c r="AU235" s="230" t="s">
        <v>83</v>
      </c>
      <c r="AY235" s="18" t="s">
        <v>132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139</v>
      </c>
      <c r="BM235" s="230" t="s">
        <v>268</v>
      </c>
    </row>
    <row r="236" s="2" customFormat="1">
      <c r="A236" s="39"/>
      <c r="B236" s="40"/>
      <c r="C236" s="41"/>
      <c r="D236" s="232" t="s">
        <v>140</v>
      </c>
      <c r="E236" s="41"/>
      <c r="F236" s="233" t="s">
        <v>269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140</v>
      </c>
      <c r="AU236" s="18" t="s">
        <v>83</v>
      </c>
    </row>
    <row r="237" s="13" customFormat="1">
      <c r="A237" s="13"/>
      <c r="B237" s="237"/>
      <c r="C237" s="238"/>
      <c r="D237" s="239" t="s">
        <v>142</v>
      </c>
      <c r="E237" s="240" t="s">
        <v>1</v>
      </c>
      <c r="F237" s="241" t="s">
        <v>270</v>
      </c>
      <c r="G237" s="238"/>
      <c r="H237" s="242">
        <v>491.30000000000001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142</v>
      </c>
      <c r="AU237" s="248" t="s">
        <v>83</v>
      </c>
      <c r="AV237" s="13" t="s">
        <v>83</v>
      </c>
      <c r="AW237" s="13" t="s">
        <v>30</v>
      </c>
      <c r="AX237" s="13" t="s">
        <v>73</v>
      </c>
      <c r="AY237" s="248" t="s">
        <v>132</v>
      </c>
    </row>
    <row r="238" s="14" customFormat="1">
      <c r="A238" s="14"/>
      <c r="B238" s="249"/>
      <c r="C238" s="250"/>
      <c r="D238" s="239" t="s">
        <v>142</v>
      </c>
      <c r="E238" s="251" t="s">
        <v>1</v>
      </c>
      <c r="F238" s="252" t="s">
        <v>271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142</v>
      </c>
      <c r="AU238" s="258" t="s">
        <v>83</v>
      </c>
      <c r="AV238" s="14" t="s">
        <v>81</v>
      </c>
      <c r="AW238" s="14" t="s">
        <v>30</v>
      </c>
      <c r="AX238" s="14" t="s">
        <v>73</v>
      </c>
      <c r="AY238" s="258" t="s">
        <v>132</v>
      </c>
    </row>
    <row r="239" s="13" customFormat="1">
      <c r="A239" s="13"/>
      <c r="B239" s="237"/>
      <c r="C239" s="238"/>
      <c r="D239" s="239" t="s">
        <v>142</v>
      </c>
      <c r="E239" s="240" t="s">
        <v>1</v>
      </c>
      <c r="F239" s="241" t="s">
        <v>272</v>
      </c>
      <c r="G239" s="238"/>
      <c r="H239" s="242">
        <v>142.09999999999999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142</v>
      </c>
      <c r="AU239" s="248" t="s">
        <v>83</v>
      </c>
      <c r="AV239" s="13" t="s">
        <v>83</v>
      </c>
      <c r="AW239" s="13" t="s">
        <v>30</v>
      </c>
      <c r="AX239" s="13" t="s">
        <v>73</v>
      </c>
      <c r="AY239" s="248" t="s">
        <v>132</v>
      </c>
    </row>
    <row r="240" s="14" customFormat="1">
      <c r="A240" s="14"/>
      <c r="B240" s="249"/>
      <c r="C240" s="250"/>
      <c r="D240" s="239" t="s">
        <v>142</v>
      </c>
      <c r="E240" s="251" t="s">
        <v>1</v>
      </c>
      <c r="F240" s="252" t="s">
        <v>273</v>
      </c>
      <c r="G240" s="250"/>
      <c r="H240" s="251" t="s">
        <v>1</v>
      </c>
      <c r="I240" s="253"/>
      <c r="J240" s="250"/>
      <c r="K240" s="250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142</v>
      </c>
      <c r="AU240" s="258" t="s">
        <v>83</v>
      </c>
      <c r="AV240" s="14" t="s">
        <v>81</v>
      </c>
      <c r="AW240" s="14" t="s">
        <v>30</v>
      </c>
      <c r="AX240" s="14" t="s">
        <v>73</v>
      </c>
      <c r="AY240" s="258" t="s">
        <v>132</v>
      </c>
    </row>
    <row r="241" s="13" customFormat="1">
      <c r="A241" s="13"/>
      <c r="B241" s="237"/>
      <c r="C241" s="238"/>
      <c r="D241" s="239" t="s">
        <v>142</v>
      </c>
      <c r="E241" s="240" t="s">
        <v>1</v>
      </c>
      <c r="F241" s="241" t="s">
        <v>264</v>
      </c>
      <c r="G241" s="238"/>
      <c r="H241" s="242">
        <v>83.599999999999994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142</v>
      </c>
      <c r="AU241" s="248" t="s">
        <v>83</v>
      </c>
      <c r="AV241" s="13" t="s">
        <v>83</v>
      </c>
      <c r="AW241" s="13" t="s">
        <v>30</v>
      </c>
      <c r="AX241" s="13" t="s">
        <v>73</v>
      </c>
      <c r="AY241" s="248" t="s">
        <v>132</v>
      </c>
    </row>
    <row r="242" s="14" customFormat="1">
      <c r="A242" s="14"/>
      <c r="B242" s="249"/>
      <c r="C242" s="250"/>
      <c r="D242" s="239" t="s">
        <v>142</v>
      </c>
      <c r="E242" s="251" t="s">
        <v>1</v>
      </c>
      <c r="F242" s="252" t="s">
        <v>265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142</v>
      </c>
      <c r="AU242" s="258" t="s">
        <v>83</v>
      </c>
      <c r="AV242" s="14" t="s">
        <v>81</v>
      </c>
      <c r="AW242" s="14" t="s">
        <v>30</v>
      </c>
      <c r="AX242" s="14" t="s">
        <v>73</v>
      </c>
      <c r="AY242" s="258" t="s">
        <v>132</v>
      </c>
    </row>
    <row r="243" s="14" customFormat="1">
      <c r="A243" s="14"/>
      <c r="B243" s="249"/>
      <c r="C243" s="250"/>
      <c r="D243" s="239" t="s">
        <v>142</v>
      </c>
      <c r="E243" s="251" t="s">
        <v>1</v>
      </c>
      <c r="F243" s="252" t="s">
        <v>274</v>
      </c>
      <c r="G243" s="250"/>
      <c r="H243" s="251" t="s">
        <v>1</v>
      </c>
      <c r="I243" s="253"/>
      <c r="J243" s="250"/>
      <c r="K243" s="250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142</v>
      </c>
      <c r="AU243" s="258" t="s">
        <v>83</v>
      </c>
      <c r="AV243" s="14" t="s">
        <v>81</v>
      </c>
      <c r="AW243" s="14" t="s">
        <v>30</v>
      </c>
      <c r="AX243" s="14" t="s">
        <v>73</v>
      </c>
      <c r="AY243" s="258" t="s">
        <v>132</v>
      </c>
    </row>
    <row r="244" s="15" customFormat="1">
      <c r="A244" s="15"/>
      <c r="B244" s="259"/>
      <c r="C244" s="260"/>
      <c r="D244" s="239" t="s">
        <v>142</v>
      </c>
      <c r="E244" s="261" t="s">
        <v>1</v>
      </c>
      <c r="F244" s="262" t="s">
        <v>145</v>
      </c>
      <c r="G244" s="260"/>
      <c r="H244" s="263">
        <v>717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142</v>
      </c>
      <c r="AU244" s="269" t="s">
        <v>83</v>
      </c>
      <c r="AV244" s="15" t="s">
        <v>139</v>
      </c>
      <c r="AW244" s="15" t="s">
        <v>30</v>
      </c>
      <c r="AX244" s="15" t="s">
        <v>81</v>
      </c>
      <c r="AY244" s="269" t="s">
        <v>132</v>
      </c>
    </row>
    <row r="245" s="2" customFormat="1" ht="16.5" customHeight="1">
      <c r="A245" s="39"/>
      <c r="B245" s="40"/>
      <c r="C245" s="219" t="s">
        <v>275</v>
      </c>
      <c r="D245" s="219" t="s">
        <v>134</v>
      </c>
      <c r="E245" s="220" t="s">
        <v>276</v>
      </c>
      <c r="F245" s="221" t="s">
        <v>277</v>
      </c>
      <c r="G245" s="222" t="s">
        <v>218</v>
      </c>
      <c r="H245" s="223">
        <v>2059</v>
      </c>
      <c r="I245" s="224"/>
      <c r="J245" s="225">
        <f>ROUND(I245*H245,2)</f>
        <v>0</v>
      </c>
      <c r="K245" s="221" t="s">
        <v>138</v>
      </c>
      <c r="L245" s="45"/>
      <c r="M245" s="226" t="s">
        <v>1</v>
      </c>
      <c r="N245" s="227" t="s">
        <v>38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139</v>
      </c>
      <c r="AT245" s="230" t="s">
        <v>134</v>
      </c>
      <c r="AU245" s="230" t="s">
        <v>83</v>
      </c>
      <c r="AY245" s="18" t="s">
        <v>132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81</v>
      </c>
      <c r="BK245" s="231">
        <f>ROUND(I245*H245,2)</f>
        <v>0</v>
      </c>
      <c r="BL245" s="18" t="s">
        <v>139</v>
      </c>
      <c r="BM245" s="230" t="s">
        <v>278</v>
      </c>
    </row>
    <row r="246" s="2" customFormat="1">
      <c r="A246" s="39"/>
      <c r="B246" s="40"/>
      <c r="C246" s="41"/>
      <c r="D246" s="232" t="s">
        <v>140</v>
      </c>
      <c r="E246" s="41"/>
      <c r="F246" s="233" t="s">
        <v>279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140</v>
      </c>
      <c r="AU246" s="18" t="s">
        <v>83</v>
      </c>
    </row>
    <row r="247" s="13" customFormat="1">
      <c r="A247" s="13"/>
      <c r="B247" s="237"/>
      <c r="C247" s="238"/>
      <c r="D247" s="239" t="s">
        <v>142</v>
      </c>
      <c r="E247" s="240" t="s">
        <v>1</v>
      </c>
      <c r="F247" s="241" t="s">
        <v>280</v>
      </c>
      <c r="G247" s="238"/>
      <c r="H247" s="242">
        <v>2059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142</v>
      </c>
      <c r="AU247" s="248" t="s">
        <v>83</v>
      </c>
      <c r="AV247" s="13" t="s">
        <v>83</v>
      </c>
      <c r="AW247" s="13" t="s">
        <v>30</v>
      </c>
      <c r="AX247" s="13" t="s">
        <v>73</v>
      </c>
      <c r="AY247" s="248" t="s">
        <v>132</v>
      </c>
    </row>
    <row r="248" s="14" customFormat="1">
      <c r="A248" s="14"/>
      <c r="B248" s="249"/>
      <c r="C248" s="250"/>
      <c r="D248" s="239" t="s">
        <v>142</v>
      </c>
      <c r="E248" s="251" t="s">
        <v>1</v>
      </c>
      <c r="F248" s="252" t="s">
        <v>281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142</v>
      </c>
      <c r="AU248" s="258" t="s">
        <v>83</v>
      </c>
      <c r="AV248" s="14" t="s">
        <v>81</v>
      </c>
      <c r="AW248" s="14" t="s">
        <v>30</v>
      </c>
      <c r="AX248" s="14" t="s">
        <v>73</v>
      </c>
      <c r="AY248" s="258" t="s">
        <v>132</v>
      </c>
    </row>
    <row r="249" s="15" customFormat="1">
      <c r="A249" s="15"/>
      <c r="B249" s="259"/>
      <c r="C249" s="260"/>
      <c r="D249" s="239" t="s">
        <v>142</v>
      </c>
      <c r="E249" s="261" t="s">
        <v>1</v>
      </c>
      <c r="F249" s="262" t="s">
        <v>145</v>
      </c>
      <c r="G249" s="260"/>
      <c r="H249" s="263">
        <v>2059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9" t="s">
        <v>142</v>
      </c>
      <c r="AU249" s="269" t="s">
        <v>83</v>
      </c>
      <c r="AV249" s="15" t="s">
        <v>139</v>
      </c>
      <c r="AW249" s="15" t="s">
        <v>30</v>
      </c>
      <c r="AX249" s="15" t="s">
        <v>81</v>
      </c>
      <c r="AY249" s="269" t="s">
        <v>132</v>
      </c>
    </row>
    <row r="250" s="2" customFormat="1" ht="21.75" customHeight="1">
      <c r="A250" s="39"/>
      <c r="B250" s="40"/>
      <c r="C250" s="219" t="s">
        <v>219</v>
      </c>
      <c r="D250" s="219" t="s">
        <v>134</v>
      </c>
      <c r="E250" s="220" t="s">
        <v>282</v>
      </c>
      <c r="F250" s="221" t="s">
        <v>283</v>
      </c>
      <c r="G250" s="222" t="s">
        <v>218</v>
      </c>
      <c r="H250" s="223">
        <v>79.799999999999997</v>
      </c>
      <c r="I250" s="224"/>
      <c r="J250" s="225">
        <f>ROUND(I250*H250,2)</f>
        <v>0</v>
      </c>
      <c r="K250" s="221" t="s">
        <v>138</v>
      </c>
      <c r="L250" s="45"/>
      <c r="M250" s="226" t="s">
        <v>1</v>
      </c>
      <c r="N250" s="227" t="s">
        <v>38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139</v>
      </c>
      <c r="AT250" s="230" t="s">
        <v>134</v>
      </c>
      <c r="AU250" s="230" t="s">
        <v>83</v>
      </c>
      <c r="AY250" s="18" t="s">
        <v>132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81</v>
      </c>
      <c r="BK250" s="231">
        <f>ROUND(I250*H250,2)</f>
        <v>0</v>
      </c>
      <c r="BL250" s="18" t="s">
        <v>139</v>
      </c>
      <c r="BM250" s="230" t="s">
        <v>284</v>
      </c>
    </row>
    <row r="251" s="2" customFormat="1">
      <c r="A251" s="39"/>
      <c r="B251" s="40"/>
      <c r="C251" s="41"/>
      <c r="D251" s="232" t="s">
        <v>140</v>
      </c>
      <c r="E251" s="41"/>
      <c r="F251" s="233" t="s">
        <v>285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140</v>
      </c>
      <c r="AU251" s="18" t="s">
        <v>83</v>
      </c>
    </row>
    <row r="252" s="13" customFormat="1">
      <c r="A252" s="13"/>
      <c r="B252" s="237"/>
      <c r="C252" s="238"/>
      <c r="D252" s="239" t="s">
        <v>142</v>
      </c>
      <c r="E252" s="240" t="s">
        <v>1</v>
      </c>
      <c r="F252" s="241" t="s">
        <v>286</v>
      </c>
      <c r="G252" s="238"/>
      <c r="H252" s="242">
        <v>27.800000000000001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142</v>
      </c>
      <c r="AU252" s="248" t="s">
        <v>83</v>
      </c>
      <c r="AV252" s="13" t="s">
        <v>83</v>
      </c>
      <c r="AW252" s="13" t="s">
        <v>30</v>
      </c>
      <c r="AX252" s="13" t="s">
        <v>73</v>
      </c>
      <c r="AY252" s="248" t="s">
        <v>132</v>
      </c>
    </row>
    <row r="253" s="14" customFormat="1">
      <c r="A253" s="14"/>
      <c r="B253" s="249"/>
      <c r="C253" s="250"/>
      <c r="D253" s="239" t="s">
        <v>142</v>
      </c>
      <c r="E253" s="251" t="s">
        <v>1</v>
      </c>
      <c r="F253" s="252" t="s">
        <v>287</v>
      </c>
      <c r="G253" s="250"/>
      <c r="H253" s="251" t="s">
        <v>1</v>
      </c>
      <c r="I253" s="253"/>
      <c r="J253" s="250"/>
      <c r="K253" s="250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142</v>
      </c>
      <c r="AU253" s="258" t="s">
        <v>83</v>
      </c>
      <c r="AV253" s="14" t="s">
        <v>81</v>
      </c>
      <c r="AW253" s="14" t="s">
        <v>30</v>
      </c>
      <c r="AX253" s="14" t="s">
        <v>73</v>
      </c>
      <c r="AY253" s="258" t="s">
        <v>132</v>
      </c>
    </row>
    <row r="254" s="13" customFormat="1">
      <c r="A254" s="13"/>
      <c r="B254" s="237"/>
      <c r="C254" s="238"/>
      <c r="D254" s="239" t="s">
        <v>142</v>
      </c>
      <c r="E254" s="240" t="s">
        <v>1</v>
      </c>
      <c r="F254" s="241" t="s">
        <v>288</v>
      </c>
      <c r="G254" s="238"/>
      <c r="H254" s="242">
        <v>52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142</v>
      </c>
      <c r="AU254" s="248" t="s">
        <v>83</v>
      </c>
      <c r="AV254" s="13" t="s">
        <v>83</v>
      </c>
      <c r="AW254" s="13" t="s">
        <v>30</v>
      </c>
      <c r="AX254" s="13" t="s">
        <v>73</v>
      </c>
      <c r="AY254" s="248" t="s">
        <v>132</v>
      </c>
    </row>
    <row r="255" s="14" customFormat="1">
      <c r="A255" s="14"/>
      <c r="B255" s="249"/>
      <c r="C255" s="250"/>
      <c r="D255" s="239" t="s">
        <v>142</v>
      </c>
      <c r="E255" s="251" t="s">
        <v>1</v>
      </c>
      <c r="F255" s="252" t="s">
        <v>289</v>
      </c>
      <c r="G255" s="250"/>
      <c r="H255" s="251" t="s">
        <v>1</v>
      </c>
      <c r="I255" s="253"/>
      <c r="J255" s="250"/>
      <c r="K255" s="250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142</v>
      </c>
      <c r="AU255" s="258" t="s">
        <v>83</v>
      </c>
      <c r="AV255" s="14" t="s">
        <v>81</v>
      </c>
      <c r="AW255" s="14" t="s">
        <v>30</v>
      </c>
      <c r="AX255" s="14" t="s">
        <v>73</v>
      </c>
      <c r="AY255" s="258" t="s">
        <v>132</v>
      </c>
    </row>
    <row r="256" s="14" customFormat="1">
      <c r="A256" s="14"/>
      <c r="B256" s="249"/>
      <c r="C256" s="250"/>
      <c r="D256" s="239" t="s">
        <v>142</v>
      </c>
      <c r="E256" s="251" t="s">
        <v>1</v>
      </c>
      <c r="F256" s="252" t="s">
        <v>144</v>
      </c>
      <c r="G256" s="250"/>
      <c r="H256" s="251" t="s">
        <v>1</v>
      </c>
      <c r="I256" s="253"/>
      <c r="J256" s="250"/>
      <c r="K256" s="250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142</v>
      </c>
      <c r="AU256" s="258" t="s">
        <v>83</v>
      </c>
      <c r="AV256" s="14" t="s">
        <v>81</v>
      </c>
      <c r="AW256" s="14" t="s">
        <v>30</v>
      </c>
      <c r="AX256" s="14" t="s">
        <v>73</v>
      </c>
      <c r="AY256" s="258" t="s">
        <v>132</v>
      </c>
    </row>
    <row r="257" s="15" customFormat="1">
      <c r="A257" s="15"/>
      <c r="B257" s="259"/>
      <c r="C257" s="260"/>
      <c r="D257" s="239" t="s">
        <v>142</v>
      </c>
      <c r="E257" s="261" t="s">
        <v>1</v>
      </c>
      <c r="F257" s="262" t="s">
        <v>145</v>
      </c>
      <c r="G257" s="260"/>
      <c r="H257" s="263">
        <v>79.799999999999997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142</v>
      </c>
      <c r="AU257" s="269" t="s">
        <v>83</v>
      </c>
      <c r="AV257" s="15" t="s">
        <v>139</v>
      </c>
      <c r="AW257" s="15" t="s">
        <v>30</v>
      </c>
      <c r="AX257" s="15" t="s">
        <v>81</v>
      </c>
      <c r="AY257" s="269" t="s">
        <v>132</v>
      </c>
    </row>
    <row r="258" s="2" customFormat="1" ht="21.75" customHeight="1">
      <c r="A258" s="39"/>
      <c r="B258" s="40"/>
      <c r="C258" s="219" t="s">
        <v>290</v>
      </c>
      <c r="D258" s="219" t="s">
        <v>134</v>
      </c>
      <c r="E258" s="220" t="s">
        <v>291</v>
      </c>
      <c r="F258" s="221" t="s">
        <v>292</v>
      </c>
      <c r="G258" s="222" t="s">
        <v>137</v>
      </c>
      <c r="H258" s="223">
        <v>44</v>
      </c>
      <c r="I258" s="224"/>
      <c r="J258" s="225">
        <f>ROUND(I258*H258,2)</f>
        <v>0</v>
      </c>
      <c r="K258" s="221" t="s">
        <v>138</v>
      </c>
      <c r="L258" s="45"/>
      <c r="M258" s="226" t="s">
        <v>1</v>
      </c>
      <c r="N258" s="227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139</v>
      </c>
      <c r="AT258" s="230" t="s">
        <v>134</v>
      </c>
      <c r="AU258" s="230" t="s">
        <v>83</v>
      </c>
      <c r="AY258" s="18" t="s">
        <v>132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139</v>
      </c>
      <c r="BM258" s="230" t="s">
        <v>293</v>
      </c>
    </row>
    <row r="259" s="2" customFormat="1">
      <c r="A259" s="39"/>
      <c r="B259" s="40"/>
      <c r="C259" s="41"/>
      <c r="D259" s="232" t="s">
        <v>140</v>
      </c>
      <c r="E259" s="41"/>
      <c r="F259" s="233" t="s">
        <v>294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140</v>
      </c>
      <c r="AU259" s="18" t="s">
        <v>83</v>
      </c>
    </row>
    <row r="260" s="13" customFormat="1">
      <c r="A260" s="13"/>
      <c r="B260" s="237"/>
      <c r="C260" s="238"/>
      <c r="D260" s="239" t="s">
        <v>142</v>
      </c>
      <c r="E260" s="240" t="s">
        <v>1</v>
      </c>
      <c r="F260" s="241" t="s">
        <v>295</v>
      </c>
      <c r="G260" s="238"/>
      <c r="H260" s="242">
        <v>26</v>
      </c>
      <c r="I260" s="243"/>
      <c r="J260" s="238"/>
      <c r="K260" s="238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142</v>
      </c>
      <c r="AU260" s="248" t="s">
        <v>83</v>
      </c>
      <c r="AV260" s="13" t="s">
        <v>83</v>
      </c>
      <c r="AW260" s="13" t="s">
        <v>30</v>
      </c>
      <c r="AX260" s="13" t="s">
        <v>73</v>
      </c>
      <c r="AY260" s="248" t="s">
        <v>132</v>
      </c>
    </row>
    <row r="261" s="14" customFormat="1">
      <c r="A261" s="14"/>
      <c r="B261" s="249"/>
      <c r="C261" s="250"/>
      <c r="D261" s="239" t="s">
        <v>142</v>
      </c>
      <c r="E261" s="251" t="s">
        <v>1</v>
      </c>
      <c r="F261" s="252" t="s">
        <v>296</v>
      </c>
      <c r="G261" s="250"/>
      <c r="H261" s="251" t="s">
        <v>1</v>
      </c>
      <c r="I261" s="253"/>
      <c r="J261" s="250"/>
      <c r="K261" s="250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142</v>
      </c>
      <c r="AU261" s="258" t="s">
        <v>83</v>
      </c>
      <c r="AV261" s="14" t="s">
        <v>81</v>
      </c>
      <c r="AW261" s="14" t="s">
        <v>30</v>
      </c>
      <c r="AX261" s="14" t="s">
        <v>73</v>
      </c>
      <c r="AY261" s="258" t="s">
        <v>132</v>
      </c>
    </row>
    <row r="262" s="13" customFormat="1">
      <c r="A262" s="13"/>
      <c r="B262" s="237"/>
      <c r="C262" s="238"/>
      <c r="D262" s="239" t="s">
        <v>142</v>
      </c>
      <c r="E262" s="240" t="s">
        <v>1</v>
      </c>
      <c r="F262" s="241" t="s">
        <v>297</v>
      </c>
      <c r="G262" s="238"/>
      <c r="H262" s="242">
        <v>18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142</v>
      </c>
      <c r="AU262" s="248" t="s">
        <v>83</v>
      </c>
      <c r="AV262" s="13" t="s">
        <v>83</v>
      </c>
      <c r="AW262" s="13" t="s">
        <v>30</v>
      </c>
      <c r="AX262" s="13" t="s">
        <v>73</v>
      </c>
      <c r="AY262" s="248" t="s">
        <v>132</v>
      </c>
    </row>
    <row r="263" s="14" customFormat="1">
      <c r="A263" s="14"/>
      <c r="B263" s="249"/>
      <c r="C263" s="250"/>
      <c r="D263" s="239" t="s">
        <v>142</v>
      </c>
      <c r="E263" s="251" t="s">
        <v>1</v>
      </c>
      <c r="F263" s="252" t="s">
        <v>298</v>
      </c>
      <c r="G263" s="250"/>
      <c r="H263" s="251" t="s">
        <v>1</v>
      </c>
      <c r="I263" s="253"/>
      <c r="J263" s="250"/>
      <c r="K263" s="250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142</v>
      </c>
      <c r="AU263" s="258" t="s">
        <v>83</v>
      </c>
      <c r="AV263" s="14" t="s">
        <v>81</v>
      </c>
      <c r="AW263" s="14" t="s">
        <v>30</v>
      </c>
      <c r="AX263" s="14" t="s">
        <v>73</v>
      </c>
      <c r="AY263" s="258" t="s">
        <v>132</v>
      </c>
    </row>
    <row r="264" s="15" customFormat="1">
      <c r="A264" s="15"/>
      <c r="B264" s="259"/>
      <c r="C264" s="260"/>
      <c r="D264" s="239" t="s">
        <v>142</v>
      </c>
      <c r="E264" s="261" t="s">
        <v>1</v>
      </c>
      <c r="F264" s="262" t="s">
        <v>145</v>
      </c>
      <c r="G264" s="260"/>
      <c r="H264" s="263">
        <v>44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142</v>
      </c>
      <c r="AU264" s="269" t="s">
        <v>83</v>
      </c>
      <c r="AV264" s="15" t="s">
        <v>139</v>
      </c>
      <c r="AW264" s="15" t="s">
        <v>30</v>
      </c>
      <c r="AX264" s="15" t="s">
        <v>81</v>
      </c>
      <c r="AY264" s="269" t="s">
        <v>132</v>
      </c>
    </row>
    <row r="265" s="2" customFormat="1" ht="24.15" customHeight="1">
      <c r="A265" s="39"/>
      <c r="B265" s="40"/>
      <c r="C265" s="219" t="s">
        <v>223</v>
      </c>
      <c r="D265" s="219" t="s">
        <v>134</v>
      </c>
      <c r="E265" s="220" t="s">
        <v>299</v>
      </c>
      <c r="F265" s="221" t="s">
        <v>300</v>
      </c>
      <c r="G265" s="222" t="s">
        <v>218</v>
      </c>
      <c r="H265" s="223">
        <v>3282.1999999999998</v>
      </c>
      <c r="I265" s="224"/>
      <c r="J265" s="225">
        <f>ROUND(I265*H265,2)</f>
        <v>0</v>
      </c>
      <c r="K265" s="221" t="s">
        <v>138</v>
      </c>
      <c r="L265" s="45"/>
      <c r="M265" s="226" t="s">
        <v>1</v>
      </c>
      <c r="N265" s="227" t="s">
        <v>38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139</v>
      </c>
      <c r="AT265" s="230" t="s">
        <v>134</v>
      </c>
      <c r="AU265" s="230" t="s">
        <v>83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81</v>
      </c>
      <c r="BK265" s="231">
        <f>ROUND(I265*H265,2)</f>
        <v>0</v>
      </c>
      <c r="BL265" s="18" t="s">
        <v>139</v>
      </c>
      <c r="BM265" s="230" t="s">
        <v>301</v>
      </c>
    </row>
    <row r="266" s="2" customFormat="1">
      <c r="A266" s="39"/>
      <c r="B266" s="40"/>
      <c r="C266" s="41"/>
      <c r="D266" s="232" t="s">
        <v>140</v>
      </c>
      <c r="E266" s="41"/>
      <c r="F266" s="233" t="s">
        <v>302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140</v>
      </c>
      <c r="AU266" s="18" t="s">
        <v>83</v>
      </c>
    </row>
    <row r="267" s="13" customFormat="1">
      <c r="A267" s="13"/>
      <c r="B267" s="237"/>
      <c r="C267" s="238"/>
      <c r="D267" s="239" t="s">
        <v>142</v>
      </c>
      <c r="E267" s="240" t="s">
        <v>1</v>
      </c>
      <c r="F267" s="241" t="s">
        <v>303</v>
      </c>
      <c r="G267" s="238"/>
      <c r="H267" s="242">
        <v>426.39999999999998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142</v>
      </c>
      <c r="AU267" s="248" t="s">
        <v>83</v>
      </c>
      <c r="AV267" s="13" t="s">
        <v>83</v>
      </c>
      <c r="AW267" s="13" t="s">
        <v>30</v>
      </c>
      <c r="AX267" s="13" t="s">
        <v>73</v>
      </c>
      <c r="AY267" s="248" t="s">
        <v>132</v>
      </c>
    </row>
    <row r="268" s="13" customFormat="1">
      <c r="A268" s="13"/>
      <c r="B268" s="237"/>
      <c r="C268" s="238"/>
      <c r="D268" s="239" t="s">
        <v>142</v>
      </c>
      <c r="E268" s="240" t="s">
        <v>1</v>
      </c>
      <c r="F268" s="241" t="s">
        <v>304</v>
      </c>
      <c r="G268" s="238"/>
      <c r="H268" s="242">
        <v>717</v>
      </c>
      <c r="I268" s="243"/>
      <c r="J268" s="238"/>
      <c r="K268" s="238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142</v>
      </c>
      <c r="AU268" s="248" t="s">
        <v>83</v>
      </c>
      <c r="AV268" s="13" t="s">
        <v>83</v>
      </c>
      <c r="AW268" s="13" t="s">
        <v>30</v>
      </c>
      <c r="AX268" s="13" t="s">
        <v>73</v>
      </c>
      <c r="AY268" s="248" t="s">
        <v>132</v>
      </c>
    </row>
    <row r="269" s="13" customFormat="1">
      <c r="A269" s="13"/>
      <c r="B269" s="237"/>
      <c r="C269" s="238"/>
      <c r="D269" s="239" t="s">
        <v>142</v>
      </c>
      <c r="E269" s="240" t="s">
        <v>1</v>
      </c>
      <c r="F269" s="241" t="s">
        <v>305</v>
      </c>
      <c r="G269" s="238"/>
      <c r="H269" s="242">
        <v>2138.8000000000002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142</v>
      </c>
      <c r="AU269" s="248" t="s">
        <v>83</v>
      </c>
      <c r="AV269" s="13" t="s">
        <v>83</v>
      </c>
      <c r="AW269" s="13" t="s">
        <v>30</v>
      </c>
      <c r="AX269" s="13" t="s">
        <v>73</v>
      </c>
      <c r="AY269" s="248" t="s">
        <v>132</v>
      </c>
    </row>
    <row r="270" s="14" customFormat="1">
      <c r="A270" s="14"/>
      <c r="B270" s="249"/>
      <c r="C270" s="250"/>
      <c r="D270" s="239" t="s">
        <v>142</v>
      </c>
      <c r="E270" s="251" t="s">
        <v>1</v>
      </c>
      <c r="F270" s="252" t="s">
        <v>306</v>
      </c>
      <c r="G270" s="250"/>
      <c r="H270" s="251" t="s">
        <v>1</v>
      </c>
      <c r="I270" s="253"/>
      <c r="J270" s="250"/>
      <c r="K270" s="250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142</v>
      </c>
      <c r="AU270" s="258" t="s">
        <v>83</v>
      </c>
      <c r="AV270" s="14" t="s">
        <v>81</v>
      </c>
      <c r="AW270" s="14" t="s">
        <v>30</v>
      </c>
      <c r="AX270" s="14" t="s">
        <v>73</v>
      </c>
      <c r="AY270" s="258" t="s">
        <v>132</v>
      </c>
    </row>
    <row r="271" s="15" customFormat="1">
      <c r="A271" s="15"/>
      <c r="B271" s="259"/>
      <c r="C271" s="260"/>
      <c r="D271" s="239" t="s">
        <v>142</v>
      </c>
      <c r="E271" s="261" t="s">
        <v>1</v>
      </c>
      <c r="F271" s="262" t="s">
        <v>145</v>
      </c>
      <c r="G271" s="260"/>
      <c r="H271" s="263">
        <v>3282.2000000000003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9" t="s">
        <v>142</v>
      </c>
      <c r="AU271" s="269" t="s">
        <v>83</v>
      </c>
      <c r="AV271" s="15" t="s">
        <v>139</v>
      </c>
      <c r="AW271" s="15" t="s">
        <v>30</v>
      </c>
      <c r="AX271" s="15" t="s">
        <v>81</v>
      </c>
      <c r="AY271" s="269" t="s">
        <v>132</v>
      </c>
    </row>
    <row r="272" s="2" customFormat="1" ht="24.15" customHeight="1">
      <c r="A272" s="39"/>
      <c r="B272" s="40"/>
      <c r="C272" s="219" t="s">
        <v>307</v>
      </c>
      <c r="D272" s="219" t="s">
        <v>134</v>
      </c>
      <c r="E272" s="220" t="s">
        <v>308</v>
      </c>
      <c r="F272" s="221" t="s">
        <v>309</v>
      </c>
      <c r="G272" s="222" t="s">
        <v>137</v>
      </c>
      <c r="H272" s="223">
        <v>44</v>
      </c>
      <c r="I272" s="224"/>
      <c r="J272" s="225">
        <f>ROUND(I272*H272,2)</f>
        <v>0</v>
      </c>
      <c r="K272" s="221" t="s">
        <v>138</v>
      </c>
      <c r="L272" s="45"/>
      <c r="M272" s="226" t="s">
        <v>1</v>
      </c>
      <c r="N272" s="227" t="s">
        <v>38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139</v>
      </c>
      <c r="AT272" s="230" t="s">
        <v>134</v>
      </c>
      <c r="AU272" s="230" t="s">
        <v>83</v>
      </c>
      <c r="AY272" s="18" t="s">
        <v>132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81</v>
      </c>
      <c r="BK272" s="231">
        <f>ROUND(I272*H272,2)</f>
        <v>0</v>
      </c>
      <c r="BL272" s="18" t="s">
        <v>139</v>
      </c>
      <c r="BM272" s="230" t="s">
        <v>310</v>
      </c>
    </row>
    <row r="273" s="2" customFormat="1">
      <c r="A273" s="39"/>
      <c r="B273" s="40"/>
      <c r="C273" s="41"/>
      <c r="D273" s="232" t="s">
        <v>140</v>
      </c>
      <c r="E273" s="41"/>
      <c r="F273" s="233" t="s">
        <v>311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140</v>
      </c>
      <c r="AU273" s="18" t="s">
        <v>83</v>
      </c>
    </row>
    <row r="274" s="13" customFormat="1">
      <c r="A274" s="13"/>
      <c r="B274" s="237"/>
      <c r="C274" s="238"/>
      <c r="D274" s="239" t="s">
        <v>142</v>
      </c>
      <c r="E274" s="240" t="s">
        <v>1</v>
      </c>
      <c r="F274" s="241" t="s">
        <v>249</v>
      </c>
      <c r="G274" s="238"/>
      <c r="H274" s="242">
        <v>44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142</v>
      </c>
      <c r="AU274" s="248" t="s">
        <v>83</v>
      </c>
      <c r="AV274" s="13" t="s">
        <v>83</v>
      </c>
      <c r="AW274" s="13" t="s">
        <v>30</v>
      </c>
      <c r="AX274" s="13" t="s">
        <v>73</v>
      </c>
      <c r="AY274" s="248" t="s">
        <v>132</v>
      </c>
    </row>
    <row r="275" s="14" customFormat="1">
      <c r="A275" s="14"/>
      <c r="B275" s="249"/>
      <c r="C275" s="250"/>
      <c r="D275" s="239" t="s">
        <v>142</v>
      </c>
      <c r="E275" s="251" t="s">
        <v>1</v>
      </c>
      <c r="F275" s="252" t="s">
        <v>312</v>
      </c>
      <c r="G275" s="250"/>
      <c r="H275" s="251" t="s">
        <v>1</v>
      </c>
      <c r="I275" s="253"/>
      <c r="J275" s="250"/>
      <c r="K275" s="250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142</v>
      </c>
      <c r="AU275" s="258" t="s">
        <v>83</v>
      </c>
      <c r="AV275" s="14" t="s">
        <v>81</v>
      </c>
      <c r="AW275" s="14" t="s">
        <v>30</v>
      </c>
      <c r="AX275" s="14" t="s">
        <v>73</v>
      </c>
      <c r="AY275" s="258" t="s">
        <v>132</v>
      </c>
    </row>
    <row r="276" s="15" customFormat="1">
      <c r="A276" s="15"/>
      <c r="B276" s="259"/>
      <c r="C276" s="260"/>
      <c r="D276" s="239" t="s">
        <v>142</v>
      </c>
      <c r="E276" s="261" t="s">
        <v>1</v>
      </c>
      <c r="F276" s="262" t="s">
        <v>145</v>
      </c>
      <c r="G276" s="260"/>
      <c r="H276" s="263">
        <v>44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9" t="s">
        <v>142</v>
      </c>
      <c r="AU276" s="269" t="s">
        <v>83</v>
      </c>
      <c r="AV276" s="15" t="s">
        <v>139</v>
      </c>
      <c r="AW276" s="15" t="s">
        <v>30</v>
      </c>
      <c r="AX276" s="15" t="s">
        <v>81</v>
      </c>
      <c r="AY276" s="269" t="s">
        <v>132</v>
      </c>
    </row>
    <row r="277" s="2" customFormat="1" ht="16.5" customHeight="1">
      <c r="A277" s="39"/>
      <c r="B277" s="40"/>
      <c r="C277" s="219" t="s">
        <v>227</v>
      </c>
      <c r="D277" s="219" t="s">
        <v>134</v>
      </c>
      <c r="E277" s="220" t="s">
        <v>313</v>
      </c>
      <c r="F277" s="221" t="s">
        <v>314</v>
      </c>
      <c r="G277" s="222" t="s">
        <v>137</v>
      </c>
      <c r="H277" s="223">
        <v>996</v>
      </c>
      <c r="I277" s="224"/>
      <c r="J277" s="225">
        <f>ROUND(I277*H277,2)</f>
        <v>0</v>
      </c>
      <c r="K277" s="221" t="s">
        <v>138</v>
      </c>
      <c r="L277" s="45"/>
      <c r="M277" s="226" t="s">
        <v>1</v>
      </c>
      <c r="N277" s="227" t="s">
        <v>38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139</v>
      </c>
      <c r="AT277" s="230" t="s">
        <v>134</v>
      </c>
      <c r="AU277" s="230" t="s">
        <v>83</v>
      </c>
      <c r="AY277" s="18" t="s">
        <v>132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139</v>
      </c>
      <c r="BM277" s="230" t="s">
        <v>143</v>
      </c>
    </row>
    <row r="278" s="2" customFormat="1">
      <c r="A278" s="39"/>
      <c r="B278" s="40"/>
      <c r="C278" s="41"/>
      <c r="D278" s="232" t="s">
        <v>140</v>
      </c>
      <c r="E278" s="41"/>
      <c r="F278" s="233" t="s">
        <v>315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140</v>
      </c>
      <c r="AU278" s="18" t="s">
        <v>83</v>
      </c>
    </row>
    <row r="279" s="13" customFormat="1">
      <c r="A279" s="13"/>
      <c r="B279" s="237"/>
      <c r="C279" s="238"/>
      <c r="D279" s="239" t="s">
        <v>142</v>
      </c>
      <c r="E279" s="240" t="s">
        <v>1</v>
      </c>
      <c r="F279" s="241" t="s">
        <v>316</v>
      </c>
      <c r="G279" s="238"/>
      <c r="H279" s="242">
        <v>996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142</v>
      </c>
      <c r="AU279" s="248" t="s">
        <v>83</v>
      </c>
      <c r="AV279" s="13" t="s">
        <v>83</v>
      </c>
      <c r="AW279" s="13" t="s">
        <v>30</v>
      </c>
      <c r="AX279" s="13" t="s">
        <v>73</v>
      </c>
      <c r="AY279" s="248" t="s">
        <v>132</v>
      </c>
    </row>
    <row r="280" s="14" customFormat="1">
      <c r="A280" s="14"/>
      <c r="B280" s="249"/>
      <c r="C280" s="250"/>
      <c r="D280" s="239" t="s">
        <v>142</v>
      </c>
      <c r="E280" s="251" t="s">
        <v>1</v>
      </c>
      <c r="F280" s="252" t="s">
        <v>317</v>
      </c>
      <c r="G280" s="250"/>
      <c r="H280" s="251" t="s">
        <v>1</v>
      </c>
      <c r="I280" s="253"/>
      <c r="J280" s="250"/>
      <c r="K280" s="250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142</v>
      </c>
      <c r="AU280" s="258" t="s">
        <v>83</v>
      </c>
      <c r="AV280" s="14" t="s">
        <v>81</v>
      </c>
      <c r="AW280" s="14" t="s">
        <v>30</v>
      </c>
      <c r="AX280" s="14" t="s">
        <v>73</v>
      </c>
      <c r="AY280" s="258" t="s">
        <v>132</v>
      </c>
    </row>
    <row r="281" s="15" customFormat="1">
      <c r="A281" s="15"/>
      <c r="B281" s="259"/>
      <c r="C281" s="260"/>
      <c r="D281" s="239" t="s">
        <v>142</v>
      </c>
      <c r="E281" s="261" t="s">
        <v>1</v>
      </c>
      <c r="F281" s="262" t="s">
        <v>145</v>
      </c>
      <c r="G281" s="260"/>
      <c r="H281" s="263">
        <v>996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9" t="s">
        <v>142</v>
      </c>
      <c r="AU281" s="269" t="s">
        <v>83</v>
      </c>
      <c r="AV281" s="15" t="s">
        <v>139</v>
      </c>
      <c r="AW281" s="15" t="s">
        <v>30</v>
      </c>
      <c r="AX281" s="15" t="s">
        <v>81</v>
      </c>
      <c r="AY281" s="269" t="s">
        <v>132</v>
      </c>
    </row>
    <row r="282" s="2" customFormat="1" ht="33" customHeight="1">
      <c r="A282" s="39"/>
      <c r="B282" s="40"/>
      <c r="C282" s="219" t="s">
        <v>318</v>
      </c>
      <c r="D282" s="219" t="s">
        <v>134</v>
      </c>
      <c r="E282" s="220" t="s">
        <v>319</v>
      </c>
      <c r="F282" s="221" t="s">
        <v>320</v>
      </c>
      <c r="G282" s="222" t="s">
        <v>218</v>
      </c>
      <c r="H282" s="223">
        <v>2364.9499999999998</v>
      </c>
      <c r="I282" s="224"/>
      <c r="J282" s="225">
        <f>ROUND(I282*H282,2)</f>
        <v>0</v>
      </c>
      <c r="K282" s="221" t="s">
        <v>138</v>
      </c>
      <c r="L282" s="45"/>
      <c r="M282" s="226" t="s">
        <v>1</v>
      </c>
      <c r="N282" s="227" t="s">
        <v>38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139</v>
      </c>
      <c r="AT282" s="230" t="s">
        <v>134</v>
      </c>
      <c r="AU282" s="230" t="s">
        <v>83</v>
      </c>
      <c r="AY282" s="18" t="s">
        <v>132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139</v>
      </c>
      <c r="BM282" s="230" t="s">
        <v>321</v>
      </c>
    </row>
    <row r="283" s="2" customFormat="1">
      <c r="A283" s="39"/>
      <c r="B283" s="40"/>
      <c r="C283" s="41"/>
      <c r="D283" s="232" t="s">
        <v>140</v>
      </c>
      <c r="E283" s="41"/>
      <c r="F283" s="233" t="s">
        <v>322</v>
      </c>
      <c r="G283" s="41"/>
      <c r="H283" s="41"/>
      <c r="I283" s="234"/>
      <c r="J283" s="41"/>
      <c r="K283" s="41"/>
      <c r="L283" s="45"/>
      <c r="M283" s="235"/>
      <c r="N283" s="23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140</v>
      </c>
      <c r="AU283" s="18" t="s">
        <v>83</v>
      </c>
    </row>
    <row r="284" s="13" customFormat="1">
      <c r="A284" s="13"/>
      <c r="B284" s="237"/>
      <c r="C284" s="238"/>
      <c r="D284" s="239" t="s">
        <v>142</v>
      </c>
      <c r="E284" s="240" t="s">
        <v>1</v>
      </c>
      <c r="F284" s="241" t="s">
        <v>323</v>
      </c>
      <c r="G284" s="238"/>
      <c r="H284" s="242">
        <v>2364.9499999999998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142</v>
      </c>
      <c r="AU284" s="248" t="s">
        <v>83</v>
      </c>
      <c r="AV284" s="13" t="s">
        <v>83</v>
      </c>
      <c r="AW284" s="13" t="s">
        <v>30</v>
      </c>
      <c r="AX284" s="13" t="s">
        <v>73</v>
      </c>
      <c r="AY284" s="248" t="s">
        <v>132</v>
      </c>
    </row>
    <row r="285" s="15" customFormat="1">
      <c r="A285" s="15"/>
      <c r="B285" s="259"/>
      <c r="C285" s="260"/>
      <c r="D285" s="239" t="s">
        <v>142</v>
      </c>
      <c r="E285" s="261" t="s">
        <v>1</v>
      </c>
      <c r="F285" s="262" t="s">
        <v>145</v>
      </c>
      <c r="G285" s="260"/>
      <c r="H285" s="263">
        <v>2364.9499999999998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9" t="s">
        <v>142</v>
      </c>
      <c r="AU285" s="269" t="s">
        <v>83</v>
      </c>
      <c r="AV285" s="15" t="s">
        <v>139</v>
      </c>
      <c r="AW285" s="15" t="s">
        <v>30</v>
      </c>
      <c r="AX285" s="15" t="s">
        <v>81</v>
      </c>
      <c r="AY285" s="269" t="s">
        <v>132</v>
      </c>
    </row>
    <row r="286" s="2" customFormat="1" ht="16.5" customHeight="1">
      <c r="A286" s="39"/>
      <c r="B286" s="40"/>
      <c r="C286" s="219" t="s">
        <v>231</v>
      </c>
      <c r="D286" s="219" t="s">
        <v>134</v>
      </c>
      <c r="E286" s="220" t="s">
        <v>324</v>
      </c>
      <c r="F286" s="221" t="s">
        <v>325</v>
      </c>
      <c r="G286" s="222" t="s">
        <v>218</v>
      </c>
      <c r="H286" s="223">
        <v>2364.9499999999998</v>
      </c>
      <c r="I286" s="224"/>
      <c r="J286" s="225">
        <f>ROUND(I286*H286,2)</f>
        <v>0</v>
      </c>
      <c r="K286" s="221" t="s">
        <v>138</v>
      </c>
      <c r="L286" s="45"/>
      <c r="M286" s="226" t="s">
        <v>1</v>
      </c>
      <c r="N286" s="227" t="s">
        <v>38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139</v>
      </c>
      <c r="AT286" s="230" t="s">
        <v>134</v>
      </c>
      <c r="AU286" s="230" t="s">
        <v>83</v>
      </c>
      <c r="AY286" s="18" t="s">
        <v>132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81</v>
      </c>
      <c r="BK286" s="231">
        <f>ROUND(I286*H286,2)</f>
        <v>0</v>
      </c>
      <c r="BL286" s="18" t="s">
        <v>139</v>
      </c>
      <c r="BM286" s="230" t="s">
        <v>326</v>
      </c>
    </row>
    <row r="287" s="2" customFormat="1">
      <c r="A287" s="39"/>
      <c r="B287" s="40"/>
      <c r="C287" s="41"/>
      <c r="D287" s="232" t="s">
        <v>140</v>
      </c>
      <c r="E287" s="41"/>
      <c r="F287" s="233" t="s">
        <v>327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140</v>
      </c>
      <c r="AU287" s="18" t="s">
        <v>83</v>
      </c>
    </row>
    <row r="288" s="13" customFormat="1">
      <c r="A288" s="13"/>
      <c r="B288" s="237"/>
      <c r="C288" s="238"/>
      <c r="D288" s="239" t="s">
        <v>142</v>
      </c>
      <c r="E288" s="240" t="s">
        <v>1</v>
      </c>
      <c r="F288" s="241" t="s">
        <v>328</v>
      </c>
      <c r="G288" s="238"/>
      <c r="H288" s="242">
        <v>14.949999999999999</v>
      </c>
      <c r="I288" s="243"/>
      <c r="J288" s="238"/>
      <c r="K288" s="238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142</v>
      </c>
      <c r="AU288" s="248" t="s">
        <v>83</v>
      </c>
      <c r="AV288" s="13" t="s">
        <v>83</v>
      </c>
      <c r="AW288" s="13" t="s">
        <v>30</v>
      </c>
      <c r="AX288" s="13" t="s">
        <v>73</v>
      </c>
      <c r="AY288" s="248" t="s">
        <v>132</v>
      </c>
    </row>
    <row r="289" s="14" customFormat="1">
      <c r="A289" s="14"/>
      <c r="B289" s="249"/>
      <c r="C289" s="250"/>
      <c r="D289" s="239" t="s">
        <v>142</v>
      </c>
      <c r="E289" s="251" t="s">
        <v>1</v>
      </c>
      <c r="F289" s="252" t="s">
        <v>329</v>
      </c>
      <c r="G289" s="250"/>
      <c r="H289" s="251" t="s">
        <v>1</v>
      </c>
      <c r="I289" s="253"/>
      <c r="J289" s="250"/>
      <c r="K289" s="250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142</v>
      </c>
      <c r="AU289" s="258" t="s">
        <v>83</v>
      </c>
      <c r="AV289" s="14" t="s">
        <v>81</v>
      </c>
      <c r="AW289" s="14" t="s">
        <v>30</v>
      </c>
      <c r="AX289" s="14" t="s">
        <v>73</v>
      </c>
      <c r="AY289" s="258" t="s">
        <v>132</v>
      </c>
    </row>
    <row r="290" s="13" customFormat="1">
      <c r="A290" s="13"/>
      <c r="B290" s="237"/>
      <c r="C290" s="238"/>
      <c r="D290" s="239" t="s">
        <v>142</v>
      </c>
      <c r="E290" s="240" t="s">
        <v>1</v>
      </c>
      <c r="F290" s="241" t="s">
        <v>330</v>
      </c>
      <c r="G290" s="238"/>
      <c r="H290" s="242">
        <v>1520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142</v>
      </c>
      <c r="AU290" s="248" t="s">
        <v>83</v>
      </c>
      <c r="AV290" s="13" t="s">
        <v>83</v>
      </c>
      <c r="AW290" s="13" t="s">
        <v>30</v>
      </c>
      <c r="AX290" s="13" t="s">
        <v>73</v>
      </c>
      <c r="AY290" s="248" t="s">
        <v>132</v>
      </c>
    </row>
    <row r="291" s="14" customFormat="1">
      <c r="A291" s="14"/>
      <c r="B291" s="249"/>
      <c r="C291" s="250"/>
      <c r="D291" s="239" t="s">
        <v>142</v>
      </c>
      <c r="E291" s="251" t="s">
        <v>1</v>
      </c>
      <c r="F291" s="252" t="s">
        <v>331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142</v>
      </c>
      <c r="AU291" s="258" t="s">
        <v>83</v>
      </c>
      <c r="AV291" s="14" t="s">
        <v>81</v>
      </c>
      <c r="AW291" s="14" t="s">
        <v>30</v>
      </c>
      <c r="AX291" s="14" t="s">
        <v>73</v>
      </c>
      <c r="AY291" s="258" t="s">
        <v>132</v>
      </c>
    </row>
    <row r="292" s="13" customFormat="1">
      <c r="A292" s="13"/>
      <c r="B292" s="237"/>
      <c r="C292" s="238"/>
      <c r="D292" s="239" t="s">
        <v>142</v>
      </c>
      <c r="E292" s="240" t="s">
        <v>1</v>
      </c>
      <c r="F292" s="241" t="s">
        <v>332</v>
      </c>
      <c r="G292" s="238"/>
      <c r="H292" s="242">
        <v>830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142</v>
      </c>
      <c r="AU292" s="248" t="s">
        <v>83</v>
      </c>
      <c r="AV292" s="13" t="s">
        <v>83</v>
      </c>
      <c r="AW292" s="13" t="s">
        <v>30</v>
      </c>
      <c r="AX292" s="13" t="s">
        <v>73</v>
      </c>
      <c r="AY292" s="248" t="s">
        <v>132</v>
      </c>
    </row>
    <row r="293" s="14" customFormat="1">
      <c r="A293" s="14"/>
      <c r="B293" s="249"/>
      <c r="C293" s="250"/>
      <c r="D293" s="239" t="s">
        <v>142</v>
      </c>
      <c r="E293" s="251" t="s">
        <v>1</v>
      </c>
      <c r="F293" s="252" t="s">
        <v>333</v>
      </c>
      <c r="G293" s="250"/>
      <c r="H293" s="251" t="s">
        <v>1</v>
      </c>
      <c r="I293" s="253"/>
      <c r="J293" s="250"/>
      <c r="K293" s="250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142</v>
      </c>
      <c r="AU293" s="258" t="s">
        <v>83</v>
      </c>
      <c r="AV293" s="14" t="s">
        <v>81</v>
      </c>
      <c r="AW293" s="14" t="s">
        <v>30</v>
      </c>
      <c r="AX293" s="14" t="s">
        <v>73</v>
      </c>
      <c r="AY293" s="258" t="s">
        <v>132</v>
      </c>
    </row>
    <row r="294" s="14" customFormat="1">
      <c r="A294" s="14"/>
      <c r="B294" s="249"/>
      <c r="C294" s="250"/>
      <c r="D294" s="239" t="s">
        <v>142</v>
      </c>
      <c r="E294" s="251" t="s">
        <v>1</v>
      </c>
      <c r="F294" s="252" t="s">
        <v>144</v>
      </c>
      <c r="G294" s="250"/>
      <c r="H294" s="251" t="s">
        <v>1</v>
      </c>
      <c r="I294" s="253"/>
      <c r="J294" s="250"/>
      <c r="K294" s="250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142</v>
      </c>
      <c r="AU294" s="258" t="s">
        <v>83</v>
      </c>
      <c r="AV294" s="14" t="s">
        <v>81</v>
      </c>
      <c r="AW294" s="14" t="s">
        <v>30</v>
      </c>
      <c r="AX294" s="14" t="s">
        <v>73</v>
      </c>
      <c r="AY294" s="258" t="s">
        <v>132</v>
      </c>
    </row>
    <row r="295" s="15" customFormat="1">
      <c r="A295" s="15"/>
      <c r="B295" s="259"/>
      <c r="C295" s="260"/>
      <c r="D295" s="239" t="s">
        <v>142</v>
      </c>
      <c r="E295" s="261" t="s">
        <v>1</v>
      </c>
      <c r="F295" s="262" t="s">
        <v>145</v>
      </c>
      <c r="G295" s="260"/>
      <c r="H295" s="263">
        <v>2364.9499999999998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142</v>
      </c>
      <c r="AU295" s="269" t="s">
        <v>83</v>
      </c>
      <c r="AV295" s="15" t="s">
        <v>139</v>
      </c>
      <c r="AW295" s="15" t="s">
        <v>30</v>
      </c>
      <c r="AX295" s="15" t="s">
        <v>81</v>
      </c>
      <c r="AY295" s="269" t="s">
        <v>132</v>
      </c>
    </row>
    <row r="296" s="2" customFormat="1" ht="24.15" customHeight="1">
      <c r="A296" s="39"/>
      <c r="B296" s="40"/>
      <c r="C296" s="219" t="s">
        <v>334</v>
      </c>
      <c r="D296" s="219" t="s">
        <v>134</v>
      </c>
      <c r="E296" s="220" t="s">
        <v>335</v>
      </c>
      <c r="F296" s="221" t="s">
        <v>336</v>
      </c>
      <c r="G296" s="222" t="s">
        <v>218</v>
      </c>
      <c r="H296" s="223">
        <v>47</v>
      </c>
      <c r="I296" s="224"/>
      <c r="J296" s="225">
        <f>ROUND(I296*H296,2)</f>
        <v>0</v>
      </c>
      <c r="K296" s="221" t="s">
        <v>138</v>
      </c>
      <c r="L296" s="45"/>
      <c r="M296" s="226" t="s">
        <v>1</v>
      </c>
      <c r="N296" s="227" t="s">
        <v>38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139</v>
      </c>
      <c r="AT296" s="230" t="s">
        <v>134</v>
      </c>
      <c r="AU296" s="230" t="s">
        <v>83</v>
      </c>
      <c r="AY296" s="18" t="s">
        <v>132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81</v>
      </c>
      <c r="BK296" s="231">
        <f>ROUND(I296*H296,2)</f>
        <v>0</v>
      </c>
      <c r="BL296" s="18" t="s">
        <v>139</v>
      </c>
      <c r="BM296" s="230" t="s">
        <v>337</v>
      </c>
    </row>
    <row r="297" s="2" customFormat="1">
      <c r="A297" s="39"/>
      <c r="B297" s="40"/>
      <c r="C297" s="41"/>
      <c r="D297" s="232" t="s">
        <v>140</v>
      </c>
      <c r="E297" s="41"/>
      <c r="F297" s="233" t="s">
        <v>338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140</v>
      </c>
      <c r="AU297" s="18" t="s">
        <v>83</v>
      </c>
    </row>
    <row r="298" s="13" customFormat="1">
      <c r="A298" s="13"/>
      <c r="B298" s="237"/>
      <c r="C298" s="238"/>
      <c r="D298" s="239" t="s">
        <v>142</v>
      </c>
      <c r="E298" s="240" t="s">
        <v>1</v>
      </c>
      <c r="F298" s="241" t="s">
        <v>339</v>
      </c>
      <c r="G298" s="238"/>
      <c r="H298" s="242">
        <v>47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142</v>
      </c>
      <c r="AU298" s="248" t="s">
        <v>83</v>
      </c>
      <c r="AV298" s="13" t="s">
        <v>83</v>
      </c>
      <c r="AW298" s="13" t="s">
        <v>30</v>
      </c>
      <c r="AX298" s="13" t="s">
        <v>73</v>
      </c>
      <c r="AY298" s="248" t="s">
        <v>132</v>
      </c>
    </row>
    <row r="299" s="14" customFormat="1">
      <c r="A299" s="14"/>
      <c r="B299" s="249"/>
      <c r="C299" s="250"/>
      <c r="D299" s="239" t="s">
        <v>142</v>
      </c>
      <c r="E299" s="251" t="s">
        <v>1</v>
      </c>
      <c r="F299" s="252" t="s">
        <v>144</v>
      </c>
      <c r="G299" s="250"/>
      <c r="H299" s="251" t="s">
        <v>1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142</v>
      </c>
      <c r="AU299" s="258" t="s">
        <v>83</v>
      </c>
      <c r="AV299" s="14" t="s">
        <v>81</v>
      </c>
      <c r="AW299" s="14" t="s">
        <v>30</v>
      </c>
      <c r="AX299" s="14" t="s">
        <v>73</v>
      </c>
      <c r="AY299" s="258" t="s">
        <v>132</v>
      </c>
    </row>
    <row r="300" s="15" customFormat="1">
      <c r="A300" s="15"/>
      <c r="B300" s="259"/>
      <c r="C300" s="260"/>
      <c r="D300" s="239" t="s">
        <v>142</v>
      </c>
      <c r="E300" s="261" t="s">
        <v>1</v>
      </c>
      <c r="F300" s="262" t="s">
        <v>145</v>
      </c>
      <c r="G300" s="260"/>
      <c r="H300" s="263">
        <v>47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142</v>
      </c>
      <c r="AU300" s="269" t="s">
        <v>83</v>
      </c>
      <c r="AV300" s="15" t="s">
        <v>139</v>
      </c>
      <c r="AW300" s="15" t="s">
        <v>30</v>
      </c>
      <c r="AX300" s="15" t="s">
        <v>81</v>
      </c>
      <c r="AY300" s="269" t="s">
        <v>132</v>
      </c>
    </row>
    <row r="301" s="2" customFormat="1" ht="16.5" customHeight="1">
      <c r="A301" s="39"/>
      <c r="B301" s="40"/>
      <c r="C301" s="270" t="s">
        <v>235</v>
      </c>
      <c r="D301" s="270" t="s">
        <v>199</v>
      </c>
      <c r="E301" s="271" t="s">
        <v>340</v>
      </c>
      <c r="F301" s="272" t="s">
        <v>341</v>
      </c>
      <c r="G301" s="273" t="s">
        <v>218</v>
      </c>
      <c r="H301" s="274">
        <v>47.469999999999999</v>
      </c>
      <c r="I301" s="275"/>
      <c r="J301" s="276">
        <f>ROUND(I301*H301,2)</f>
        <v>0</v>
      </c>
      <c r="K301" s="272" t="s">
        <v>138</v>
      </c>
      <c r="L301" s="277"/>
      <c r="M301" s="278" t="s">
        <v>1</v>
      </c>
      <c r="N301" s="279" t="s">
        <v>38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165</v>
      </c>
      <c r="AT301" s="230" t="s">
        <v>199</v>
      </c>
      <c r="AU301" s="230" t="s">
        <v>83</v>
      </c>
      <c r="AY301" s="18" t="s">
        <v>132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81</v>
      </c>
      <c r="BK301" s="231">
        <f>ROUND(I301*H301,2)</f>
        <v>0</v>
      </c>
      <c r="BL301" s="18" t="s">
        <v>139</v>
      </c>
      <c r="BM301" s="230" t="s">
        <v>342</v>
      </c>
    </row>
    <row r="302" s="13" customFormat="1">
      <c r="A302" s="13"/>
      <c r="B302" s="237"/>
      <c r="C302" s="238"/>
      <c r="D302" s="239" t="s">
        <v>142</v>
      </c>
      <c r="E302" s="240" t="s">
        <v>1</v>
      </c>
      <c r="F302" s="241" t="s">
        <v>343</v>
      </c>
      <c r="G302" s="238"/>
      <c r="H302" s="242">
        <v>47.469999999999999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142</v>
      </c>
      <c r="AU302" s="248" t="s">
        <v>83</v>
      </c>
      <c r="AV302" s="13" t="s">
        <v>83</v>
      </c>
      <c r="AW302" s="13" t="s">
        <v>30</v>
      </c>
      <c r="AX302" s="13" t="s">
        <v>73</v>
      </c>
      <c r="AY302" s="248" t="s">
        <v>132</v>
      </c>
    </row>
    <row r="303" s="15" customFormat="1">
      <c r="A303" s="15"/>
      <c r="B303" s="259"/>
      <c r="C303" s="260"/>
      <c r="D303" s="239" t="s">
        <v>142</v>
      </c>
      <c r="E303" s="261" t="s">
        <v>1</v>
      </c>
      <c r="F303" s="262" t="s">
        <v>145</v>
      </c>
      <c r="G303" s="260"/>
      <c r="H303" s="263">
        <v>47.469999999999999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142</v>
      </c>
      <c r="AU303" s="269" t="s">
        <v>83</v>
      </c>
      <c r="AV303" s="15" t="s">
        <v>139</v>
      </c>
      <c r="AW303" s="15" t="s">
        <v>30</v>
      </c>
      <c r="AX303" s="15" t="s">
        <v>81</v>
      </c>
      <c r="AY303" s="269" t="s">
        <v>132</v>
      </c>
    </row>
    <row r="304" s="2" customFormat="1" ht="33" customHeight="1">
      <c r="A304" s="39"/>
      <c r="B304" s="40"/>
      <c r="C304" s="219" t="s">
        <v>344</v>
      </c>
      <c r="D304" s="219" t="s">
        <v>134</v>
      </c>
      <c r="E304" s="220" t="s">
        <v>345</v>
      </c>
      <c r="F304" s="221" t="s">
        <v>346</v>
      </c>
      <c r="G304" s="222" t="s">
        <v>137</v>
      </c>
      <c r="H304" s="223">
        <v>10279</v>
      </c>
      <c r="I304" s="224"/>
      <c r="J304" s="225">
        <f>ROUND(I304*H304,2)</f>
        <v>0</v>
      </c>
      <c r="K304" s="221" t="s">
        <v>138</v>
      </c>
      <c r="L304" s="45"/>
      <c r="M304" s="226" t="s">
        <v>1</v>
      </c>
      <c r="N304" s="227" t="s">
        <v>38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139</v>
      </c>
      <c r="AT304" s="230" t="s">
        <v>134</v>
      </c>
      <c r="AU304" s="230" t="s">
        <v>83</v>
      </c>
      <c r="AY304" s="18" t="s">
        <v>132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81</v>
      </c>
      <c r="BK304" s="231">
        <f>ROUND(I304*H304,2)</f>
        <v>0</v>
      </c>
      <c r="BL304" s="18" t="s">
        <v>139</v>
      </c>
      <c r="BM304" s="230" t="s">
        <v>347</v>
      </c>
    </row>
    <row r="305" s="2" customFormat="1">
      <c r="A305" s="39"/>
      <c r="B305" s="40"/>
      <c r="C305" s="41"/>
      <c r="D305" s="232" t="s">
        <v>140</v>
      </c>
      <c r="E305" s="41"/>
      <c r="F305" s="233" t="s">
        <v>348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140</v>
      </c>
      <c r="AU305" s="18" t="s">
        <v>83</v>
      </c>
    </row>
    <row r="306" s="13" customFormat="1">
      <c r="A306" s="13"/>
      <c r="B306" s="237"/>
      <c r="C306" s="238"/>
      <c r="D306" s="239" t="s">
        <v>142</v>
      </c>
      <c r="E306" s="240" t="s">
        <v>1</v>
      </c>
      <c r="F306" s="241" t="s">
        <v>349</v>
      </c>
      <c r="G306" s="238"/>
      <c r="H306" s="242">
        <v>10279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142</v>
      </c>
      <c r="AU306" s="248" t="s">
        <v>83</v>
      </c>
      <c r="AV306" s="13" t="s">
        <v>83</v>
      </c>
      <c r="AW306" s="13" t="s">
        <v>30</v>
      </c>
      <c r="AX306" s="13" t="s">
        <v>73</v>
      </c>
      <c r="AY306" s="248" t="s">
        <v>132</v>
      </c>
    </row>
    <row r="307" s="14" customFormat="1">
      <c r="A307" s="14"/>
      <c r="B307" s="249"/>
      <c r="C307" s="250"/>
      <c r="D307" s="239" t="s">
        <v>142</v>
      </c>
      <c r="E307" s="251" t="s">
        <v>1</v>
      </c>
      <c r="F307" s="252" t="s">
        <v>144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142</v>
      </c>
      <c r="AU307" s="258" t="s">
        <v>83</v>
      </c>
      <c r="AV307" s="14" t="s">
        <v>81</v>
      </c>
      <c r="AW307" s="14" t="s">
        <v>30</v>
      </c>
      <c r="AX307" s="14" t="s">
        <v>73</v>
      </c>
      <c r="AY307" s="258" t="s">
        <v>132</v>
      </c>
    </row>
    <row r="308" s="15" customFormat="1">
      <c r="A308" s="15"/>
      <c r="B308" s="259"/>
      <c r="C308" s="260"/>
      <c r="D308" s="239" t="s">
        <v>142</v>
      </c>
      <c r="E308" s="261" t="s">
        <v>1</v>
      </c>
      <c r="F308" s="262" t="s">
        <v>145</v>
      </c>
      <c r="G308" s="260"/>
      <c r="H308" s="263">
        <v>10279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142</v>
      </c>
      <c r="AU308" s="269" t="s">
        <v>83</v>
      </c>
      <c r="AV308" s="15" t="s">
        <v>139</v>
      </c>
      <c r="AW308" s="15" t="s">
        <v>30</v>
      </c>
      <c r="AX308" s="15" t="s">
        <v>81</v>
      </c>
      <c r="AY308" s="269" t="s">
        <v>132</v>
      </c>
    </row>
    <row r="309" s="2" customFormat="1" ht="37.8" customHeight="1">
      <c r="A309" s="39"/>
      <c r="B309" s="40"/>
      <c r="C309" s="219" t="s">
        <v>239</v>
      </c>
      <c r="D309" s="219" t="s">
        <v>134</v>
      </c>
      <c r="E309" s="220" t="s">
        <v>350</v>
      </c>
      <c r="F309" s="221" t="s">
        <v>351</v>
      </c>
      <c r="G309" s="222" t="s">
        <v>137</v>
      </c>
      <c r="H309" s="223">
        <v>225</v>
      </c>
      <c r="I309" s="224"/>
      <c r="J309" s="225">
        <f>ROUND(I309*H309,2)</f>
        <v>0</v>
      </c>
      <c r="K309" s="221" t="s">
        <v>138</v>
      </c>
      <c r="L309" s="45"/>
      <c r="M309" s="226" t="s">
        <v>1</v>
      </c>
      <c r="N309" s="227" t="s">
        <v>38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139</v>
      </c>
      <c r="AT309" s="230" t="s">
        <v>134</v>
      </c>
      <c r="AU309" s="230" t="s">
        <v>83</v>
      </c>
      <c r="AY309" s="18" t="s">
        <v>132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81</v>
      </c>
      <c r="BK309" s="231">
        <f>ROUND(I309*H309,2)</f>
        <v>0</v>
      </c>
      <c r="BL309" s="18" t="s">
        <v>139</v>
      </c>
      <c r="BM309" s="230" t="s">
        <v>352</v>
      </c>
    </row>
    <row r="310" s="2" customFormat="1">
      <c r="A310" s="39"/>
      <c r="B310" s="40"/>
      <c r="C310" s="41"/>
      <c r="D310" s="232" t="s">
        <v>140</v>
      </c>
      <c r="E310" s="41"/>
      <c r="F310" s="233" t="s">
        <v>353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140</v>
      </c>
      <c r="AU310" s="18" t="s">
        <v>83</v>
      </c>
    </row>
    <row r="311" s="13" customFormat="1">
      <c r="A311" s="13"/>
      <c r="B311" s="237"/>
      <c r="C311" s="238"/>
      <c r="D311" s="239" t="s">
        <v>142</v>
      </c>
      <c r="E311" s="240" t="s">
        <v>1</v>
      </c>
      <c r="F311" s="241" t="s">
        <v>167</v>
      </c>
      <c r="G311" s="238"/>
      <c r="H311" s="242">
        <v>225</v>
      </c>
      <c r="I311" s="243"/>
      <c r="J311" s="238"/>
      <c r="K311" s="238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142</v>
      </c>
      <c r="AU311" s="248" t="s">
        <v>83</v>
      </c>
      <c r="AV311" s="13" t="s">
        <v>83</v>
      </c>
      <c r="AW311" s="13" t="s">
        <v>30</v>
      </c>
      <c r="AX311" s="13" t="s">
        <v>73</v>
      </c>
      <c r="AY311" s="248" t="s">
        <v>132</v>
      </c>
    </row>
    <row r="312" s="14" customFormat="1">
      <c r="A312" s="14"/>
      <c r="B312" s="249"/>
      <c r="C312" s="250"/>
      <c r="D312" s="239" t="s">
        <v>142</v>
      </c>
      <c r="E312" s="251" t="s">
        <v>1</v>
      </c>
      <c r="F312" s="252" t="s">
        <v>144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142</v>
      </c>
      <c r="AU312" s="258" t="s">
        <v>83</v>
      </c>
      <c r="AV312" s="14" t="s">
        <v>81</v>
      </c>
      <c r="AW312" s="14" t="s">
        <v>30</v>
      </c>
      <c r="AX312" s="14" t="s">
        <v>73</v>
      </c>
      <c r="AY312" s="258" t="s">
        <v>132</v>
      </c>
    </row>
    <row r="313" s="15" customFormat="1">
      <c r="A313" s="15"/>
      <c r="B313" s="259"/>
      <c r="C313" s="260"/>
      <c r="D313" s="239" t="s">
        <v>142</v>
      </c>
      <c r="E313" s="261" t="s">
        <v>1</v>
      </c>
      <c r="F313" s="262" t="s">
        <v>145</v>
      </c>
      <c r="G313" s="260"/>
      <c r="H313" s="263">
        <v>225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9" t="s">
        <v>142</v>
      </c>
      <c r="AU313" s="269" t="s">
        <v>83</v>
      </c>
      <c r="AV313" s="15" t="s">
        <v>139</v>
      </c>
      <c r="AW313" s="15" t="s">
        <v>30</v>
      </c>
      <c r="AX313" s="15" t="s">
        <v>81</v>
      </c>
      <c r="AY313" s="269" t="s">
        <v>132</v>
      </c>
    </row>
    <row r="314" s="2" customFormat="1" ht="37.8" customHeight="1">
      <c r="A314" s="39"/>
      <c r="B314" s="40"/>
      <c r="C314" s="219" t="s">
        <v>354</v>
      </c>
      <c r="D314" s="219" t="s">
        <v>134</v>
      </c>
      <c r="E314" s="220" t="s">
        <v>355</v>
      </c>
      <c r="F314" s="221" t="s">
        <v>356</v>
      </c>
      <c r="G314" s="222" t="s">
        <v>218</v>
      </c>
      <c r="H314" s="223">
        <v>64</v>
      </c>
      <c r="I314" s="224"/>
      <c r="J314" s="225">
        <f>ROUND(I314*H314,2)</f>
        <v>0</v>
      </c>
      <c r="K314" s="221" t="s">
        <v>138</v>
      </c>
      <c r="L314" s="45"/>
      <c r="M314" s="226" t="s">
        <v>1</v>
      </c>
      <c r="N314" s="227" t="s">
        <v>38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139</v>
      </c>
      <c r="AT314" s="230" t="s">
        <v>134</v>
      </c>
      <c r="AU314" s="230" t="s">
        <v>83</v>
      </c>
      <c r="AY314" s="18" t="s">
        <v>132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81</v>
      </c>
      <c r="BK314" s="231">
        <f>ROUND(I314*H314,2)</f>
        <v>0</v>
      </c>
      <c r="BL314" s="18" t="s">
        <v>139</v>
      </c>
      <c r="BM314" s="230" t="s">
        <v>357</v>
      </c>
    </row>
    <row r="315" s="2" customFormat="1">
      <c r="A315" s="39"/>
      <c r="B315" s="40"/>
      <c r="C315" s="41"/>
      <c r="D315" s="232" t="s">
        <v>140</v>
      </c>
      <c r="E315" s="41"/>
      <c r="F315" s="233" t="s">
        <v>358</v>
      </c>
      <c r="G315" s="41"/>
      <c r="H315" s="41"/>
      <c r="I315" s="234"/>
      <c r="J315" s="41"/>
      <c r="K315" s="41"/>
      <c r="L315" s="45"/>
      <c r="M315" s="235"/>
      <c r="N315" s="23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140</v>
      </c>
      <c r="AU315" s="18" t="s">
        <v>83</v>
      </c>
    </row>
    <row r="316" s="13" customFormat="1">
      <c r="A316" s="13"/>
      <c r="B316" s="237"/>
      <c r="C316" s="238"/>
      <c r="D316" s="239" t="s">
        <v>142</v>
      </c>
      <c r="E316" s="240" t="s">
        <v>1</v>
      </c>
      <c r="F316" s="241" t="s">
        <v>143</v>
      </c>
      <c r="G316" s="238"/>
      <c r="H316" s="242">
        <v>64</v>
      </c>
      <c r="I316" s="243"/>
      <c r="J316" s="238"/>
      <c r="K316" s="238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142</v>
      </c>
      <c r="AU316" s="248" t="s">
        <v>83</v>
      </c>
      <c r="AV316" s="13" t="s">
        <v>83</v>
      </c>
      <c r="AW316" s="13" t="s">
        <v>30</v>
      </c>
      <c r="AX316" s="13" t="s">
        <v>73</v>
      </c>
      <c r="AY316" s="248" t="s">
        <v>132</v>
      </c>
    </row>
    <row r="317" s="14" customFormat="1">
      <c r="A317" s="14"/>
      <c r="B317" s="249"/>
      <c r="C317" s="250"/>
      <c r="D317" s="239" t="s">
        <v>142</v>
      </c>
      <c r="E317" s="251" t="s">
        <v>1</v>
      </c>
      <c r="F317" s="252" t="s">
        <v>144</v>
      </c>
      <c r="G317" s="250"/>
      <c r="H317" s="251" t="s">
        <v>1</v>
      </c>
      <c r="I317" s="253"/>
      <c r="J317" s="250"/>
      <c r="K317" s="250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142</v>
      </c>
      <c r="AU317" s="258" t="s">
        <v>83</v>
      </c>
      <c r="AV317" s="14" t="s">
        <v>81</v>
      </c>
      <c r="AW317" s="14" t="s">
        <v>30</v>
      </c>
      <c r="AX317" s="14" t="s">
        <v>73</v>
      </c>
      <c r="AY317" s="258" t="s">
        <v>132</v>
      </c>
    </row>
    <row r="318" s="15" customFormat="1">
      <c r="A318" s="15"/>
      <c r="B318" s="259"/>
      <c r="C318" s="260"/>
      <c r="D318" s="239" t="s">
        <v>142</v>
      </c>
      <c r="E318" s="261" t="s">
        <v>1</v>
      </c>
      <c r="F318" s="262" t="s">
        <v>145</v>
      </c>
      <c r="G318" s="260"/>
      <c r="H318" s="263">
        <v>64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9" t="s">
        <v>142</v>
      </c>
      <c r="AU318" s="269" t="s">
        <v>83</v>
      </c>
      <c r="AV318" s="15" t="s">
        <v>139</v>
      </c>
      <c r="AW318" s="15" t="s">
        <v>30</v>
      </c>
      <c r="AX318" s="15" t="s">
        <v>81</v>
      </c>
      <c r="AY318" s="269" t="s">
        <v>132</v>
      </c>
    </row>
    <row r="319" s="2" customFormat="1" ht="33" customHeight="1">
      <c r="A319" s="39"/>
      <c r="B319" s="40"/>
      <c r="C319" s="219" t="s">
        <v>242</v>
      </c>
      <c r="D319" s="219" t="s">
        <v>134</v>
      </c>
      <c r="E319" s="220" t="s">
        <v>359</v>
      </c>
      <c r="F319" s="221" t="s">
        <v>360</v>
      </c>
      <c r="G319" s="222" t="s">
        <v>207</v>
      </c>
      <c r="H319" s="223">
        <v>4</v>
      </c>
      <c r="I319" s="224"/>
      <c r="J319" s="225">
        <f>ROUND(I319*H319,2)</f>
        <v>0</v>
      </c>
      <c r="K319" s="221" t="s">
        <v>138</v>
      </c>
      <c r="L319" s="45"/>
      <c r="M319" s="226" t="s">
        <v>1</v>
      </c>
      <c r="N319" s="227" t="s">
        <v>38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139</v>
      </c>
      <c r="AT319" s="230" t="s">
        <v>134</v>
      </c>
      <c r="AU319" s="230" t="s">
        <v>83</v>
      </c>
      <c r="AY319" s="18" t="s">
        <v>132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81</v>
      </c>
      <c r="BK319" s="231">
        <f>ROUND(I319*H319,2)</f>
        <v>0</v>
      </c>
      <c r="BL319" s="18" t="s">
        <v>139</v>
      </c>
      <c r="BM319" s="230" t="s">
        <v>361</v>
      </c>
    </row>
    <row r="320" s="2" customFormat="1">
      <c r="A320" s="39"/>
      <c r="B320" s="40"/>
      <c r="C320" s="41"/>
      <c r="D320" s="232" t="s">
        <v>140</v>
      </c>
      <c r="E320" s="41"/>
      <c r="F320" s="233" t="s">
        <v>362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140</v>
      </c>
      <c r="AU320" s="18" t="s">
        <v>83</v>
      </c>
    </row>
    <row r="321" s="13" customFormat="1">
      <c r="A321" s="13"/>
      <c r="B321" s="237"/>
      <c r="C321" s="238"/>
      <c r="D321" s="239" t="s">
        <v>142</v>
      </c>
      <c r="E321" s="240" t="s">
        <v>1</v>
      </c>
      <c r="F321" s="241" t="s">
        <v>139</v>
      </c>
      <c r="G321" s="238"/>
      <c r="H321" s="242">
        <v>4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142</v>
      </c>
      <c r="AU321" s="248" t="s">
        <v>83</v>
      </c>
      <c r="AV321" s="13" t="s">
        <v>83</v>
      </c>
      <c r="AW321" s="13" t="s">
        <v>30</v>
      </c>
      <c r="AX321" s="13" t="s">
        <v>73</v>
      </c>
      <c r="AY321" s="248" t="s">
        <v>132</v>
      </c>
    </row>
    <row r="322" s="14" customFormat="1">
      <c r="A322" s="14"/>
      <c r="B322" s="249"/>
      <c r="C322" s="250"/>
      <c r="D322" s="239" t="s">
        <v>142</v>
      </c>
      <c r="E322" s="251" t="s">
        <v>1</v>
      </c>
      <c r="F322" s="252" t="s">
        <v>363</v>
      </c>
      <c r="G322" s="250"/>
      <c r="H322" s="251" t="s">
        <v>1</v>
      </c>
      <c r="I322" s="253"/>
      <c r="J322" s="250"/>
      <c r="K322" s="250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142</v>
      </c>
      <c r="AU322" s="258" t="s">
        <v>83</v>
      </c>
      <c r="AV322" s="14" t="s">
        <v>81</v>
      </c>
      <c r="AW322" s="14" t="s">
        <v>30</v>
      </c>
      <c r="AX322" s="14" t="s">
        <v>73</v>
      </c>
      <c r="AY322" s="258" t="s">
        <v>132</v>
      </c>
    </row>
    <row r="323" s="15" customFormat="1">
      <c r="A323" s="15"/>
      <c r="B323" s="259"/>
      <c r="C323" s="260"/>
      <c r="D323" s="239" t="s">
        <v>142</v>
      </c>
      <c r="E323" s="261" t="s">
        <v>1</v>
      </c>
      <c r="F323" s="262" t="s">
        <v>145</v>
      </c>
      <c r="G323" s="260"/>
      <c r="H323" s="263">
        <v>4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142</v>
      </c>
      <c r="AU323" s="269" t="s">
        <v>83</v>
      </c>
      <c r="AV323" s="15" t="s">
        <v>139</v>
      </c>
      <c r="AW323" s="15" t="s">
        <v>30</v>
      </c>
      <c r="AX323" s="15" t="s">
        <v>81</v>
      </c>
      <c r="AY323" s="269" t="s">
        <v>132</v>
      </c>
    </row>
    <row r="324" s="2" customFormat="1" ht="24.15" customHeight="1">
      <c r="A324" s="39"/>
      <c r="B324" s="40"/>
      <c r="C324" s="219" t="s">
        <v>364</v>
      </c>
      <c r="D324" s="219" t="s">
        <v>134</v>
      </c>
      <c r="E324" s="220" t="s">
        <v>365</v>
      </c>
      <c r="F324" s="221" t="s">
        <v>366</v>
      </c>
      <c r="G324" s="222" t="s">
        <v>207</v>
      </c>
      <c r="H324" s="223">
        <v>4</v>
      </c>
      <c r="I324" s="224"/>
      <c r="J324" s="225">
        <f>ROUND(I324*H324,2)</f>
        <v>0</v>
      </c>
      <c r="K324" s="221" t="s">
        <v>138</v>
      </c>
      <c r="L324" s="45"/>
      <c r="M324" s="226" t="s">
        <v>1</v>
      </c>
      <c r="N324" s="227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139</v>
      </c>
      <c r="AT324" s="230" t="s">
        <v>134</v>
      </c>
      <c r="AU324" s="230" t="s">
        <v>83</v>
      </c>
      <c r="AY324" s="18" t="s">
        <v>132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139</v>
      </c>
      <c r="BM324" s="230" t="s">
        <v>367</v>
      </c>
    </row>
    <row r="325" s="2" customFormat="1">
      <c r="A325" s="39"/>
      <c r="B325" s="40"/>
      <c r="C325" s="41"/>
      <c r="D325" s="232" t="s">
        <v>140</v>
      </c>
      <c r="E325" s="41"/>
      <c r="F325" s="233" t="s">
        <v>368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83</v>
      </c>
    </row>
    <row r="326" s="13" customFormat="1">
      <c r="A326" s="13"/>
      <c r="B326" s="237"/>
      <c r="C326" s="238"/>
      <c r="D326" s="239" t="s">
        <v>142</v>
      </c>
      <c r="E326" s="240" t="s">
        <v>1</v>
      </c>
      <c r="F326" s="241" t="s">
        <v>139</v>
      </c>
      <c r="G326" s="238"/>
      <c r="H326" s="242">
        <v>4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142</v>
      </c>
      <c r="AU326" s="248" t="s">
        <v>83</v>
      </c>
      <c r="AV326" s="13" t="s">
        <v>83</v>
      </c>
      <c r="AW326" s="13" t="s">
        <v>30</v>
      </c>
      <c r="AX326" s="13" t="s">
        <v>73</v>
      </c>
      <c r="AY326" s="248" t="s">
        <v>132</v>
      </c>
    </row>
    <row r="327" s="14" customFormat="1">
      <c r="A327" s="14"/>
      <c r="B327" s="249"/>
      <c r="C327" s="250"/>
      <c r="D327" s="239" t="s">
        <v>142</v>
      </c>
      <c r="E327" s="251" t="s">
        <v>1</v>
      </c>
      <c r="F327" s="252" t="s">
        <v>144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142</v>
      </c>
      <c r="AU327" s="258" t="s">
        <v>83</v>
      </c>
      <c r="AV327" s="14" t="s">
        <v>81</v>
      </c>
      <c r="AW327" s="14" t="s">
        <v>30</v>
      </c>
      <c r="AX327" s="14" t="s">
        <v>73</v>
      </c>
      <c r="AY327" s="258" t="s">
        <v>132</v>
      </c>
    </row>
    <row r="328" s="15" customFormat="1">
      <c r="A328" s="15"/>
      <c r="B328" s="259"/>
      <c r="C328" s="260"/>
      <c r="D328" s="239" t="s">
        <v>142</v>
      </c>
      <c r="E328" s="261" t="s">
        <v>1</v>
      </c>
      <c r="F328" s="262" t="s">
        <v>145</v>
      </c>
      <c r="G328" s="260"/>
      <c r="H328" s="263">
        <v>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9" t="s">
        <v>142</v>
      </c>
      <c r="AU328" s="269" t="s">
        <v>83</v>
      </c>
      <c r="AV328" s="15" t="s">
        <v>139</v>
      </c>
      <c r="AW328" s="15" t="s">
        <v>30</v>
      </c>
      <c r="AX328" s="15" t="s">
        <v>81</v>
      </c>
      <c r="AY328" s="269" t="s">
        <v>132</v>
      </c>
    </row>
    <row r="329" s="12" customFormat="1" ht="22.8" customHeight="1">
      <c r="A329" s="12"/>
      <c r="B329" s="203"/>
      <c r="C329" s="204"/>
      <c r="D329" s="205" t="s">
        <v>72</v>
      </c>
      <c r="E329" s="217" t="s">
        <v>369</v>
      </c>
      <c r="F329" s="217" t="s">
        <v>370</v>
      </c>
      <c r="G329" s="204"/>
      <c r="H329" s="204"/>
      <c r="I329" s="207"/>
      <c r="J329" s="218">
        <f>BK329</f>
        <v>0</v>
      </c>
      <c r="K329" s="204"/>
      <c r="L329" s="209"/>
      <c r="M329" s="210"/>
      <c r="N329" s="211"/>
      <c r="O329" s="211"/>
      <c r="P329" s="212">
        <f>SUM(P330:P377)</f>
        <v>0</v>
      </c>
      <c r="Q329" s="211"/>
      <c r="R329" s="212">
        <f>SUM(R330:R377)</f>
        <v>0</v>
      </c>
      <c r="S329" s="211"/>
      <c r="T329" s="213">
        <f>SUM(T330:T377)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4" t="s">
        <v>81</v>
      </c>
      <c r="AT329" s="215" t="s">
        <v>72</v>
      </c>
      <c r="AU329" s="215" t="s">
        <v>81</v>
      </c>
      <c r="AY329" s="214" t="s">
        <v>132</v>
      </c>
      <c r="BK329" s="216">
        <f>SUM(BK330:BK377)</f>
        <v>0</v>
      </c>
    </row>
    <row r="330" s="2" customFormat="1" ht="24.15" customHeight="1">
      <c r="A330" s="39"/>
      <c r="B330" s="40"/>
      <c r="C330" s="219" t="s">
        <v>246</v>
      </c>
      <c r="D330" s="219" t="s">
        <v>134</v>
      </c>
      <c r="E330" s="220" t="s">
        <v>371</v>
      </c>
      <c r="F330" s="221" t="s">
        <v>372</v>
      </c>
      <c r="G330" s="222" t="s">
        <v>170</v>
      </c>
      <c r="H330" s="223">
        <v>3.032</v>
      </c>
      <c r="I330" s="224"/>
      <c r="J330" s="225">
        <f>ROUND(I330*H330,2)</f>
        <v>0</v>
      </c>
      <c r="K330" s="221" t="s">
        <v>138</v>
      </c>
      <c r="L330" s="45"/>
      <c r="M330" s="226" t="s">
        <v>1</v>
      </c>
      <c r="N330" s="227" t="s">
        <v>38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139</v>
      </c>
      <c r="AT330" s="230" t="s">
        <v>134</v>
      </c>
      <c r="AU330" s="230" t="s">
        <v>83</v>
      </c>
      <c r="AY330" s="18" t="s">
        <v>132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81</v>
      </c>
      <c r="BK330" s="231">
        <f>ROUND(I330*H330,2)</f>
        <v>0</v>
      </c>
      <c r="BL330" s="18" t="s">
        <v>139</v>
      </c>
      <c r="BM330" s="230" t="s">
        <v>373</v>
      </c>
    </row>
    <row r="331" s="2" customFormat="1">
      <c r="A331" s="39"/>
      <c r="B331" s="40"/>
      <c r="C331" s="41"/>
      <c r="D331" s="232" t="s">
        <v>140</v>
      </c>
      <c r="E331" s="41"/>
      <c r="F331" s="233" t="s">
        <v>374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140</v>
      </c>
      <c r="AU331" s="18" t="s">
        <v>83</v>
      </c>
    </row>
    <row r="332" s="13" customFormat="1">
      <c r="A332" s="13"/>
      <c r="B332" s="237"/>
      <c r="C332" s="238"/>
      <c r="D332" s="239" t="s">
        <v>142</v>
      </c>
      <c r="E332" s="240" t="s">
        <v>1</v>
      </c>
      <c r="F332" s="241" t="s">
        <v>375</v>
      </c>
      <c r="G332" s="238"/>
      <c r="H332" s="242">
        <v>3.032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142</v>
      </c>
      <c r="AU332" s="248" t="s">
        <v>83</v>
      </c>
      <c r="AV332" s="13" t="s">
        <v>83</v>
      </c>
      <c r="AW332" s="13" t="s">
        <v>30</v>
      </c>
      <c r="AX332" s="13" t="s">
        <v>73</v>
      </c>
      <c r="AY332" s="248" t="s">
        <v>132</v>
      </c>
    </row>
    <row r="333" s="14" customFormat="1">
      <c r="A333" s="14"/>
      <c r="B333" s="249"/>
      <c r="C333" s="250"/>
      <c r="D333" s="239" t="s">
        <v>142</v>
      </c>
      <c r="E333" s="251" t="s">
        <v>1</v>
      </c>
      <c r="F333" s="252" t="s">
        <v>376</v>
      </c>
      <c r="G333" s="250"/>
      <c r="H333" s="251" t="s">
        <v>1</v>
      </c>
      <c r="I333" s="253"/>
      <c r="J333" s="250"/>
      <c r="K333" s="250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142</v>
      </c>
      <c r="AU333" s="258" t="s">
        <v>83</v>
      </c>
      <c r="AV333" s="14" t="s">
        <v>81</v>
      </c>
      <c r="AW333" s="14" t="s">
        <v>30</v>
      </c>
      <c r="AX333" s="14" t="s">
        <v>73</v>
      </c>
      <c r="AY333" s="258" t="s">
        <v>132</v>
      </c>
    </row>
    <row r="334" s="15" customFormat="1">
      <c r="A334" s="15"/>
      <c r="B334" s="259"/>
      <c r="C334" s="260"/>
      <c r="D334" s="239" t="s">
        <v>142</v>
      </c>
      <c r="E334" s="261" t="s">
        <v>1</v>
      </c>
      <c r="F334" s="262" t="s">
        <v>145</v>
      </c>
      <c r="G334" s="260"/>
      <c r="H334" s="263">
        <v>3.032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142</v>
      </c>
      <c r="AU334" s="269" t="s">
        <v>83</v>
      </c>
      <c r="AV334" s="15" t="s">
        <v>139</v>
      </c>
      <c r="AW334" s="15" t="s">
        <v>30</v>
      </c>
      <c r="AX334" s="15" t="s">
        <v>81</v>
      </c>
      <c r="AY334" s="269" t="s">
        <v>132</v>
      </c>
    </row>
    <row r="335" s="2" customFormat="1" ht="24.15" customHeight="1">
      <c r="A335" s="39"/>
      <c r="B335" s="40"/>
      <c r="C335" s="219" t="s">
        <v>377</v>
      </c>
      <c r="D335" s="219" t="s">
        <v>134</v>
      </c>
      <c r="E335" s="220" t="s">
        <v>378</v>
      </c>
      <c r="F335" s="221" t="s">
        <v>379</v>
      </c>
      <c r="G335" s="222" t="s">
        <v>170</v>
      </c>
      <c r="H335" s="223">
        <v>82.679000000000002</v>
      </c>
      <c r="I335" s="224"/>
      <c r="J335" s="225">
        <f>ROUND(I335*H335,2)</f>
        <v>0</v>
      </c>
      <c r="K335" s="221" t="s">
        <v>138</v>
      </c>
      <c r="L335" s="45"/>
      <c r="M335" s="226" t="s">
        <v>1</v>
      </c>
      <c r="N335" s="227" t="s">
        <v>38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139</v>
      </c>
      <c r="AT335" s="230" t="s">
        <v>134</v>
      </c>
      <c r="AU335" s="230" t="s">
        <v>83</v>
      </c>
      <c r="AY335" s="18" t="s">
        <v>132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81</v>
      </c>
      <c r="BK335" s="231">
        <f>ROUND(I335*H335,2)</f>
        <v>0</v>
      </c>
      <c r="BL335" s="18" t="s">
        <v>139</v>
      </c>
      <c r="BM335" s="230" t="s">
        <v>380</v>
      </c>
    </row>
    <row r="336" s="2" customFormat="1">
      <c r="A336" s="39"/>
      <c r="B336" s="40"/>
      <c r="C336" s="41"/>
      <c r="D336" s="232" t="s">
        <v>140</v>
      </c>
      <c r="E336" s="41"/>
      <c r="F336" s="233" t="s">
        <v>381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140</v>
      </c>
      <c r="AU336" s="18" t="s">
        <v>83</v>
      </c>
    </row>
    <row r="337" s="13" customFormat="1">
      <c r="A337" s="13"/>
      <c r="B337" s="237"/>
      <c r="C337" s="238"/>
      <c r="D337" s="239" t="s">
        <v>142</v>
      </c>
      <c r="E337" s="240" t="s">
        <v>1</v>
      </c>
      <c r="F337" s="241" t="s">
        <v>382</v>
      </c>
      <c r="G337" s="238"/>
      <c r="H337" s="242">
        <v>1280.385</v>
      </c>
      <c r="I337" s="243"/>
      <c r="J337" s="238"/>
      <c r="K337" s="238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142</v>
      </c>
      <c r="AU337" s="248" t="s">
        <v>83</v>
      </c>
      <c r="AV337" s="13" t="s">
        <v>83</v>
      </c>
      <c r="AW337" s="13" t="s">
        <v>30</v>
      </c>
      <c r="AX337" s="13" t="s">
        <v>73</v>
      </c>
      <c r="AY337" s="248" t="s">
        <v>132</v>
      </c>
    </row>
    <row r="338" s="13" customFormat="1">
      <c r="A338" s="13"/>
      <c r="B338" s="237"/>
      <c r="C338" s="238"/>
      <c r="D338" s="239" t="s">
        <v>142</v>
      </c>
      <c r="E338" s="240" t="s">
        <v>1</v>
      </c>
      <c r="F338" s="241" t="s">
        <v>383</v>
      </c>
      <c r="G338" s="238"/>
      <c r="H338" s="242">
        <v>-4.6959999999999997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142</v>
      </c>
      <c r="AU338" s="248" t="s">
        <v>83</v>
      </c>
      <c r="AV338" s="13" t="s">
        <v>83</v>
      </c>
      <c r="AW338" s="13" t="s">
        <v>30</v>
      </c>
      <c r="AX338" s="13" t="s">
        <v>73</v>
      </c>
      <c r="AY338" s="248" t="s">
        <v>132</v>
      </c>
    </row>
    <row r="339" s="14" customFormat="1">
      <c r="A339" s="14"/>
      <c r="B339" s="249"/>
      <c r="C339" s="250"/>
      <c r="D339" s="239" t="s">
        <v>142</v>
      </c>
      <c r="E339" s="251" t="s">
        <v>1</v>
      </c>
      <c r="F339" s="252" t="s">
        <v>384</v>
      </c>
      <c r="G339" s="250"/>
      <c r="H339" s="251" t="s">
        <v>1</v>
      </c>
      <c r="I339" s="253"/>
      <c r="J339" s="250"/>
      <c r="K339" s="250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142</v>
      </c>
      <c r="AU339" s="258" t="s">
        <v>83</v>
      </c>
      <c r="AV339" s="14" t="s">
        <v>81</v>
      </c>
      <c r="AW339" s="14" t="s">
        <v>30</v>
      </c>
      <c r="AX339" s="14" t="s">
        <v>73</v>
      </c>
      <c r="AY339" s="258" t="s">
        <v>132</v>
      </c>
    </row>
    <row r="340" s="13" customFormat="1">
      <c r="A340" s="13"/>
      <c r="B340" s="237"/>
      <c r="C340" s="238"/>
      <c r="D340" s="239" t="s">
        <v>142</v>
      </c>
      <c r="E340" s="240" t="s">
        <v>1</v>
      </c>
      <c r="F340" s="241" t="s">
        <v>385</v>
      </c>
      <c r="G340" s="238"/>
      <c r="H340" s="242">
        <v>-1193.01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142</v>
      </c>
      <c r="AU340" s="248" t="s">
        <v>83</v>
      </c>
      <c r="AV340" s="13" t="s">
        <v>83</v>
      </c>
      <c r="AW340" s="13" t="s">
        <v>30</v>
      </c>
      <c r="AX340" s="13" t="s">
        <v>73</v>
      </c>
      <c r="AY340" s="248" t="s">
        <v>132</v>
      </c>
    </row>
    <row r="341" s="14" customFormat="1">
      <c r="A341" s="14"/>
      <c r="B341" s="249"/>
      <c r="C341" s="250"/>
      <c r="D341" s="239" t="s">
        <v>142</v>
      </c>
      <c r="E341" s="251" t="s">
        <v>1</v>
      </c>
      <c r="F341" s="252" t="s">
        <v>386</v>
      </c>
      <c r="G341" s="250"/>
      <c r="H341" s="251" t="s">
        <v>1</v>
      </c>
      <c r="I341" s="253"/>
      <c r="J341" s="250"/>
      <c r="K341" s="250"/>
      <c r="L341" s="254"/>
      <c r="M341" s="255"/>
      <c r="N341" s="256"/>
      <c r="O341" s="256"/>
      <c r="P341" s="256"/>
      <c r="Q341" s="256"/>
      <c r="R341" s="256"/>
      <c r="S341" s="256"/>
      <c r="T341" s="25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8" t="s">
        <v>142</v>
      </c>
      <c r="AU341" s="258" t="s">
        <v>83</v>
      </c>
      <c r="AV341" s="14" t="s">
        <v>81</v>
      </c>
      <c r="AW341" s="14" t="s">
        <v>30</v>
      </c>
      <c r="AX341" s="14" t="s">
        <v>73</v>
      </c>
      <c r="AY341" s="258" t="s">
        <v>132</v>
      </c>
    </row>
    <row r="342" s="15" customFormat="1">
      <c r="A342" s="15"/>
      <c r="B342" s="259"/>
      <c r="C342" s="260"/>
      <c r="D342" s="239" t="s">
        <v>142</v>
      </c>
      <c r="E342" s="261" t="s">
        <v>1</v>
      </c>
      <c r="F342" s="262" t="s">
        <v>145</v>
      </c>
      <c r="G342" s="260"/>
      <c r="H342" s="263">
        <v>82.679000000000087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9" t="s">
        <v>142</v>
      </c>
      <c r="AU342" s="269" t="s">
        <v>83</v>
      </c>
      <c r="AV342" s="15" t="s">
        <v>139</v>
      </c>
      <c r="AW342" s="15" t="s">
        <v>30</v>
      </c>
      <c r="AX342" s="15" t="s">
        <v>81</v>
      </c>
      <c r="AY342" s="269" t="s">
        <v>132</v>
      </c>
    </row>
    <row r="343" s="2" customFormat="1" ht="24.15" customHeight="1">
      <c r="A343" s="39"/>
      <c r="B343" s="40"/>
      <c r="C343" s="219" t="s">
        <v>249</v>
      </c>
      <c r="D343" s="219" t="s">
        <v>134</v>
      </c>
      <c r="E343" s="220" t="s">
        <v>387</v>
      </c>
      <c r="F343" s="221" t="s">
        <v>388</v>
      </c>
      <c r="G343" s="222" t="s">
        <v>170</v>
      </c>
      <c r="H343" s="223">
        <v>1157.5060000000001</v>
      </c>
      <c r="I343" s="224"/>
      <c r="J343" s="225">
        <f>ROUND(I343*H343,2)</f>
        <v>0</v>
      </c>
      <c r="K343" s="221" t="s">
        <v>138</v>
      </c>
      <c r="L343" s="45"/>
      <c r="M343" s="226" t="s">
        <v>1</v>
      </c>
      <c r="N343" s="227" t="s">
        <v>38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139</v>
      </c>
      <c r="AT343" s="230" t="s">
        <v>134</v>
      </c>
      <c r="AU343" s="230" t="s">
        <v>83</v>
      </c>
      <c r="AY343" s="18" t="s">
        <v>132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81</v>
      </c>
      <c r="BK343" s="231">
        <f>ROUND(I343*H343,2)</f>
        <v>0</v>
      </c>
      <c r="BL343" s="18" t="s">
        <v>139</v>
      </c>
      <c r="BM343" s="230" t="s">
        <v>389</v>
      </c>
    </row>
    <row r="344" s="2" customFormat="1">
      <c r="A344" s="39"/>
      <c r="B344" s="40"/>
      <c r="C344" s="41"/>
      <c r="D344" s="232" t="s">
        <v>140</v>
      </c>
      <c r="E344" s="41"/>
      <c r="F344" s="233" t="s">
        <v>390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83</v>
      </c>
    </row>
    <row r="345" s="13" customFormat="1">
      <c r="A345" s="13"/>
      <c r="B345" s="237"/>
      <c r="C345" s="238"/>
      <c r="D345" s="239" t="s">
        <v>142</v>
      </c>
      <c r="E345" s="240" t="s">
        <v>1</v>
      </c>
      <c r="F345" s="241" t="s">
        <v>391</v>
      </c>
      <c r="G345" s="238"/>
      <c r="H345" s="242">
        <v>1157.5060000000001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142</v>
      </c>
      <c r="AU345" s="248" t="s">
        <v>83</v>
      </c>
      <c r="AV345" s="13" t="s">
        <v>83</v>
      </c>
      <c r="AW345" s="13" t="s">
        <v>30</v>
      </c>
      <c r="AX345" s="13" t="s">
        <v>73</v>
      </c>
      <c r="AY345" s="248" t="s">
        <v>132</v>
      </c>
    </row>
    <row r="346" s="15" customFormat="1">
      <c r="A346" s="15"/>
      <c r="B346" s="259"/>
      <c r="C346" s="260"/>
      <c r="D346" s="239" t="s">
        <v>142</v>
      </c>
      <c r="E346" s="261" t="s">
        <v>1</v>
      </c>
      <c r="F346" s="262" t="s">
        <v>145</v>
      </c>
      <c r="G346" s="260"/>
      <c r="H346" s="263">
        <v>1157.5060000000001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142</v>
      </c>
      <c r="AU346" s="269" t="s">
        <v>83</v>
      </c>
      <c r="AV346" s="15" t="s">
        <v>139</v>
      </c>
      <c r="AW346" s="15" t="s">
        <v>30</v>
      </c>
      <c r="AX346" s="15" t="s">
        <v>81</v>
      </c>
      <c r="AY346" s="269" t="s">
        <v>132</v>
      </c>
    </row>
    <row r="347" s="2" customFormat="1" ht="24.15" customHeight="1">
      <c r="A347" s="39"/>
      <c r="B347" s="40"/>
      <c r="C347" s="219" t="s">
        <v>392</v>
      </c>
      <c r="D347" s="219" t="s">
        <v>134</v>
      </c>
      <c r="E347" s="220" t="s">
        <v>393</v>
      </c>
      <c r="F347" s="221" t="s">
        <v>394</v>
      </c>
      <c r="G347" s="222" t="s">
        <v>170</v>
      </c>
      <c r="H347" s="223">
        <v>4.6959999999999997</v>
      </c>
      <c r="I347" s="224"/>
      <c r="J347" s="225">
        <f>ROUND(I347*H347,2)</f>
        <v>0</v>
      </c>
      <c r="K347" s="221" t="s">
        <v>138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139</v>
      </c>
      <c r="AT347" s="230" t="s">
        <v>134</v>
      </c>
      <c r="AU347" s="230" t="s">
        <v>83</v>
      </c>
      <c r="AY347" s="18" t="s">
        <v>132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139</v>
      </c>
      <c r="BM347" s="230" t="s">
        <v>395</v>
      </c>
    </row>
    <row r="348" s="2" customFormat="1">
      <c r="A348" s="39"/>
      <c r="B348" s="40"/>
      <c r="C348" s="41"/>
      <c r="D348" s="232" t="s">
        <v>140</v>
      </c>
      <c r="E348" s="41"/>
      <c r="F348" s="233" t="s">
        <v>396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140</v>
      </c>
      <c r="AU348" s="18" t="s">
        <v>83</v>
      </c>
    </row>
    <row r="349" s="13" customFormat="1">
      <c r="A349" s="13"/>
      <c r="B349" s="237"/>
      <c r="C349" s="238"/>
      <c r="D349" s="239" t="s">
        <v>142</v>
      </c>
      <c r="E349" s="240" t="s">
        <v>1</v>
      </c>
      <c r="F349" s="241" t="s">
        <v>397</v>
      </c>
      <c r="G349" s="238"/>
      <c r="H349" s="242">
        <v>1.6639999999999999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142</v>
      </c>
      <c r="AU349" s="248" t="s">
        <v>83</v>
      </c>
      <c r="AV349" s="13" t="s">
        <v>83</v>
      </c>
      <c r="AW349" s="13" t="s">
        <v>30</v>
      </c>
      <c r="AX349" s="13" t="s">
        <v>73</v>
      </c>
      <c r="AY349" s="248" t="s">
        <v>132</v>
      </c>
    </row>
    <row r="350" s="14" customFormat="1">
      <c r="A350" s="14"/>
      <c r="B350" s="249"/>
      <c r="C350" s="250"/>
      <c r="D350" s="239" t="s">
        <v>142</v>
      </c>
      <c r="E350" s="251" t="s">
        <v>1</v>
      </c>
      <c r="F350" s="252" t="s">
        <v>398</v>
      </c>
      <c r="G350" s="250"/>
      <c r="H350" s="251" t="s">
        <v>1</v>
      </c>
      <c r="I350" s="253"/>
      <c r="J350" s="250"/>
      <c r="K350" s="250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142</v>
      </c>
      <c r="AU350" s="258" t="s">
        <v>83</v>
      </c>
      <c r="AV350" s="14" t="s">
        <v>81</v>
      </c>
      <c r="AW350" s="14" t="s">
        <v>30</v>
      </c>
      <c r="AX350" s="14" t="s">
        <v>73</v>
      </c>
      <c r="AY350" s="258" t="s">
        <v>132</v>
      </c>
    </row>
    <row r="351" s="16" customFormat="1">
      <c r="A351" s="16"/>
      <c r="B351" s="280"/>
      <c r="C351" s="281"/>
      <c r="D351" s="239" t="s">
        <v>142</v>
      </c>
      <c r="E351" s="282" t="s">
        <v>1</v>
      </c>
      <c r="F351" s="283" t="s">
        <v>399</v>
      </c>
      <c r="G351" s="281"/>
      <c r="H351" s="284">
        <v>1.6639999999999999</v>
      </c>
      <c r="I351" s="285"/>
      <c r="J351" s="281"/>
      <c r="K351" s="281"/>
      <c r="L351" s="286"/>
      <c r="M351" s="287"/>
      <c r="N351" s="288"/>
      <c r="O351" s="288"/>
      <c r="P351" s="288"/>
      <c r="Q351" s="288"/>
      <c r="R351" s="288"/>
      <c r="S351" s="288"/>
      <c r="T351" s="289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0" t="s">
        <v>142</v>
      </c>
      <c r="AU351" s="290" t="s">
        <v>83</v>
      </c>
      <c r="AV351" s="16" t="s">
        <v>155</v>
      </c>
      <c r="AW351" s="16" t="s">
        <v>30</v>
      </c>
      <c r="AX351" s="16" t="s">
        <v>73</v>
      </c>
      <c r="AY351" s="290" t="s">
        <v>132</v>
      </c>
    </row>
    <row r="352" s="13" customFormat="1">
      <c r="A352" s="13"/>
      <c r="B352" s="237"/>
      <c r="C352" s="238"/>
      <c r="D352" s="239" t="s">
        <v>142</v>
      </c>
      <c r="E352" s="240" t="s">
        <v>1</v>
      </c>
      <c r="F352" s="241" t="s">
        <v>400</v>
      </c>
      <c r="G352" s="238"/>
      <c r="H352" s="242">
        <v>2.6880000000000002</v>
      </c>
      <c r="I352" s="243"/>
      <c r="J352" s="238"/>
      <c r="K352" s="238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142</v>
      </c>
      <c r="AU352" s="248" t="s">
        <v>83</v>
      </c>
      <c r="AV352" s="13" t="s">
        <v>83</v>
      </c>
      <c r="AW352" s="13" t="s">
        <v>30</v>
      </c>
      <c r="AX352" s="13" t="s">
        <v>73</v>
      </c>
      <c r="AY352" s="248" t="s">
        <v>132</v>
      </c>
    </row>
    <row r="353" s="13" customFormat="1">
      <c r="A353" s="13"/>
      <c r="B353" s="237"/>
      <c r="C353" s="238"/>
      <c r="D353" s="239" t="s">
        <v>142</v>
      </c>
      <c r="E353" s="240" t="s">
        <v>1</v>
      </c>
      <c r="F353" s="241" t="s">
        <v>401</v>
      </c>
      <c r="G353" s="238"/>
      <c r="H353" s="242">
        <v>0.32800000000000001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142</v>
      </c>
      <c r="AU353" s="248" t="s">
        <v>83</v>
      </c>
      <c r="AV353" s="13" t="s">
        <v>83</v>
      </c>
      <c r="AW353" s="13" t="s">
        <v>30</v>
      </c>
      <c r="AX353" s="13" t="s">
        <v>73</v>
      </c>
      <c r="AY353" s="248" t="s">
        <v>132</v>
      </c>
    </row>
    <row r="354" s="13" customFormat="1">
      <c r="A354" s="13"/>
      <c r="B354" s="237"/>
      <c r="C354" s="238"/>
      <c r="D354" s="239" t="s">
        <v>142</v>
      </c>
      <c r="E354" s="240" t="s">
        <v>1</v>
      </c>
      <c r="F354" s="241" t="s">
        <v>402</v>
      </c>
      <c r="G354" s="238"/>
      <c r="H354" s="242">
        <v>0.016</v>
      </c>
      <c r="I354" s="243"/>
      <c r="J354" s="238"/>
      <c r="K354" s="238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142</v>
      </c>
      <c r="AU354" s="248" t="s">
        <v>83</v>
      </c>
      <c r="AV354" s="13" t="s">
        <v>83</v>
      </c>
      <c r="AW354" s="13" t="s">
        <v>30</v>
      </c>
      <c r="AX354" s="13" t="s">
        <v>73</v>
      </c>
      <c r="AY354" s="248" t="s">
        <v>132</v>
      </c>
    </row>
    <row r="355" s="14" customFormat="1">
      <c r="A355" s="14"/>
      <c r="B355" s="249"/>
      <c r="C355" s="250"/>
      <c r="D355" s="239" t="s">
        <v>142</v>
      </c>
      <c r="E355" s="251" t="s">
        <v>1</v>
      </c>
      <c r="F355" s="252" t="s">
        <v>376</v>
      </c>
      <c r="G355" s="250"/>
      <c r="H355" s="251" t="s">
        <v>1</v>
      </c>
      <c r="I355" s="253"/>
      <c r="J355" s="250"/>
      <c r="K355" s="250"/>
      <c r="L355" s="254"/>
      <c r="M355" s="255"/>
      <c r="N355" s="256"/>
      <c r="O355" s="256"/>
      <c r="P355" s="256"/>
      <c r="Q355" s="256"/>
      <c r="R355" s="256"/>
      <c r="S355" s="256"/>
      <c r="T355" s="25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8" t="s">
        <v>142</v>
      </c>
      <c r="AU355" s="258" t="s">
        <v>83</v>
      </c>
      <c r="AV355" s="14" t="s">
        <v>81</v>
      </c>
      <c r="AW355" s="14" t="s">
        <v>30</v>
      </c>
      <c r="AX355" s="14" t="s">
        <v>73</v>
      </c>
      <c r="AY355" s="258" t="s">
        <v>132</v>
      </c>
    </row>
    <row r="356" s="16" customFormat="1">
      <c r="A356" s="16"/>
      <c r="B356" s="280"/>
      <c r="C356" s="281"/>
      <c r="D356" s="239" t="s">
        <v>142</v>
      </c>
      <c r="E356" s="282" t="s">
        <v>1</v>
      </c>
      <c r="F356" s="283" t="s">
        <v>399</v>
      </c>
      <c r="G356" s="281"/>
      <c r="H356" s="284">
        <v>3.032</v>
      </c>
      <c r="I356" s="285"/>
      <c r="J356" s="281"/>
      <c r="K356" s="281"/>
      <c r="L356" s="286"/>
      <c r="M356" s="287"/>
      <c r="N356" s="288"/>
      <c r="O356" s="288"/>
      <c r="P356" s="288"/>
      <c r="Q356" s="288"/>
      <c r="R356" s="288"/>
      <c r="S356" s="288"/>
      <c r="T356" s="289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0" t="s">
        <v>142</v>
      </c>
      <c r="AU356" s="290" t="s">
        <v>83</v>
      </c>
      <c r="AV356" s="16" t="s">
        <v>155</v>
      </c>
      <c r="AW356" s="16" t="s">
        <v>30</v>
      </c>
      <c r="AX356" s="16" t="s">
        <v>73</v>
      </c>
      <c r="AY356" s="290" t="s">
        <v>132</v>
      </c>
    </row>
    <row r="357" s="15" customFormat="1">
      <c r="A357" s="15"/>
      <c r="B357" s="259"/>
      <c r="C357" s="260"/>
      <c r="D357" s="239" t="s">
        <v>142</v>
      </c>
      <c r="E357" s="261" t="s">
        <v>1</v>
      </c>
      <c r="F357" s="262" t="s">
        <v>145</v>
      </c>
      <c r="G357" s="260"/>
      <c r="H357" s="263">
        <v>4.6960000000000006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9" t="s">
        <v>142</v>
      </c>
      <c r="AU357" s="269" t="s">
        <v>83</v>
      </c>
      <c r="AV357" s="15" t="s">
        <v>139</v>
      </c>
      <c r="AW357" s="15" t="s">
        <v>30</v>
      </c>
      <c r="AX357" s="15" t="s">
        <v>81</v>
      </c>
      <c r="AY357" s="269" t="s">
        <v>132</v>
      </c>
    </row>
    <row r="358" s="2" customFormat="1" ht="24.15" customHeight="1">
      <c r="A358" s="39"/>
      <c r="B358" s="40"/>
      <c r="C358" s="219" t="s">
        <v>253</v>
      </c>
      <c r="D358" s="219" t="s">
        <v>134</v>
      </c>
      <c r="E358" s="220" t="s">
        <v>403</v>
      </c>
      <c r="F358" s="221" t="s">
        <v>388</v>
      </c>
      <c r="G358" s="222" t="s">
        <v>170</v>
      </c>
      <c r="H358" s="223">
        <v>65.744</v>
      </c>
      <c r="I358" s="224"/>
      <c r="J358" s="225">
        <f>ROUND(I358*H358,2)</f>
        <v>0</v>
      </c>
      <c r="K358" s="221" t="s">
        <v>138</v>
      </c>
      <c r="L358" s="45"/>
      <c r="M358" s="226" t="s">
        <v>1</v>
      </c>
      <c r="N358" s="227" t="s">
        <v>38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139</v>
      </c>
      <c r="AT358" s="230" t="s">
        <v>134</v>
      </c>
      <c r="AU358" s="230" t="s">
        <v>83</v>
      </c>
      <c r="AY358" s="18" t="s">
        <v>132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81</v>
      </c>
      <c r="BK358" s="231">
        <f>ROUND(I358*H358,2)</f>
        <v>0</v>
      </c>
      <c r="BL358" s="18" t="s">
        <v>139</v>
      </c>
      <c r="BM358" s="230" t="s">
        <v>404</v>
      </c>
    </row>
    <row r="359" s="2" customFormat="1">
      <c r="A359" s="39"/>
      <c r="B359" s="40"/>
      <c r="C359" s="41"/>
      <c r="D359" s="232" t="s">
        <v>140</v>
      </c>
      <c r="E359" s="41"/>
      <c r="F359" s="233" t="s">
        <v>405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140</v>
      </c>
      <c r="AU359" s="18" t="s">
        <v>83</v>
      </c>
    </row>
    <row r="360" s="13" customFormat="1">
      <c r="A360" s="13"/>
      <c r="B360" s="237"/>
      <c r="C360" s="238"/>
      <c r="D360" s="239" t="s">
        <v>142</v>
      </c>
      <c r="E360" s="240" t="s">
        <v>1</v>
      </c>
      <c r="F360" s="241" t="s">
        <v>406</v>
      </c>
      <c r="G360" s="238"/>
      <c r="H360" s="242">
        <v>65.744</v>
      </c>
      <c r="I360" s="243"/>
      <c r="J360" s="238"/>
      <c r="K360" s="238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142</v>
      </c>
      <c r="AU360" s="248" t="s">
        <v>83</v>
      </c>
      <c r="AV360" s="13" t="s">
        <v>83</v>
      </c>
      <c r="AW360" s="13" t="s">
        <v>30</v>
      </c>
      <c r="AX360" s="13" t="s">
        <v>73</v>
      </c>
      <c r="AY360" s="248" t="s">
        <v>132</v>
      </c>
    </row>
    <row r="361" s="15" customFormat="1">
      <c r="A361" s="15"/>
      <c r="B361" s="259"/>
      <c r="C361" s="260"/>
      <c r="D361" s="239" t="s">
        <v>142</v>
      </c>
      <c r="E361" s="261" t="s">
        <v>1</v>
      </c>
      <c r="F361" s="262" t="s">
        <v>145</v>
      </c>
      <c r="G361" s="260"/>
      <c r="H361" s="263">
        <v>65.744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9" t="s">
        <v>142</v>
      </c>
      <c r="AU361" s="269" t="s">
        <v>83</v>
      </c>
      <c r="AV361" s="15" t="s">
        <v>139</v>
      </c>
      <c r="AW361" s="15" t="s">
        <v>30</v>
      </c>
      <c r="AX361" s="15" t="s">
        <v>81</v>
      </c>
      <c r="AY361" s="269" t="s">
        <v>132</v>
      </c>
    </row>
    <row r="362" s="2" customFormat="1" ht="16.5" customHeight="1">
      <c r="A362" s="39"/>
      <c r="B362" s="40"/>
      <c r="C362" s="219" t="s">
        <v>339</v>
      </c>
      <c r="D362" s="219" t="s">
        <v>134</v>
      </c>
      <c r="E362" s="220" t="s">
        <v>407</v>
      </c>
      <c r="F362" s="221" t="s">
        <v>408</v>
      </c>
      <c r="G362" s="222" t="s">
        <v>170</v>
      </c>
      <c r="H362" s="223">
        <v>82.679000000000002</v>
      </c>
      <c r="I362" s="224"/>
      <c r="J362" s="225">
        <f>ROUND(I362*H362,2)</f>
        <v>0</v>
      </c>
      <c r="K362" s="221" t="s">
        <v>138</v>
      </c>
      <c r="L362" s="45"/>
      <c r="M362" s="226" t="s">
        <v>1</v>
      </c>
      <c r="N362" s="227" t="s">
        <v>38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139</v>
      </c>
      <c r="AT362" s="230" t="s">
        <v>134</v>
      </c>
      <c r="AU362" s="230" t="s">
        <v>83</v>
      </c>
      <c r="AY362" s="18" t="s">
        <v>132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81</v>
      </c>
      <c r="BK362" s="231">
        <f>ROUND(I362*H362,2)</f>
        <v>0</v>
      </c>
      <c r="BL362" s="18" t="s">
        <v>139</v>
      </c>
      <c r="BM362" s="230" t="s">
        <v>409</v>
      </c>
    </row>
    <row r="363" s="2" customFormat="1">
      <c r="A363" s="39"/>
      <c r="B363" s="40"/>
      <c r="C363" s="41"/>
      <c r="D363" s="232" t="s">
        <v>140</v>
      </c>
      <c r="E363" s="41"/>
      <c r="F363" s="233" t="s">
        <v>410</v>
      </c>
      <c r="G363" s="41"/>
      <c r="H363" s="41"/>
      <c r="I363" s="234"/>
      <c r="J363" s="41"/>
      <c r="K363" s="41"/>
      <c r="L363" s="45"/>
      <c r="M363" s="235"/>
      <c r="N363" s="23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140</v>
      </c>
      <c r="AU363" s="18" t="s">
        <v>83</v>
      </c>
    </row>
    <row r="364" s="13" customFormat="1">
      <c r="A364" s="13"/>
      <c r="B364" s="237"/>
      <c r="C364" s="238"/>
      <c r="D364" s="239" t="s">
        <v>142</v>
      </c>
      <c r="E364" s="240" t="s">
        <v>1</v>
      </c>
      <c r="F364" s="241" t="s">
        <v>411</v>
      </c>
      <c r="G364" s="238"/>
      <c r="H364" s="242">
        <v>82.679000000000002</v>
      </c>
      <c r="I364" s="243"/>
      <c r="J364" s="238"/>
      <c r="K364" s="238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142</v>
      </c>
      <c r="AU364" s="248" t="s">
        <v>83</v>
      </c>
      <c r="AV364" s="13" t="s">
        <v>83</v>
      </c>
      <c r="AW364" s="13" t="s">
        <v>30</v>
      </c>
      <c r="AX364" s="13" t="s">
        <v>73</v>
      </c>
      <c r="AY364" s="248" t="s">
        <v>132</v>
      </c>
    </row>
    <row r="365" s="15" customFormat="1">
      <c r="A365" s="15"/>
      <c r="B365" s="259"/>
      <c r="C365" s="260"/>
      <c r="D365" s="239" t="s">
        <v>142</v>
      </c>
      <c r="E365" s="261" t="s">
        <v>1</v>
      </c>
      <c r="F365" s="262" t="s">
        <v>145</v>
      </c>
      <c r="G365" s="260"/>
      <c r="H365" s="263">
        <v>82.679000000000002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9" t="s">
        <v>142</v>
      </c>
      <c r="AU365" s="269" t="s">
        <v>83</v>
      </c>
      <c r="AV365" s="15" t="s">
        <v>139</v>
      </c>
      <c r="AW365" s="15" t="s">
        <v>30</v>
      </c>
      <c r="AX365" s="15" t="s">
        <v>81</v>
      </c>
      <c r="AY365" s="269" t="s">
        <v>132</v>
      </c>
    </row>
    <row r="366" s="2" customFormat="1" ht="16.5" customHeight="1">
      <c r="A366" s="39"/>
      <c r="B366" s="40"/>
      <c r="C366" s="219" t="s">
        <v>256</v>
      </c>
      <c r="D366" s="219" t="s">
        <v>134</v>
      </c>
      <c r="E366" s="220" t="s">
        <v>412</v>
      </c>
      <c r="F366" s="221" t="s">
        <v>413</v>
      </c>
      <c r="G366" s="222" t="s">
        <v>170</v>
      </c>
      <c r="H366" s="223">
        <v>4.6959999999999997</v>
      </c>
      <c r="I366" s="224"/>
      <c r="J366" s="225">
        <f>ROUND(I366*H366,2)</f>
        <v>0</v>
      </c>
      <c r="K366" s="221" t="s">
        <v>138</v>
      </c>
      <c r="L366" s="45"/>
      <c r="M366" s="226" t="s">
        <v>1</v>
      </c>
      <c r="N366" s="227" t="s">
        <v>38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139</v>
      </c>
      <c r="AT366" s="230" t="s">
        <v>134</v>
      </c>
      <c r="AU366" s="230" t="s">
        <v>83</v>
      </c>
      <c r="AY366" s="18" t="s">
        <v>132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81</v>
      </c>
      <c r="BK366" s="231">
        <f>ROUND(I366*H366,2)</f>
        <v>0</v>
      </c>
      <c r="BL366" s="18" t="s">
        <v>139</v>
      </c>
      <c r="BM366" s="230" t="s">
        <v>414</v>
      </c>
    </row>
    <row r="367" s="2" customFormat="1">
      <c r="A367" s="39"/>
      <c r="B367" s="40"/>
      <c r="C367" s="41"/>
      <c r="D367" s="232" t="s">
        <v>140</v>
      </c>
      <c r="E367" s="41"/>
      <c r="F367" s="233" t="s">
        <v>415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140</v>
      </c>
      <c r="AU367" s="18" t="s">
        <v>83</v>
      </c>
    </row>
    <row r="368" s="13" customFormat="1">
      <c r="A368" s="13"/>
      <c r="B368" s="237"/>
      <c r="C368" s="238"/>
      <c r="D368" s="239" t="s">
        <v>142</v>
      </c>
      <c r="E368" s="240" t="s">
        <v>1</v>
      </c>
      <c r="F368" s="241" t="s">
        <v>416</v>
      </c>
      <c r="G368" s="238"/>
      <c r="H368" s="242">
        <v>4.6959999999999997</v>
      </c>
      <c r="I368" s="243"/>
      <c r="J368" s="238"/>
      <c r="K368" s="238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142</v>
      </c>
      <c r="AU368" s="248" t="s">
        <v>83</v>
      </c>
      <c r="AV368" s="13" t="s">
        <v>83</v>
      </c>
      <c r="AW368" s="13" t="s">
        <v>30</v>
      </c>
      <c r="AX368" s="13" t="s">
        <v>73</v>
      </c>
      <c r="AY368" s="248" t="s">
        <v>132</v>
      </c>
    </row>
    <row r="369" s="15" customFormat="1">
      <c r="A369" s="15"/>
      <c r="B369" s="259"/>
      <c r="C369" s="260"/>
      <c r="D369" s="239" t="s">
        <v>142</v>
      </c>
      <c r="E369" s="261" t="s">
        <v>1</v>
      </c>
      <c r="F369" s="262" t="s">
        <v>145</v>
      </c>
      <c r="G369" s="260"/>
      <c r="H369" s="263">
        <v>4.6959999999999997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9" t="s">
        <v>142</v>
      </c>
      <c r="AU369" s="269" t="s">
        <v>83</v>
      </c>
      <c r="AV369" s="15" t="s">
        <v>139</v>
      </c>
      <c r="AW369" s="15" t="s">
        <v>30</v>
      </c>
      <c r="AX369" s="15" t="s">
        <v>81</v>
      </c>
      <c r="AY369" s="269" t="s">
        <v>132</v>
      </c>
    </row>
    <row r="370" s="2" customFormat="1" ht="24.15" customHeight="1">
      <c r="A370" s="39"/>
      <c r="B370" s="40"/>
      <c r="C370" s="219" t="s">
        <v>417</v>
      </c>
      <c r="D370" s="219" t="s">
        <v>134</v>
      </c>
      <c r="E370" s="220" t="s">
        <v>418</v>
      </c>
      <c r="F370" s="221" t="s">
        <v>419</v>
      </c>
      <c r="G370" s="222" t="s">
        <v>170</v>
      </c>
      <c r="H370" s="223">
        <v>1.6639999999999999</v>
      </c>
      <c r="I370" s="224"/>
      <c r="J370" s="225">
        <f>ROUND(I370*H370,2)</f>
        <v>0</v>
      </c>
      <c r="K370" s="221" t="s">
        <v>138</v>
      </c>
      <c r="L370" s="45"/>
      <c r="M370" s="226" t="s">
        <v>1</v>
      </c>
      <c r="N370" s="227" t="s">
        <v>38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139</v>
      </c>
      <c r="AT370" s="230" t="s">
        <v>134</v>
      </c>
      <c r="AU370" s="230" t="s">
        <v>83</v>
      </c>
      <c r="AY370" s="18" t="s">
        <v>132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81</v>
      </c>
      <c r="BK370" s="231">
        <f>ROUND(I370*H370,2)</f>
        <v>0</v>
      </c>
      <c r="BL370" s="18" t="s">
        <v>139</v>
      </c>
      <c r="BM370" s="230" t="s">
        <v>420</v>
      </c>
    </row>
    <row r="371" s="2" customFormat="1">
      <c r="A371" s="39"/>
      <c r="B371" s="40"/>
      <c r="C371" s="41"/>
      <c r="D371" s="232" t="s">
        <v>140</v>
      </c>
      <c r="E371" s="41"/>
      <c r="F371" s="233" t="s">
        <v>421</v>
      </c>
      <c r="G371" s="41"/>
      <c r="H371" s="41"/>
      <c r="I371" s="234"/>
      <c r="J371" s="41"/>
      <c r="K371" s="41"/>
      <c r="L371" s="45"/>
      <c r="M371" s="235"/>
      <c r="N371" s="23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140</v>
      </c>
      <c r="AU371" s="18" t="s">
        <v>83</v>
      </c>
    </row>
    <row r="372" s="13" customFormat="1">
      <c r="A372" s="13"/>
      <c r="B372" s="237"/>
      <c r="C372" s="238"/>
      <c r="D372" s="239" t="s">
        <v>142</v>
      </c>
      <c r="E372" s="240" t="s">
        <v>1</v>
      </c>
      <c r="F372" s="241" t="s">
        <v>422</v>
      </c>
      <c r="G372" s="238"/>
      <c r="H372" s="242">
        <v>1.6639999999999999</v>
      </c>
      <c r="I372" s="243"/>
      <c r="J372" s="238"/>
      <c r="K372" s="238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142</v>
      </c>
      <c r="AU372" s="248" t="s">
        <v>83</v>
      </c>
      <c r="AV372" s="13" t="s">
        <v>83</v>
      </c>
      <c r="AW372" s="13" t="s">
        <v>30</v>
      </c>
      <c r="AX372" s="13" t="s">
        <v>73</v>
      </c>
      <c r="AY372" s="248" t="s">
        <v>132</v>
      </c>
    </row>
    <row r="373" s="15" customFormat="1">
      <c r="A373" s="15"/>
      <c r="B373" s="259"/>
      <c r="C373" s="260"/>
      <c r="D373" s="239" t="s">
        <v>142</v>
      </c>
      <c r="E373" s="261" t="s">
        <v>1</v>
      </c>
      <c r="F373" s="262" t="s">
        <v>145</v>
      </c>
      <c r="G373" s="260"/>
      <c r="H373" s="263">
        <v>1.6639999999999999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9" t="s">
        <v>142</v>
      </c>
      <c r="AU373" s="269" t="s">
        <v>83</v>
      </c>
      <c r="AV373" s="15" t="s">
        <v>139</v>
      </c>
      <c r="AW373" s="15" t="s">
        <v>30</v>
      </c>
      <c r="AX373" s="15" t="s">
        <v>81</v>
      </c>
      <c r="AY373" s="269" t="s">
        <v>132</v>
      </c>
    </row>
    <row r="374" s="2" customFormat="1" ht="24.15" customHeight="1">
      <c r="A374" s="39"/>
      <c r="B374" s="40"/>
      <c r="C374" s="219" t="s">
        <v>260</v>
      </c>
      <c r="D374" s="219" t="s">
        <v>134</v>
      </c>
      <c r="E374" s="220" t="s">
        <v>423</v>
      </c>
      <c r="F374" s="221" t="s">
        <v>424</v>
      </c>
      <c r="G374" s="222" t="s">
        <v>170</v>
      </c>
      <c r="H374" s="223">
        <v>82.679000000000002</v>
      </c>
      <c r="I374" s="224"/>
      <c r="J374" s="225">
        <f>ROUND(I374*H374,2)</f>
        <v>0</v>
      </c>
      <c r="K374" s="221" t="s">
        <v>138</v>
      </c>
      <c r="L374" s="45"/>
      <c r="M374" s="226" t="s">
        <v>1</v>
      </c>
      <c r="N374" s="227" t="s">
        <v>38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139</v>
      </c>
      <c r="AT374" s="230" t="s">
        <v>134</v>
      </c>
      <c r="AU374" s="230" t="s">
        <v>83</v>
      </c>
      <c r="AY374" s="18" t="s">
        <v>132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81</v>
      </c>
      <c r="BK374" s="231">
        <f>ROUND(I374*H374,2)</f>
        <v>0</v>
      </c>
      <c r="BL374" s="18" t="s">
        <v>139</v>
      </c>
      <c r="BM374" s="230" t="s">
        <v>425</v>
      </c>
    </row>
    <row r="375" s="2" customFormat="1">
      <c r="A375" s="39"/>
      <c r="B375" s="40"/>
      <c r="C375" s="41"/>
      <c r="D375" s="232" t="s">
        <v>140</v>
      </c>
      <c r="E375" s="41"/>
      <c r="F375" s="233" t="s">
        <v>426</v>
      </c>
      <c r="G375" s="41"/>
      <c r="H375" s="41"/>
      <c r="I375" s="234"/>
      <c r="J375" s="41"/>
      <c r="K375" s="41"/>
      <c r="L375" s="45"/>
      <c r="M375" s="235"/>
      <c r="N375" s="23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140</v>
      </c>
      <c r="AU375" s="18" t="s">
        <v>83</v>
      </c>
    </row>
    <row r="376" s="13" customFormat="1">
      <c r="A376" s="13"/>
      <c r="B376" s="237"/>
      <c r="C376" s="238"/>
      <c r="D376" s="239" t="s">
        <v>142</v>
      </c>
      <c r="E376" s="240" t="s">
        <v>1</v>
      </c>
      <c r="F376" s="241" t="s">
        <v>411</v>
      </c>
      <c r="G376" s="238"/>
      <c r="H376" s="242">
        <v>82.679000000000002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142</v>
      </c>
      <c r="AU376" s="248" t="s">
        <v>83</v>
      </c>
      <c r="AV376" s="13" t="s">
        <v>83</v>
      </c>
      <c r="AW376" s="13" t="s">
        <v>30</v>
      </c>
      <c r="AX376" s="13" t="s">
        <v>73</v>
      </c>
      <c r="AY376" s="248" t="s">
        <v>132</v>
      </c>
    </row>
    <row r="377" s="15" customFormat="1">
      <c r="A377" s="15"/>
      <c r="B377" s="259"/>
      <c r="C377" s="260"/>
      <c r="D377" s="239" t="s">
        <v>142</v>
      </c>
      <c r="E377" s="261" t="s">
        <v>1</v>
      </c>
      <c r="F377" s="262" t="s">
        <v>145</v>
      </c>
      <c r="G377" s="260"/>
      <c r="H377" s="263">
        <v>82.679000000000002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9" t="s">
        <v>142</v>
      </c>
      <c r="AU377" s="269" t="s">
        <v>83</v>
      </c>
      <c r="AV377" s="15" t="s">
        <v>139</v>
      </c>
      <c r="AW377" s="15" t="s">
        <v>30</v>
      </c>
      <c r="AX377" s="15" t="s">
        <v>81</v>
      </c>
      <c r="AY377" s="269" t="s">
        <v>132</v>
      </c>
    </row>
    <row r="378" s="12" customFormat="1" ht="22.8" customHeight="1">
      <c r="A378" s="12"/>
      <c r="B378" s="203"/>
      <c r="C378" s="204"/>
      <c r="D378" s="205" t="s">
        <v>72</v>
      </c>
      <c r="E378" s="217" t="s">
        <v>427</v>
      </c>
      <c r="F378" s="217" t="s">
        <v>428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SUM(P379:P380)</f>
        <v>0</v>
      </c>
      <c r="Q378" s="211"/>
      <c r="R378" s="212">
        <f>SUM(R379:R380)</f>
        <v>0</v>
      </c>
      <c r="S378" s="211"/>
      <c r="T378" s="213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81</v>
      </c>
      <c r="AT378" s="215" t="s">
        <v>72</v>
      </c>
      <c r="AU378" s="215" t="s">
        <v>81</v>
      </c>
      <c r="AY378" s="214" t="s">
        <v>132</v>
      </c>
      <c r="BK378" s="216">
        <f>SUM(BK379:BK380)</f>
        <v>0</v>
      </c>
    </row>
    <row r="379" s="2" customFormat="1" ht="24.15" customHeight="1">
      <c r="A379" s="39"/>
      <c r="B379" s="40"/>
      <c r="C379" s="219" t="s">
        <v>429</v>
      </c>
      <c r="D379" s="219" t="s">
        <v>134</v>
      </c>
      <c r="E379" s="220" t="s">
        <v>430</v>
      </c>
      <c r="F379" s="221" t="s">
        <v>431</v>
      </c>
      <c r="G379" s="222" t="s">
        <v>170</v>
      </c>
      <c r="H379" s="223">
        <v>223.67699999999999</v>
      </c>
      <c r="I379" s="224"/>
      <c r="J379" s="225">
        <f>ROUND(I379*H379,2)</f>
        <v>0</v>
      </c>
      <c r="K379" s="221" t="s">
        <v>138</v>
      </c>
      <c r="L379" s="45"/>
      <c r="M379" s="226" t="s">
        <v>1</v>
      </c>
      <c r="N379" s="227" t="s">
        <v>38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139</v>
      </c>
      <c r="AT379" s="230" t="s">
        <v>134</v>
      </c>
      <c r="AU379" s="230" t="s">
        <v>83</v>
      </c>
      <c r="AY379" s="18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81</v>
      </c>
      <c r="BK379" s="231">
        <f>ROUND(I379*H379,2)</f>
        <v>0</v>
      </c>
      <c r="BL379" s="18" t="s">
        <v>139</v>
      </c>
      <c r="BM379" s="230" t="s">
        <v>432</v>
      </c>
    </row>
    <row r="380" s="2" customFormat="1">
      <c r="A380" s="39"/>
      <c r="B380" s="40"/>
      <c r="C380" s="41"/>
      <c r="D380" s="232" t="s">
        <v>140</v>
      </c>
      <c r="E380" s="41"/>
      <c r="F380" s="233" t="s">
        <v>433</v>
      </c>
      <c r="G380" s="41"/>
      <c r="H380" s="41"/>
      <c r="I380" s="234"/>
      <c r="J380" s="41"/>
      <c r="K380" s="41"/>
      <c r="L380" s="45"/>
      <c r="M380" s="291"/>
      <c r="N380" s="292"/>
      <c r="O380" s="293"/>
      <c r="P380" s="293"/>
      <c r="Q380" s="293"/>
      <c r="R380" s="293"/>
      <c r="S380" s="293"/>
      <c r="T380" s="294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83</v>
      </c>
    </row>
    <row r="381" s="2" customFormat="1" ht="6.96" customHeight="1">
      <c r="A381" s="39"/>
      <c r="B381" s="67"/>
      <c r="C381" s="68"/>
      <c r="D381" s="68"/>
      <c r="E381" s="68"/>
      <c r="F381" s="68"/>
      <c r="G381" s="68"/>
      <c r="H381" s="68"/>
      <c r="I381" s="68"/>
      <c r="J381" s="68"/>
      <c r="K381" s="68"/>
      <c r="L381" s="45"/>
      <c r="M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</sheetData>
  <sheetProtection sheet="1" autoFilter="0" formatColumns="0" formatRows="0" objects="1" scenarios="1" spinCount="100000" saltValue="trko15Qm0SuIPHmz+MmjmCaAS6lACzKzJYnBYh/gy4g1TiPAk5+rygRWlj5yQeRyaLFfJQLQNUZHBPKqRxvHkA==" hashValue="X2lKa0hs6HqJWyzh8CEOocknZrjNnB3TLLQ2+2oKHnO5antFMsSoFmh+zgk+GUCIMfMj6gLgjJTzElHTfJJiGw==" algorithmName="SHA-512" password="CC35"/>
  <autoFilter ref="C122:K38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3_01/113106123"/>
    <hyperlink ref="F132" r:id="rId2" display="https://podminky.urs.cz/item/CS_URS_2023_01/113154333"/>
    <hyperlink ref="F147" r:id="rId3" display="https://podminky.urs.cz/item/CS_URS_2023_01/569951133"/>
    <hyperlink ref="F167" r:id="rId4" display="https://podminky.urs.cz/item/CS_URS_2023_01/577144141"/>
    <hyperlink ref="F175" r:id="rId5" display="https://podminky.urs.cz/item/CS_URS_2023_01/577155142"/>
    <hyperlink ref="F180" r:id="rId6" display="https://podminky.urs.cz/item/CS_URS_2023_01/596211111"/>
    <hyperlink ref="F190" r:id="rId7" display="https://podminky.urs.cz/item/CS_URS_2023_01/899231111"/>
    <hyperlink ref="F195" r:id="rId8" display="https://podminky.urs.cz/item/CS_URS_2023_01/899331111"/>
    <hyperlink ref="F201" r:id="rId9" display="https://podminky.urs.cz/item/CS_URS_2023_01/911331131"/>
    <hyperlink ref="F206" r:id="rId10" display="https://podminky.urs.cz/item/CS_URS_2023_01/912211121"/>
    <hyperlink ref="F212" r:id="rId11" display="https://podminky.urs.cz/item/CS_URS_2023_01/914111111"/>
    <hyperlink ref="F219" r:id="rId12" display="https://podminky.urs.cz/item/CS_URS_2023_01/914511112"/>
    <hyperlink ref="F228" r:id="rId13" display="https://podminky.urs.cz/item/CS_URS_2023_01/915211112"/>
    <hyperlink ref="F236" r:id="rId14" display="https://podminky.urs.cz/item/CS_URS_2023_01/915211122"/>
    <hyperlink ref="F246" r:id="rId15" display="https://podminky.urs.cz/item/CS_URS_2023_01/915221112"/>
    <hyperlink ref="F251" r:id="rId16" display="https://podminky.urs.cz/item/CS_URS_2023_01/915221122"/>
    <hyperlink ref="F259" r:id="rId17" display="https://podminky.urs.cz/item/CS_URS_2023_01/915231112"/>
    <hyperlink ref="F266" r:id="rId18" display="https://podminky.urs.cz/item/CS_URS_2023_01/915611111"/>
    <hyperlink ref="F273" r:id="rId19" display="https://podminky.urs.cz/item/CS_URS_2023_01/915621111"/>
    <hyperlink ref="F278" r:id="rId20" display="https://podminky.urs.cz/item/CS_URS_2023_01/919721202"/>
    <hyperlink ref="F283" r:id="rId21" display="https://podminky.urs.cz/item/CS_URS_2023_01/919732221"/>
    <hyperlink ref="F287" r:id="rId22" display="https://podminky.urs.cz/item/CS_URS_2023_01/919735111"/>
    <hyperlink ref="F297" r:id="rId23" display="https://podminky.urs.cz/item/CS_URS_2023_01/935112111"/>
    <hyperlink ref="F305" r:id="rId24" display="https://podminky.urs.cz/item/CS_URS_2023_01/938909311"/>
    <hyperlink ref="F310" r:id="rId25" display="https://podminky.urs.cz/item/CS_URS_2023_01/938909612"/>
    <hyperlink ref="F315" r:id="rId26" display="https://podminky.urs.cz/item/CS_URS_2023_01/966005311"/>
    <hyperlink ref="F320" r:id="rId27" display="https://podminky.urs.cz/item/CS_URS_2023_01/966006132"/>
    <hyperlink ref="F325" r:id="rId28" display="https://podminky.urs.cz/item/CS_URS_2023_01/966006211"/>
    <hyperlink ref="F331" r:id="rId29" display="https://podminky.urs.cz/item/CS_URS_2023_01/997013871"/>
    <hyperlink ref="F336" r:id="rId30" display="https://podminky.urs.cz/item/CS_URS_2023_01/997221551"/>
    <hyperlink ref="F344" r:id="rId31" display="https://podminky.urs.cz/item/CS_URS_2023_01/997221559"/>
    <hyperlink ref="F348" r:id="rId32" display="https://podminky.urs.cz/item/CS_URS_2023_01/997221561"/>
    <hyperlink ref="F359" r:id="rId33" display="https://podminky.urs.cz/item/CS_URS_2023_01/997221569"/>
    <hyperlink ref="F363" r:id="rId34" display="https://podminky.urs.cz/item/CS_URS_2023_01/997221611"/>
    <hyperlink ref="F367" r:id="rId35" display="https://podminky.urs.cz/item/CS_URS_2023_01/997221612"/>
    <hyperlink ref="F371" r:id="rId36" display="https://podminky.urs.cz/item/CS_URS_2023_01/997221615"/>
    <hyperlink ref="F375" r:id="rId37" display="https://podminky.urs.cz/item/CS_URS_2023_01/997221873"/>
    <hyperlink ref="F380" r:id="rId38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ROUND((SUM(BE123:BE342)),  2)</f>
        <v>0</v>
      </c>
      <c r="G33" s="39"/>
      <c r="H33" s="39"/>
      <c r="I33" s="156">
        <v>0.20999999999999999</v>
      </c>
      <c r="J33" s="155">
        <f>ROUND(((SUM(BE123:BE342))*I33),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ROUND((SUM(BF123:BF342)),  2)</f>
        <v>0</v>
      </c>
      <c r="G34" s="39"/>
      <c r="H34" s="39"/>
      <c r="I34" s="156">
        <v>0.14999999999999999</v>
      </c>
      <c r="J34" s="155">
        <f>ROUND(((SUM(BF123:BF342))*I34),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ROUND((SUM(BG123:BG342)),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ROUND((SUM(BH123:BH342)),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ROUND((SUM(BI123:BI342)),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SKA4902 - SO 102  Sytno - průtah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J149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89"/>
      <c r="J100" s="190">
        <f>J196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89"/>
      <c r="J101" s="190">
        <f>J202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89"/>
      <c r="J102" s="190">
        <f>J292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89"/>
      <c r="J103" s="190">
        <f>J340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 xml:space="preserve"> II-605 hr. Okr. TC-PC - Bor , oprava průtahů(Sulislav,Sytno,Benešovice,Holostřevy,Skviřín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SKA4902 - SO 102  Sytno - průtah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22. 5. 2023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31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118</v>
      </c>
      <c r="D122" s="195" t="s">
        <v>58</v>
      </c>
      <c r="E122" s="195" t="s">
        <v>54</v>
      </c>
      <c r="F122" s="195" t="s">
        <v>55</v>
      </c>
      <c r="G122" s="195" t="s">
        <v>119</v>
      </c>
      <c r="H122" s="195" t="s">
        <v>120</v>
      </c>
      <c r="I122" s="195" t="s">
        <v>121</v>
      </c>
      <c r="J122" s="195" t="s">
        <v>107</v>
      </c>
      <c r="K122" s="196" t="s">
        <v>122</v>
      </c>
      <c r="L122" s="197"/>
      <c r="M122" s="101" t="s">
        <v>1</v>
      </c>
      <c r="N122" s="102" t="s">
        <v>37</v>
      </c>
      <c r="O122" s="102" t="s">
        <v>123</v>
      </c>
      <c r="P122" s="102" t="s">
        <v>124</v>
      </c>
      <c r="Q122" s="102" t="s">
        <v>125</v>
      </c>
      <c r="R122" s="102" t="s">
        <v>126</v>
      </c>
      <c r="S122" s="102" t="s">
        <v>127</v>
      </c>
      <c r="T122" s="103" t="s">
        <v>128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129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109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130</v>
      </c>
      <c r="F124" s="206" t="s">
        <v>131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P125+P149+P196+P202+P292+P340</f>
        <v>0</v>
      </c>
      <c r="Q124" s="211"/>
      <c r="R124" s="212">
        <f>R125+R149+R196+R202+R292+R340</f>
        <v>0</v>
      </c>
      <c r="S124" s="211"/>
      <c r="T124" s="213">
        <f>T125+T149+T196+T202+T292+T340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73</v>
      </c>
      <c r="AY124" s="214" t="s">
        <v>132</v>
      </c>
      <c r="BK124" s="216">
        <f>BK125+BK149+BK196+BK202+BK292+BK340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81</v>
      </c>
      <c r="F125" s="217" t="s">
        <v>133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SUM(P126:P148)</f>
        <v>0</v>
      </c>
      <c r="Q125" s="211"/>
      <c r="R125" s="212">
        <f>SUM(R126:R148)</f>
        <v>0</v>
      </c>
      <c r="S125" s="211"/>
      <c r="T125" s="213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81</v>
      </c>
      <c r="AY125" s="214" t="s">
        <v>132</v>
      </c>
      <c r="BK125" s="216">
        <f>SUM(BK126:BK148)</f>
        <v>0</v>
      </c>
    </row>
    <row r="126" s="2" customFormat="1" ht="24.15" customHeight="1">
      <c r="A126" s="39"/>
      <c r="B126" s="40"/>
      <c r="C126" s="219" t="s">
        <v>81</v>
      </c>
      <c r="D126" s="219" t="s">
        <v>134</v>
      </c>
      <c r="E126" s="220" t="s">
        <v>435</v>
      </c>
      <c r="F126" s="221" t="s">
        <v>436</v>
      </c>
      <c r="G126" s="222" t="s">
        <v>137</v>
      </c>
      <c r="H126" s="223">
        <v>5806.1999999999998</v>
      </c>
      <c r="I126" s="224"/>
      <c r="J126" s="225">
        <f>ROUND(I126*H126,2)</f>
        <v>0</v>
      </c>
      <c r="K126" s="221" t="s">
        <v>138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139</v>
      </c>
      <c r="AT126" s="230" t="s">
        <v>134</v>
      </c>
      <c r="AU126" s="230" t="s">
        <v>83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139</v>
      </c>
      <c r="BM126" s="230" t="s">
        <v>83</v>
      </c>
    </row>
    <row r="127" s="2" customFormat="1">
      <c r="A127" s="39"/>
      <c r="B127" s="40"/>
      <c r="C127" s="41"/>
      <c r="D127" s="232" t="s">
        <v>140</v>
      </c>
      <c r="E127" s="41"/>
      <c r="F127" s="233" t="s">
        <v>437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83</v>
      </c>
    </row>
    <row r="128" s="13" customFormat="1">
      <c r="A128" s="13"/>
      <c r="B128" s="237"/>
      <c r="C128" s="238"/>
      <c r="D128" s="239" t="s">
        <v>142</v>
      </c>
      <c r="E128" s="240" t="s">
        <v>1</v>
      </c>
      <c r="F128" s="241" t="s">
        <v>438</v>
      </c>
      <c r="G128" s="238"/>
      <c r="H128" s="242">
        <v>5418.1999999999998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142</v>
      </c>
      <c r="AU128" s="248" t="s">
        <v>83</v>
      </c>
      <c r="AV128" s="13" t="s">
        <v>83</v>
      </c>
      <c r="AW128" s="13" t="s">
        <v>30</v>
      </c>
      <c r="AX128" s="13" t="s">
        <v>73</v>
      </c>
      <c r="AY128" s="248" t="s">
        <v>132</v>
      </c>
    </row>
    <row r="129" s="14" customFormat="1">
      <c r="A129" s="14"/>
      <c r="B129" s="249"/>
      <c r="C129" s="250"/>
      <c r="D129" s="239" t="s">
        <v>142</v>
      </c>
      <c r="E129" s="251" t="s">
        <v>1</v>
      </c>
      <c r="F129" s="252" t="s">
        <v>151</v>
      </c>
      <c r="G129" s="250"/>
      <c r="H129" s="251" t="s">
        <v>1</v>
      </c>
      <c r="I129" s="253"/>
      <c r="J129" s="250"/>
      <c r="K129" s="250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142</v>
      </c>
      <c r="AU129" s="258" t="s">
        <v>83</v>
      </c>
      <c r="AV129" s="14" t="s">
        <v>81</v>
      </c>
      <c r="AW129" s="14" t="s">
        <v>30</v>
      </c>
      <c r="AX129" s="14" t="s">
        <v>73</v>
      </c>
      <c r="AY129" s="258" t="s">
        <v>132</v>
      </c>
    </row>
    <row r="130" s="13" customFormat="1">
      <c r="A130" s="13"/>
      <c r="B130" s="237"/>
      <c r="C130" s="238"/>
      <c r="D130" s="239" t="s">
        <v>142</v>
      </c>
      <c r="E130" s="240" t="s">
        <v>1</v>
      </c>
      <c r="F130" s="241" t="s">
        <v>439</v>
      </c>
      <c r="G130" s="238"/>
      <c r="H130" s="242">
        <v>132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142</v>
      </c>
      <c r="AU130" s="248" t="s">
        <v>83</v>
      </c>
      <c r="AV130" s="13" t="s">
        <v>83</v>
      </c>
      <c r="AW130" s="13" t="s">
        <v>30</v>
      </c>
      <c r="AX130" s="13" t="s">
        <v>73</v>
      </c>
      <c r="AY130" s="248" t="s">
        <v>132</v>
      </c>
    </row>
    <row r="131" s="14" customFormat="1">
      <c r="A131" s="14"/>
      <c r="B131" s="249"/>
      <c r="C131" s="250"/>
      <c r="D131" s="239" t="s">
        <v>142</v>
      </c>
      <c r="E131" s="251" t="s">
        <v>1</v>
      </c>
      <c r="F131" s="252" t="s">
        <v>185</v>
      </c>
      <c r="G131" s="250"/>
      <c r="H131" s="251" t="s">
        <v>1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142</v>
      </c>
      <c r="AU131" s="258" t="s">
        <v>83</v>
      </c>
      <c r="AV131" s="14" t="s">
        <v>81</v>
      </c>
      <c r="AW131" s="14" t="s">
        <v>30</v>
      </c>
      <c r="AX131" s="14" t="s">
        <v>73</v>
      </c>
      <c r="AY131" s="258" t="s">
        <v>132</v>
      </c>
    </row>
    <row r="132" s="13" customFormat="1">
      <c r="A132" s="13"/>
      <c r="B132" s="237"/>
      <c r="C132" s="238"/>
      <c r="D132" s="239" t="s">
        <v>142</v>
      </c>
      <c r="E132" s="240" t="s">
        <v>1</v>
      </c>
      <c r="F132" s="241" t="s">
        <v>440</v>
      </c>
      <c r="G132" s="238"/>
      <c r="H132" s="242">
        <v>256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142</v>
      </c>
      <c r="AU132" s="248" t="s">
        <v>83</v>
      </c>
      <c r="AV132" s="13" t="s">
        <v>83</v>
      </c>
      <c r="AW132" s="13" t="s">
        <v>30</v>
      </c>
      <c r="AX132" s="13" t="s">
        <v>73</v>
      </c>
      <c r="AY132" s="248" t="s">
        <v>132</v>
      </c>
    </row>
    <row r="133" s="14" customFormat="1">
      <c r="A133" s="14"/>
      <c r="B133" s="249"/>
      <c r="C133" s="250"/>
      <c r="D133" s="239" t="s">
        <v>142</v>
      </c>
      <c r="E133" s="251" t="s">
        <v>1</v>
      </c>
      <c r="F133" s="252" t="s">
        <v>441</v>
      </c>
      <c r="G133" s="250"/>
      <c r="H133" s="251" t="s">
        <v>1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142</v>
      </c>
      <c r="AU133" s="258" t="s">
        <v>83</v>
      </c>
      <c r="AV133" s="14" t="s">
        <v>81</v>
      </c>
      <c r="AW133" s="14" t="s">
        <v>30</v>
      </c>
      <c r="AX133" s="14" t="s">
        <v>73</v>
      </c>
      <c r="AY133" s="258" t="s">
        <v>132</v>
      </c>
    </row>
    <row r="134" s="14" customFormat="1">
      <c r="A134" s="14"/>
      <c r="B134" s="249"/>
      <c r="C134" s="250"/>
      <c r="D134" s="239" t="s">
        <v>142</v>
      </c>
      <c r="E134" s="251" t="s">
        <v>1</v>
      </c>
      <c r="F134" s="252" t="s">
        <v>144</v>
      </c>
      <c r="G134" s="250"/>
      <c r="H134" s="251" t="s">
        <v>1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142</v>
      </c>
      <c r="AU134" s="258" t="s">
        <v>83</v>
      </c>
      <c r="AV134" s="14" t="s">
        <v>81</v>
      </c>
      <c r="AW134" s="14" t="s">
        <v>30</v>
      </c>
      <c r="AX134" s="14" t="s">
        <v>73</v>
      </c>
      <c r="AY134" s="258" t="s">
        <v>132</v>
      </c>
    </row>
    <row r="135" s="15" customFormat="1">
      <c r="A135" s="15"/>
      <c r="B135" s="259"/>
      <c r="C135" s="260"/>
      <c r="D135" s="239" t="s">
        <v>142</v>
      </c>
      <c r="E135" s="261" t="s">
        <v>1</v>
      </c>
      <c r="F135" s="262" t="s">
        <v>145</v>
      </c>
      <c r="G135" s="260"/>
      <c r="H135" s="263">
        <v>5806.1999999999998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142</v>
      </c>
      <c r="AU135" s="269" t="s">
        <v>83</v>
      </c>
      <c r="AV135" s="15" t="s">
        <v>139</v>
      </c>
      <c r="AW135" s="15" t="s">
        <v>30</v>
      </c>
      <c r="AX135" s="15" t="s">
        <v>81</v>
      </c>
      <c r="AY135" s="269" t="s">
        <v>132</v>
      </c>
    </row>
    <row r="136" s="2" customFormat="1" ht="24.15" customHeight="1">
      <c r="A136" s="39"/>
      <c r="B136" s="40"/>
      <c r="C136" s="219" t="s">
        <v>83</v>
      </c>
      <c r="D136" s="219" t="s">
        <v>134</v>
      </c>
      <c r="E136" s="220" t="s">
        <v>156</v>
      </c>
      <c r="F136" s="221" t="s">
        <v>157</v>
      </c>
      <c r="G136" s="222" t="s">
        <v>137</v>
      </c>
      <c r="H136" s="223">
        <v>1000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139</v>
      </c>
      <c r="AT136" s="230" t="s">
        <v>134</v>
      </c>
      <c r="AU136" s="230" t="s">
        <v>83</v>
      </c>
      <c r="AY136" s="18" t="s">
        <v>132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139</v>
      </c>
      <c r="BM136" s="230" t="s">
        <v>139</v>
      </c>
    </row>
    <row r="137" s="13" customFormat="1">
      <c r="A137" s="13"/>
      <c r="B137" s="237"/>
      <c r="C137" s="238"/>
      <c r="D137" s="239" t="s">
        <v>142</v>
      </c>
      <c r="E137" s="240" t="s">
        <v>1</v>
      </c>
      <c r="F137" s="241" t="s">
        <v>442</v>
      </c>
      <c r="G137" s="238"/>
      <c r="H137" s="242">
        <v>1000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142</v>
      </c>
      <c r="AU137" s="248" t="s">
        <v>83</v>
      </c>
      <c r="AV137" s="13" t="s">
        <v>83</v>
      </c>
      <c r="AW137" s="13" t="s">
        <v>30</v>
      </c>
      <c r="AX137" s="13" t="s">
        <v>73</v>
      </c>
      <c r="AY137" s="248" t="s">
        <v>132</v>
      </c>
    </row>
    <row r="138" s="14" customFormat="1">
      <c r="A138" s="14"/>
      <c r="B138" s="249"/>
      <c r="C138" s="250"/>
      <c r="D138" s="239" t="s">
        <v>142</v>
      </c>
      <c r="E138" s="251" t="s">
        <v>1</v>
      </c>
      <c r="F138" s="252" t="s">
        <v>443</v>
      </c>
      <c r="G138" s="250"/>
      <c r="H138" s="251" t="s">
        <v>1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142</v>
      </c>
      <c r="AU138" s="258" t="s">
        <v>83</v>
      </c>
      <c r="AV138" s="14" t="s">
        <v>81</v>
      </c>
      <c r="AW138" s="14" t="s">
        <v>30</v>
      </c>
      <c r="AX138" s="14" t="s">
        <v>73</v>
      </c>
      <c r="AY138" s="258" t="s">
        <v>132</v>
      </c>
    </row>
    <row r="139" s="15" customFormat="1">
      <c r="A139" s="15"/>
      <c r="B139" s="259"/>
      <c r="C139" s="260"/>
      <c r="D139" s="239" t="s">
        <v>142</v>
      </c>
      <c r="E139" s="261" t="s">
        <v>1</v>
      </c>
      <c r="F139" s="262" t="s">
        <v>145</v>
      </c>
      <c r="G139" s="260"/>
      <c r="H139" s="263">
        <v>1000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142</v>
      </c>
      <c r="AU139" s="269" t="s">
        <v>83</v>
      </c>
      <c r="AV139" s="15" t="s">
        <v>139</v>
      </c>
      <c r="AW139" s="15" t="s">
        <v>30</v>
      </c>
      <c r="AX139" s="15" t="s">
        <v>81</v>
      </c>
      <c r="AY139" s="269" t="s">
        <v>132</v>
      </c>
    </row>
    <row r="140" s="2" customFormat="1" ht="24.15" customHeight="1">
      <c r="A140" s="39"/>
      <c r="B140" s="40"/>
      <c r="C140" s="219" t="s">
        <v>155</v>
      </c>
      <c r="D140" s="219" t="s">
        <v>134</v>
      </c>
      <c r="E140" s="220" t="s">
        <v>444</v>
      </c>
      <c r="F140" s="221" t="s">
        <v>445</v>
      </c>
      <c r="G140" s="222" t="s">
        <v>218</v>
      </c>
      <c r="H140" s="223">
        <v>10</v>
      </c>
      <c r="I140" s="224"/>
      <c r="J140" s="225">
        <f>ROUND(I140*H140,2)</f>
        <v>0</v>
      </c>
      <c r="K140" s="221" t="s">
        <v>138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139</v>
      </c>
      <c r="AT140" s="230" t="s">
        <v>134</v>
      </c>
      <c r="AU140" s="230" t="s">
        <v>83</v>
      </c>
      <c r="AY140" s="18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139</v>
      </c>
      <c r="BM140" s="230" t="s">
        <v>158</v>
      </c>
    </row>
    <row r="141" s="2" customFormat="1">
      <c r="A141" s="39"/>
      <c r="B141" s="40"/>
      <c r="C141" s="41"/>
      <c r="D141" s="232" t="s">
        <v>140</v>
      </c>
      <c r="E141" s="41"/>
      <c r="F141" s="233" t="s">
        <v>446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140</v>
      </c>
      <c r="AU141" s="18" t="s">
        <v>83</v>
      </c>
    </row>
    <row r="142" s="13" customFormat="1">
      <c r="A142" s="13"/>
      <c r="B142" s="237"/>
      <c r="C142" s="238"/>
      <c r="D142" s="239" t="s">
        <v>142</v>
      </c>
      <c r="E142" s="240" t="s">
        <v>1</v>
      </c>
      <c r="F142" s="241" t="s">
        <v>171</v>
      </c>
      <c r="G142" s="238"/>
      <c r="H142" s="242">
        <v>10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142</v>
      </c>
      <c r="AU142" s="248" t="s">
        <v>83</v>
      </c>
      <c r="AV142" s="13" t="s">
        <v>83</v>
      </c>
      <c r="AW142" s="13" t="s">
        <v>30</v>
      </c>
      <c r="AX142" s="13" t="s">
        <v>73</v>
      </c>
      <c r="AY142" s="248" t="s">
        <v>132</v>
      </c>
    </row>
    <row r="143" s="14" customFormat="1">
      <c r="A143" s="14"/>
      <c r="B143" s="249"/>
      <c r="C143" s="250"/>
      <c r="D143" s="239" t="s">
        <v>142</v>
      </c>
      <c r="E143" s="251" t="s">
        <v>1</v>
      </c>
      <c r="F143" s="252" t="s">
        <v>447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142</v>
      </c>
      <c r="AU143" s="258" t="s">
        <v>83</v>
      </c>
      <c r="AV143" s="14" t="s">
        <v>81</v>
      </c>
      <c r="AW143" s="14" t="s">
        <v>30</v>
      </c>
      <c r="AX143" s="14" t="s">
        <v>73</v>
      </c>
      <c r="AY143" s="258" t="s">
        <v>132</v>
      </c>
    </row>
    <row r="144" s="15" customFormat="1">
      <c r="A144" s="15"/>
      <c r="B144" s="259"/>
      <c r="C144" s="260"/>
      <c r="D144" s="239" t="s">
        <v>142</v>
      </c>
      <c r="E144" s="261" t="s">
        <v>1</v>
      </c>
      <c r="F144" s="262" t="s">
        <v>145</v>
      </c>
      <c r="G144" s="260"/>
      <c r="H144" s="263">
        <v>10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142</v>
      </c>
      <c r="AU144" s="269" t="s">
        <v>83</v>
      </c>
      <c r="AV144" s="15" t="s">
        <v>139</v>
      </c>
      <c r="AW144" s="15" t="s">
        <v>30</v>
      </c>
      <c r="AX144" s="15" t="s">
        <v>81</v>
      </c>
      <c r="AY144" s="269" t="s">
        <v>132</v>
      </c>
    </row>
    <row r="145" s="2" customFormat="1" ht="24.15" customHeight="1">
      <c r="A145" s="39"/>
      <c r="B145" s="40"/>
      <c r="C145" s="219" t="s">
        <v>139</v>
      </c>
      <c r="D145" s="219" t="s">
        <v>134</v>
      </c>
      <c r="E145" s="220" t="s">
        <v>448</v>
      </c>
      <c r="F145" s="221" t="s">
        <v>445</v>
      </c>
      <c r="G145" s="222" t="s">
        <v>218</v>
      </c>
      <c r="H145" s="223">
        <v>227.19999999999999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139</v>
      </c>
      <c r="AT145" s="230" t="s">
        <v>134</v>
      </c>
      <c r="AU145" s="230" t="s">
        <v>83</v>
      </c>
      <c r="AY145" s="18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139</v>
      </c>
      <c r="BM145" s="230" t="s">
        <v>165</v>
      </c>
    </row>
    <row r="146" s="13" customFormat="1">
      <c r="A146" s="13"/>
      <c r="B146" s="237"/>
      <c r="C146" s="238"/>
      <c r="D146" s="239" t="s">
        <v>142</v>
      </c>
      <c r="E146" s="240" t="s">
        <v>1</v>
      </c>
      <c r="F146" s="241" t="s">
        <v>449</v>
      </c>
      <c r="G146" s="238"/>
      <c r="H146" s="242">
        <v>227.19999999999999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142</v>
      </c>
      <c r="AU146" s="248" t="s">
        <v>83</v>
      </c>
      <c r="AV146" s="13" t="s">
        <v>83</v>
      </c>
      <c r="AW146" s="13" t="s">
        <v>30</v>
      </c>
      <c r="AX146" s="13" t="s">
        <v>73</v>
      </c>
      <c r="AY146" s="248" t="s">
        <v>132</v>
      </c>
    </row>
    <row r="147" s="14" customFormat="1">
      <c r="A147" s="14"/>
      <c r="B147" s="249"/>
      <c r="C147" s="250"/>
      <c r="D147" s="239" t="s">
        <v>142</v>
      </c>
      <c r="E147" s="251" t="s">
        <v>1</v>
      </c>
      <c r="F147" s="252" t="s">
        <v>450</v>
      </c>
      <c r="G147" s="250"/>
      <c r="H147" s="251" t="s">
        <v>1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142</v>
      </c>
      <c r="AU147" s="258" t="s">
        <v>83</v>
      </c>
      <c r="AV147" s="14" t="s">
        <v>81</v>
      </c>
      <c r="AW147" s="14" t="s">
        <v>30</v>
      </c>
      <c r="AX147" s="14" t="s">
        <v>73</v>
      </c>
      <c r="AY147" s="258" t="s">
        <v>132</v>
      </c>
    </row>
    <row r="148" s="15" customFormat="1">
      <c r="A148" s="15"/>
      <c r="B148" s="259"/>
      <c r="C148" s="260"/>
      <c r="D148" s="239" t="s">
        <v>142</v>
      </c>
      <c r="E148" s="261" t="s">
        <v>1</v>
      </c>
      <c r="F148" s="262" t="s">
        <v>145</v>
      </c>
      <c r="G148" s="260"/>
      <c r="H148" s="263">
        <v>227.19999999999999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142</v>
      </c>
      <c r="AU148" s="269" t="s">
        <v>83</v>
      </c>
      <c r="AV148" s="15" t="s">
        <v>139</v>
      </c>
      <c r="AW148" s="15" t="s">
        <v>30</v>
      </c>
      <c r="AX148" s="15" t="s">
        <v>81</v>
      </c>
      <c r="AY148" s="269" t="s">
        <v>132</v>
      </c>
    </row>
    <row r="149" s="12" customFormat="1" ht="22.8" customHeight="1">
      <c r="A149" s="12"/>
      <c r="B149" s="203"/>
      <c r="C149" s="204"/>
      <c r="D149" s="205" t="s">
        <v>72</v>
      </c>
      <c r="E149" s="217" t="s">
        <v>161</v>
      </c>
      <c r="F149" s="217" t="s">
        <v>162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SUM(P150:P195)</f>
        <v>0</v>
      </c>
      <c r="Q149" s="211"/>
      <c r="R149" s="212">
        <f>SUM(R150:R195)</f>
        <v>0</v>
      </c>
      <c r="S149" s="211"/>
      <c r="T149" s="213">
        <f>SUM(T150:T195)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81</v>
      </c>
      <c r="AT149" s="215" t="s">
        <v>72</v>
      </c>
      <c r="AU149" s="215" t="s">
        <v>81</v>
      </c>
      <c r="AY149" s="214" t="s">
        <v>132</v>
      </c>
      <c r="BK149" s="216">
        <f>SUM(BK150:BK195)</f>
        <v>0</v>
      </c>
    </row>
    <row r="150" s="2" customFormat="1" ht="24.15" customHeight="1">
      <c r="A150" s="39"/>
      <c r="B150" s="40"/>
      <c r="C150" s="219" t="s">
        <v>161</v>
      </c>
      <c r="D150" s="219" t="s">
        <v>134</v>
      </c>
      <c r="E150" s="220" t="s">
        <v>163</v>
      </c>
      <c r="F150" s="221" t="s">
        <v>164</v>
      </c>
      <c r="G150" s="222" t="s">
        <v>137</v>
      </c>
      <c r="H150" s="223">
        <v>86</v>
      </c>
      <c r="I150" s="224"/>
      <c r="J150" s="225">
        <f>ROUND(I150*H150,2)</f>
        <v>0</v>
      </c>
      <c r="K150" s="221" t="s">
        <v>138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139</v>
      </c>
      <c r="AT150" s="230" t="s">
        <v>134</v>
      </c>
      <c r="AU150" s="230" t="s">
        <v>83</v>
      </c>
      <c r="AY150" s="18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139</v>
      </c>
      <c r="BM150" s="230" t="s">
        <v>171</v>
      </c>
    </row>
    <row r="151" s="2" customFormat="1">
      <c r="A151" s="39"/>
      <c r="B151" s="40"/>
      <c r="C151" s="41"/>
      <c r="D151" s="232" t="s">
        <v>140</v>
      </c>
      <c r="E151" s="41"/>
      <c r="F151" s="233" t="s">
        <v>166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140</v>
      </c>
      <c r="AU151" s="18" t="s">
        <v>83</v>
      </c>
    </row>
    <row r="152" s="13" customFormat="1">
      <c r="A152" s="13"/>
      <c r="B152" s="237"/>
      <c r="C152" s="238"/>
      <c r="D152" s="239" t="s">
        <v>142</v>
      </c>
      <c r="E152" s="240" t="s">
        <v>1</v>
      </c>
      <c r="F152" s="241" t="s">
        <v>380</v>
      </c>
      <c r="G152" s="238"/>
      <c r="H152" s="242">
        <v>86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142</v>
      </c>
      <c r="AU152" s="248" t="s">
        <v>83</v>
      </c>
      <c r="AV152" s="13" t="s">
        <v>83</v>
      </c>
      <c r="AW152" s="13" t="s">
        <v>30</v>
      </c>
      <c r="AX152" s="13" t="s">
        <v>73</v>
      </c>
      <c r="AY152" s="248" t="s">
        <v>132</v>
      </c>
    </row>
    <row r="153" s="14" customFormat="1">
      <c r="A153" s="14"/>
      <c r="B153" s="249"/>
      <c r="C153" s="250"/>
      <c r="D153" s="239" t="s">
        <v>142</v>
      </c>
      <c r="E153" s="251" t="s">
        <v>1</v>
      </c>
      <c r="F153" s="252" t="s">
        <v>144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142</v>
      </c>
      <c r="AU153" s="258" t="s">
        <v>83</v>
      </c>
      <c r="AV153" s="14" t="s">
        <v>81</v>
      </c>
      <c r="AW153" s="14" t="s">
        <v>30</v>
      </c>
      <c r="AX153" s="14" t="s">
        <v>73</v>
      </c>
      <c r="AY153" s="258" t="s">
        <v>132</v>
      </c>
    </row>
    <row r="154" s="15" customFormat="1">
      <c r="A154" s="15"/>
      <c r="B154" s="259"/>
      <c r="C154" s="260"/>
      <c r="D154" s="239" t="s">
        <v>142</v>
      </c>
      <c r="E154" s="261" t="s">
        <v>1</v>
      </c>
      <c r="F154" s="262" t="s">
        <v>145</v>
      </c>
      <c r="G154" s="260"/>
      <c r="H154" s="263">
        <v>86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142</v>
      </c>
      <c r="AU154" s="269" t="s">
        <v>83</v>
      </c>
      <c r="AV154" s="15" t="s">
        <v>139</v>
      </c>
      <c r="AW154" s="15" t="s">
        <v>30</v>
      </c>
      <c r="AX154" s="15" t="s">
        <v>81</v>
      </c>
      <c r="AY154" s="269" t="s">
        <v>132</v>
      </c>
    </row>
    <row r="155" s="2" customFormat="1" ht="16.5" customHeight="1">
      <c r="A155" s="39"/>
      <c r="B155" s="40"/>
      <c r="C155" s="219" t="s">
        <v>158</v>
      </c>
      <c r="D155" s="219" t="s">
        <v>134</v>
      </c>
      <c r="E155" s="220" t="s">
        <v>168</v>
      </c>
      <c r="F155" s="221" t="s">
        <v>451</v>
      </c>
      <c r="G155" s="222" t="s">
        <v>170</v>
      </c>
      <c r="H155" s="223">
        <v>30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139</v>
      </c>
      <c r="AT155" s="230" t="s">
        <v>134</v>
      </c>
      <c r="AU155" s="230" t="s">
        <v>83</v>
      </c>
      <c r="AY155" s="18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139</v>
      </c>
      <c r="BM155" s="230" t="s">
        <v>175</v>
      </c>
    </row>
    <row r="156" s="13" customFormat="1">
      <c r="A156" s="13"/>
      <c r="B156" s="237"/>
      <c r="C156" s="238"/>
      <c r="D156" s="239" t="s">
        <v>142</v>
      </c>
      <c r="E156" s="240" t="s">
        <v>1</v>
      </c>
      <c r="F156" s="241" t="s">
        <v>223</v>
      </c>
      <c r="G156" s="238"/>
      <c r="H156" s="242">
        <v>30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142</v>
      </c>
      <c r="AU156" s="248" t="s">
        <v>83</v>
      </c>
      <c r="AV156" s="13" t="s">
        <v>83</v>
      </c>
      <c r="AW156" s="13" t="s">
        <v>30</v>
      </c>
      <c r="AX156" s="13" t="s">
        <v>73</v>
      </c>
      <c r="AY156" s="248" t="s">
        <v>132</v>
      </c>
    </row>
    <row r="157" s="14" customFormat="1">
      <c r="A157" s="14"/>
      <c r="B157" s="249"/>
      <c r="C157" s="250"/>
      <c r="D157" s="239" t="s">
        <v>142</v>
      </c>
      <c r="E157" s="251" t="s">
        <v>1</v>
      </c>
      <c r="F157" s="252" t="s">
        <v>144</v>
      </c>
      <c r="G157" s="250"/>
      <c r="H157" s="251" t="s">
        <v>1</v>
      </c>
      <c r="I157" s="253"/>
      <c r="J157" s="250"/>
      <c r="K157" s="250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142</v>
      </c>
      <c r="AU157" s="258" t="s">
        <v>83</v>
      </c>
      <c r="AV157" s="14" t="s">
        <v>81</v>
      </c>
      <c r="AW157" s="14" t="s">
        <v>30</v>
      </c>
      <c r="AX157" s="14" t="s">
        <v>73</v>
      </c>
      <c r="AY157" s="258" t="s">
        <v>132</v>
      </c>
    </row>
    <row r="158" s="15" customFormat="1">
      <c r="A158" s="15"/>
      <c r="B158" s="259"/>
      <c r="C158" s="260"/>
      <c r="D158" s="239" t="s">
        <v>142</v>
      </c>
      <c r="E158" s="261" t="s">
        <v>1</v>
      </c>
      <c r="F158" s="262" t="s">
        <v>145</v>
      </c>
      <c r="G158" s="260"/>
      <c r="H158" s="263">
        <v>30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142</v>
      </c>
      <c r="AU158" s="269" t="s">
        <v>83</v>
      </c>
      <c r="AV158" s="15" t="s">
        <v>139</v>
      </c>
      <c r="AW158" s="15" t="s">
        <v>30</v>
      </c>
      <c r="AX158" s="15" t="s">
        <v>81</v>
      </c>
      <c r="AY158" s="269" t="s">
        <v>132</v>
      </c>
    </row>
    <row r="159" s="2" customFormat="1" ht="16.5" customHeight="1">
      <c r="A159" s="39"/>
      <c r="B159" s="40"/>
      <c r="C159" s="219" t="s">
        <v>178</v>
      </c>
      <c r="D159" s="219" t="s">
        <v>134</v>
      </c>
      <c r="E159" s="220" t="s">
        <v>452</v>
      </c>
      <c r="F159" s="221" t="s">
        <v>453</v>
      </c>
      <c r="G159" s="222" t="s">
        <v>137</v>
      </c>
      <c r="H159" s="223">
        <v>256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139</v>
      </c>
      <c r="AT159" s="230" t="s">
        <v>134</v>
      </c>
      <c r="AU159" s="230" t="s">
        <v>83</v>
      </c>
      <c r="AY159" s="18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139</v>
      </c>
      <c r="BM159" s="230" t="s">
        <v>179</v>
      </c>
    </row>
    <row r="160" s="13" customFormat="1">
      <c r="A160" s="13"/>
      <c r="B160" s="237"/>
      <c r="C160" s="238"/>
      <c r="D160" s="239" t="s">
        <v>142</v>
      </c>
      <c r="E160" s="240" t="s">
        <v>1</v>
      </c>
      <c r="F160" s="241" t="s">
        <v>440</v>
      </c>
      <c r="G160" s="238"/>
      <c r="H160" s="242">
        <v>256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142</v>
      </c>
      <c r="AU160" s="248" t="s">
        <v>83</v>
      </c>
      <c r="AV160" s="13" t="s">
        <v>83</v>
      </c>
      <c r="AW160" s="13" t="s">
        <v>30</v>
      </c>
      <c r="AX160" s="13" t="s">
        <v>73</v>
      </c>
      <c r="AY160" s="248" t="s">
        <v>132</v>
      </c>
    </row>
    <row r="161" s="14" customFormat="1">
      <c r="A161" s="14"/>
      <c r="B161" s="249"/>
      <c r="C161" s="250"/>
      <c r="D161" s="239" t="s">
        <v>142</v>
      </c>
      <c r="E161" s="251" t="s">
        <v>1</v>
      </c>
      <c r="F161" s="252" t="s">
        <v>454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142</v>
      </c>
      <c r="AU161" s="258" t="s">
        <v>83</v>
      </c>
      <c r="AV161" s="14" t="s">
        <v>81</v>
      </c>
      <c r="AW161" s="14" t="s">
        <v>30</v>
      </c>
      <c r="AX161" s="14" t="s">
        <v>73</v>
      </c>
      <c r="AY161" s="258" t="s">
        <v>132</v>
      </c>
    </row>
    <row r="162" s="15" customFormat="1">
      <c r="A162" s="15"/>
      <c r="B162" s="259"/>
      <c r="C162" s="260"/>
      <c r="D162" s="239" t="s">
        <v>142</v>
      </c>
      <c r="E162" s="261" t="s">
        <v>1</v>
      </c>
      <c r="F162" s="262" t="s">
        <v>145</v>
      </c>
      <c r="G162" s="260"/>
      <c r="H162" s="263">
        <v>256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142</v>
      </c>
      <c r="AU162" s="269" t="s">
        <v>83</v>
      </c>
      <c r="AV162" s="15" t="s">
        <v>139</v>
      </c>
      <c r="AW162" s="15" t="s">
        <v>30</v>
      </c>
      <c r="AX162" s="15" t="s">
        <v>81</v>
      </c>
      <c r="AY162" s="269" t="s">
        <v>132</v>
      </c>
    </row>
    <row r="163" s="2" customFormat="1" ht="16.5" customHeight="1">
      <c r="A163" s="39"/>
      <c r="B163" s="40"/>
      <c r="C163" s="219" t="s">
        <v>165</v>
      </c>
      <c r="D163" s="219" t="s">
        <v>134</v>
      </c>
      <c r="E163" s="220" t="s">
        <v>173</v>
      </c>
      <c r="F163" s="221" t="s">
        <v>174</v>
      </c>
      <c r="G163" s="222" t="s">
        <v>137</v>
      </c>
      <c r="H163" s="223">
        <v>5806.1999999999998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139</v>
      </c>
      <c r="AT163" s="230" t="s">
        <v>134</v>
      </c>
      <c r="AU163" s="230" t="s">
        <v>83</v>
      </c>
      <c r="AY163" s="18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139</v>
      </c>
      <c r="BM163" s="230" t="s">
        <v>183</v>
      </c>
    </row>
    <row r="164" s="13" customFormat="1">
      <c r="A164" s="13"/>
      <c r="B164" s="237"/>
      <c r="C164" s="238"/>
      <c r="D164" s="239" t="s">
        <v>142</v>
      </c>
      <c r="E164" s="240" t="s">
        <v>1</v>
      </c>
      <c r="F164" s="241" t="s">
        <v>438</v>
      </c>
      <c r="G164" s="238"/>
      <c r="H164" s="242">
        <v>5418.1999999999998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142</v>
      </c>
      <c r="AU164" s="248" t="s">
        <v>83</v>
      </c>
      <c r="AV164" s="13" t="s">
        <v>83</v>
      </c>
      <c r="AW164" s="13" t="s">
        <v>30</v>
      </c>
      <c r="AX164" s="13" t="s">
        <v>73</v>
      </c>
      <c r="AY164" s="248" t="s">
        <v>132</v>
      </c>
    </row>
    <row r="165" s="14" customFormat="1">
      <c r="A165" s="14"/>
      <c r="B165" s="249"/>
      <c r="C165" s="250"/>
      <c r="D165" s="239" t="s">
        <v>142</v>
      </c>
      <c r="E165" s="251" t="s">
        <v>1</v>
      </c>
      <c r="F165" s="252" t="s">
        <v>151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142</v>
      </c>
      <c r="AU165" s="258" t="s">
        <v>83</v>
      </c>
      <c r="AV165" s="14" t="s">
        <v>81</v>
      </c>
      <c r="AW165" s="14" t="s">
        <v>30</v>
      </c>
      <c r="AX165" s="14" t="s">
        <v>73</v>
      </c>
      <c r="AY165" s="258" t="s">
        <v>132</v>
      </c>
    </row>
    <row r="166" s="13" customFormat="1">
      <c r="A166" s="13"/>
      <c r="B166" s="237"/>
      <c r="C166" s="238"/>
      <c r="D166" s="239" t="s">
        <v>142</v>
      </c>
      <c r="E166" s="240" t="s">
        <v>1</v>
      </c>
      <c r="F166" s="241" t="s">
        <v>439</v>
      </c>
      <c r="G166" s="238"/>
      <c r="H166" s="242">
        <v>132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142</v>
      </c>
      <c r="AU166" s="248" t="s">
        <v>83</v>
      </c>
      <c r="AV166" s="13" t="s">
        <v>83</v>
      </c>
      <c r="AW166" s="13" t="s">
        <v>30</v>
      </c>
      <c r="AX166" s="13" t="s">
        <v>73</v>
      </c>
      <c r="AY166" s="248" t="s">
        <v>132</v>
      </c>
    </row>
    <row r="167" s="14" customFormat="1">
      <c r="A167" s="14"/>
      <c r="B167" s="249"/>
      <c r="C167" s="250"/>
      <c r="D167" s="239" t="s">
        <v>142</v>
      </c>
      <c r="E167" s="251" t="s">
        <v>1</v>
      </c>
      <c r="F167" s="252" t="s">
        <v>176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142</v>
      </c>
      <c r="AU167" s="258" t="s">
        <v>83</v>
      </c>
      <c r="AV167" s="14" t="s">
        <v>81</v>
      </c>
      <c r="AW167" s="14" t="s">
        <v>30</v>
      </c>
      <c r="AX167" s="14" t="s">
        <v>73</v>
      </c>
      <c r="AY167" s="258" t="s">
        <v>132</v>
      </c>
    </row>
    <row r="168" s="13" customFormat="1">
      <c r="A168" s="13"/>
      <c r="B168" s="237"/>
      <c r="C168" s="238"/>
      <c r="D168" s="239" t="s">
        <v>142</v>
      </c>
      <c r="E168" s="240" t="s">
        <v>1</v>
      </c>
      <c r="F168" s="241" t="s">
        <v>440</v>
      </c>
      <c r="G168" s="238"/>
      <c r="H168" s="242">
        <v>256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142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132</v>
      </c>
    </row>
    <row r="169" s="14" customFormat="1">
      <c r="A169" s="14"/>
      <c r="B169" s="249"/>
      <c r="C169" s="250"/>
      <c r="D169" s="239" t="s">
        <v>142</v>
      </c>
      <c r="E169" s="251" t="s">
        <v>1</v>
      </c>
      <c r="F169" s="252" t="s">
        <v>455</v>
      </c>
      <c r="G169" s="250"/>
      <c r="H169" s="251" t="s">
        <v>1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142</v>
      </c>
      <c r="AU169" s="258" t="s">
        <v>83</v>
      </c>
      <c r="AV169" s="14" t="s">
        <v>81</v>
      </c>
      <c r="AW169" s="14" t="s">
        <v>30</v>
      </c>
      <c r="AX169" s="14" t="s">
        <v>73</v>
      </c>
      <c r="AY169" s="258" t="s">
        <v>132</v>
      </c>
    </row>
    <row r="170" s="14" customFormat="1">
      <c r="A170" s="14"/>
      <c r="B170" s="249"/>
      <c r="C170" s="250"/>
      <c r="D170" s="239" t="s">
        <v>142</v>
      </c>
      <c r="E170" s="251" t="s">
        <v>1</v>
      </c>
      <c r="F170" s="252" t="s">
        <v>177</v>
      </c>
      <c r="G170" s="250"/>
      <c r="H170" s="251" t="s">
        <v>1</v>
      </c>
      <c r="I170" s="253"/>
      <c r="J170" s="250"/>
      <c r="K170" s="250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142</v>
      </c>
      <c r="AU170" s="258" t="s">
        <v>83</v>
      </c>
      <c r="AV170" s="14" t="s">
        <v>81</v>
      </c>
      <c r="AW170" s="14" t="s">
        <v>30</v>
      </c>
      <c r="AX170" s="14" t="s">
        <v>73</v>
      </c>
      <c r="AY170" s="258" t="s">
        <v>132</v>
      </c>
    </row>
    <row r="171" s="15" customFormat="1">
      <c r="A171" s="15"/>
      <c r="B171" s="259"/>
      <c r="C171" s="260"/>
      <c r="D171" s="239" t="s">
        <v>142</v>
      </c>
      <c r="E171" s="261" t="s">
        <v>1</v>
      </c>
      <c r="F171" s="262" t="s">
        <v>145</v>
      </c>
      <c r="G171" s="260"/>
      <c r="H171" s="263">
        <v>5806.1999999999998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142</v>
      </c>
      <c r="AU171" s="269" t="s">
        <v>83</v>
      </c>
      <c r="AV171" s="15" t="s">
        <v>139</v>
      </c>
      <c r="AW171" s="15" t="s">
        <v>30</v>
      </c>
      <c r="AX171" s="15" t="s">
        <v>81</v>
      </c>
      <c r="AY171" s="269" t="s">
        <v>132</v>
      </c>
    </row>
    <row r="172" s="2" customFormat="1" ht="16.5" customHeight="1">
      <c r="A172" s="39"/>
      <c r="B172" s="40"/>
      <c r="C172" s="219" t="s">
        <v>186</v>
      </c>
      <c r="D172" s="219" t="s">
        <v>134</v>
      </c>
      <c r="E172" s="220" t="s">
        <v>456</v>
      </c>
      <c r="F172" s="221" t="s">
        <v>457</v>
      </c>
      <c r="G172" s="222" t="s">
        <v>137</v>
      </c>
      <c r="H172" s="223">
        <v>170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139</v>
      </c>
      <c r="AT172" s="230" t="s">
        <v>134</v>
      </c>
      <c r="AU172" s="230" t="s">
        <v>83</v>
      </c>
      <c r="AY172" s="18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139</v>
      </c>
      <c r="BM172" s="230" t="s">
        <v>189</v>
      </c>
    </row>
    <row r="173" s="13" customFormat="1">
      <c r="A173" s="13"/>
      <c r="B173" s="237"/>
      <c r="C173" s="238"/>
      <c r="D173" s="239" t="s">
        <v>142</v>
      </c>
      <c r="E173" s="240" t="s">
        <v>1</v>
      </c>
      <c r="F173" s="241" t="s">
        <v>458</v>
      </c>
      <c r="G173" s="238"/>
      <c r="H173" s="242">
        <v>170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142</v>
      </c>
      <c r="AU173" s="248" t="s">
        <v>83</v>
      </c>
      <c r="AV173" s="13" t="s">
        <v>83</v>
      </c>
      <c r="AW173" s="13" t="s">
        <v>30</v>
      </c>
      <c r="AX173" s="13" t="s">
        <v>73</v>
      </c>
      <c r="AY173" s="248" t="s">
        <v>132</v>
      </c>
    </row>
    <row r="174" s="14" customFormat="1">
      <c r="A174" s="14"/>
      <c r="B174" s="249"/>
      <c r="C174" s="250"/>
      <c r="D174" s="239" t="s">
        <v>142</v>
      </c>
      <c r="E174" s="251" t="s">
        <v>1</v>
      </c>
      <c r="F174" s="252" t="s">
        <v>459</v>
      </c>
      <c r="G174" s="250"/>
      <c r="H174" s="251" t="s">
        <v>1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142</v>
      </c>
      <c r="AU174" s="258" t="s">
        <v>83</v>
      </c>
      <c r="AV174" s="14" t="s">
        <v>81</v>
      </c>
      <c r="AW174" s="14" t="s">
        <v>30</v>
      </c>
      <c r="AX174" s="14" t="s">
        <v>73</v>
      </c>
      <c r="AY174" s="258" t="s">
        <v>132</v>
      </c>
    </row>
    <row r="175" s="15" customFormat="1">
      <c r="A175" s="15"/>
      <c r="B175" s="259"/>
      <c r="C175" s="260"/>
      <c r="D175" s="239" t="s">
        <v>142</v>
      </c>
      <c r="E175" s="261" t="s">
        <v>1</v>
      </c>
      <c r="F175" s="262" t="s">
        <v>145</v>
      </c>
      <c r="G175" s="260"/>
      <c r="H175" s="263">
        <v>170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142</v>
      </c>
      <c r="AU175" s="269" t="s">
        <v>83</v>
      </c>
      <c r="AV175" s="15" t="s">
        <v>139</v>
      </c>
      <c r="AW175" s="15" t="s">
        <v>30</v>
      </c>
      <c r="AX175" s="15" t="s">
        <v>81</v>
      </c>
      <c r="AY175" s="269" t="s">
        <v>132</v>
      </c>
    </row>
    <row r="176" s="2" customFormat="1" ht="24.15" customHeight="1">
      <c r="A176" s="39"/>
      <c r="B176" s="40"/>
      <c r="C176" s="219" t="s">
        <v>171</v>
      </c>
      <c r="D176" s="219" t="s">
        <v>134</v>
      </c>
      <c r="E176" s="220" t="s">
        <v>181</v>
      </c>
      <c r="F176" s="221" t="s">
        <v>182</v>
      </c>
      <c r="G176" s="222" t="s">
        <v>137</v>
      </c>
      <c r="H176" s="223">
        <v>5806.1999999999998</v>
      </c>
      <c r="I176" s="224"/>
      <c r="J176" s="225">
        <f>ROUND(I176*H176,2)</f>
        <v>0</v>
      </c>
      <c r="K176" s="221" t="s">
        <v>138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139</v>
      </c>
      <c r="AT176" s="230" t="s">
        <v>134</v>
      </c>
      <c r="AU176" s="230" t="s">
        <v>83</v>
      </c>
      <c r="AY176" s="18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139</v>
      </c>
      <c r="BM176" s="230" t="s">
        <v>194</v>
      </c>
    </row>
    <row r="177" s="2" customFormat="1">
      <c r="A177" s="39"/>
      <c r="B177" s="40"/>
      <c r="C177" s="41"/>
      <c r="D177" s="232" t="s">
        <v>140</v>
      </c>
      <c r="E177" s="41"/>
      <c r="F177" s="233" t="s">
        <v>184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140</v>
      </c>
      <c r="AU177" s="18" t="s">
        <v>83</v>
      </c>
    </row>
    <row r="178" s="13" customFormat="1">
      <c r="A178" s="13"/>
      <c r="B178" s="237"/>
      <c r="C178" s="238"/>
      <c r="D178" s="239" t="s">
        <v>142</v>
      </c>
      <c r="E178" s="240" t="s">
        <v>1</v>
      </c>
      <c r="F178" s="241" t="s">
        <v>438</v>
      </c>
      <c r="G178" s="238"/>
      <c r="H178" s="242">
        <v>5418.1999999999998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142</v>
      </c>
      <c r="AU178" s="248" t="s">
        <v>83</v>
      </c>
      <c r="AV178" s="13" t="s">
        <v>83</v>
      </c>
      <c r="AW178" s="13" t="s">
        <v>30</v>
      </c>
      <c r="AX178" s="13" t="s">
        <v>73</v>
      </c>
      <c r="AY178" s="248" t="s">
        <v>132</v>
      </c>
    </row>
    <row r="179" s="14" customFormat="1">
      <c r="A179" s="14"/>
      <c r="B179" s="249"/>
      <c r="C179" s="250"/>
      <c r="D179" s="239" t="s">
        <v>142</v>
      </c>
      <c r="E179" s="251" t="s">
        <v>1</v>
      </c>
      <c r="F179" s="252" t="s">
        <v>151</v>
      </c>
      <c r="G179" s="250"/>
      <c r="H179" s="251" t="s">
        <v>1</v>
      </c>
      <c r="I179" s="253"/>
      <c r="J179" s="250"/>
      <c r="K179" s="250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142</v>
      </c>
      <c r="AU179" s="258" t="s">
        <v>83</v>
      </c>
      <c r="AV179" s="14" t="s">
        <v>81</v>
      </c>
      <c r="AW179" s="14" t="s">
        <v>30</v>
      </c>
      <c r="AX179" s="14" t="s">
        <v>73</v>
      </c>
      <c r="AY179" s="258" t="s">
        <v>132</v>
      </c>
    </row>
    <row r="180" s="13" customFormat="1">
      <c r="A180" s="13"/>
      <c r="B180" s="237"/>
      <c r="C180" s="238"/>
      <c r="D180" s="239" t="s">
        <v>142</v>
      </c>
      <c r="E180" s="240" t="s">
        <v>1</v>
      </c>
      <c r="F180" s="241" t="s">
        <v>439</v>
      </c>
      <c r="G180" s="238"/>
      <c r="H180" s="242">
        <v>132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142</v>
      </c>
      <c r="AU180" s="248" t="s">
        <v>83</v>
      </c>
      <c r="AV180" s="13" t="s">
        <v>83</v>
      </c>
      <c r="AW180" s="13" t="s">
        <v>30</v>
      </c>
      <c r="AX180" s="13" t="s">
        <v>73</v>
      </c>
      <c r="AY180" s="248" t="s">
        <v>132</v>
      </c>
    </row>
    <row r="181" s="14" customFormat="1">
      <c r="A181" s="14"/>
      <c r="B181" s="249"/>
      <c r="C181" s="250"/>
      <c r="D181" s="239" t="s">
        <v>142</v>
      </c>
      <c r="E181" s="251" t="s">
        <v>1</v>
      </c>
      <c r="F181" s="252" t="s">
        <v>185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142</v>
      </c>
      <c r="AU181" s="258" t="s">
        <v>83</v>
      </c>
      <c r="AV181" s="14" t="s">
        <v>81</v>
      </c>
      <c r="AW181" s="14" t="s">
        <v>30</v>
      </c>
      <c r="AX181" s="14" t="s">
        <v>73</v>
      </c>
      <c r="AY181" s="258" t="s">
        <v>132</v>
      </c>
    </row>
    <row r="182" s="13" customFormat="1">
      <c r="A182" s="13"/>
      <c r="B182" s="237"/>
      <c r="C182" s="238"/>
      <c r="D182" s="239" t="s">
        <v>142</v>
      </c>
      <c r="E182" s="240" t="s">
        <v>1</v>
      </c>
      <c r="F182" s="241" t="s">
        <v>440</v>
      </c>
      <c r="G182" s="238"/>
      <c r="H182" s="242">
        <v>256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142</v>
      </c>
      <c r="AU182" s="248" t="s">
        <v>83</v>
      </c>
      <c r="AV182" s="13" t="s">
        <v>83</v>
      </c>
      <c r="AW182" s="13" t="s">
        <v>30</v>
      </c>
      <c r="AX182" s="13" t="s">
        <v>73</v>
      </c>
      <c r="AY182" s="248" t="s">
        <v>132</v>
      </c>
    </row>
    <row r="183" s="14" customFormat="1">
      <c r="A183" s="14"/>
      <c r="B183" s="249"/>
      <c r="C183" s="250"/>
      <c r="D183" s="239" t="s">
        <v>142</v>
      </c>
      <c r="E183" s="251" t="s">
        <v>1</v>
      </c>
      <c r="F183" s="252" t="s">
        <v>460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142</v>
      </c>
      <c r="AU183" s="258" t="s">
        <v>83</v>
      </c>
      <c r="AV183" s="14" t="s">
        <v>81</v>
      </c>
      <c r="AW183" s="14" t="s">
        <v>30</v>
      </c>
      <c r="AX183" s="14" t="s">
        <v>73</v>
      </c>
      <c r="AY183" s="258" t="s">
        <v>132</v>
      </c>
    </row>
    <row r="184" s="14" customFormat="1">
      <c r="A184" s="14"/>
      <c r="B184" s="249"/>
      <c r="C184" s="250"/>
      <c r="D184" s="239" t="s">
        <v>142</v>
      </c>
      <c r="E184" s="251" t="s">
        <v>1</v>
      </c>
      <c r="F184" s="252" t="s">
        <v>177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142</v>
      </c>
      <c r="AU184" s="258" t="s">
        <v>83</v>
      </c>
      <c r="AV184" s="14" t="s">
        <v>81</v>
      </c>
      <c r="AW184" s="14" t="s">
        <v>30</v>
      </c>
      <c r="AX184" s="14" t="s">
        <v>73</v>
      </c>
      <c r="AY184" s="258" t="s">
        <v>132</v>
      </c>
    </row>
    <row r="185" s="15" customFormat="1">
      <c r="A185" s="15"/>
      <c r="B185" s="259"/>
      <c r="C185" s="260"/>
      <c r="D185" s="239" t="s">
        <v>142</v>
      </c>
      <c r="E185" s="261" t="s">
        <v>1</v>
      </c>
      <c r="F185" s="262" t="s">
        <v>145</v>
      </c>
      <c r="G185" s="260"/>
      <c r="H185" s="263">
        <v>5806.1999999999998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142</v>
      </c>
      <c r="AU185" s="269" t="s">
        <v>83</v>
      </c>
      <c r="AV185" s="15" t="s">
        <v>139</v>
      </c>
      <c r="AW185" s="15" t="s">
        <v>30</v>
      </c>
      <c r="AX185" s="15" t="s">
        <v>81</v>
      </c>
      <c r="AY185" s="269" t="s">
        <v>132</v>
      </c>
    </row>
    <row r="186" s="2" customFormat="1" ht="24.15" customHeight="1">
      <c r="A186" s="39"/>
      <c r="B186" s="40"/>
      <c r="C186" s="219" t="s">
        <v>198</v>
      </c>
      <c r="D186" s="219" t="s">
        <v>134</v>
      </c>
      <c r="E186" s="220" t="s">
        <v>461</v>
      </c>
      <c r="F186" s="221" t="s">
        <v>462</v>
      </c>
      <c r="G186" s="222" t="s">
        <v>137</v>
      </c>
      <c r="H186" s="223">
        <v>256</v>
      </c>
      <c r="I186" s="224"/>
      <c r="J186" s="225">
        <f>ROUND(I186*H186,2)</f>
        <v>0</v>
      </c>
      <c r="K186" s="221" t="s">
        <v>138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139</v>
      </c>
      <c r="AT186" s="230" t="s">
        <v>134</v>
      </c>
      <c r="AU186" s="230" t="s">
        <v>83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139</v>
      </c>
      <c r="BM186" s="230" t="s">
        <v>202</v>
      </c>
    </row>
    <row r="187" s="2" customFormat="1">
      <c r="A187" s="39"/>
      <c r="B187" s="40"/>
      <c r="C187" s="41"/>
      <c r="D187" s="232" t="s">
        <v>140</v>
      </c>
      <c r="E187" s="41"/>
      <c r="F187" s="233" t="s">
        <v>463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83</v>
      </c>
    </row>
    <row r="188" s="13" customFormat="1">
      <c r="A188" s="13"/>
      <c r="B188" s="237"/>
      <c r="C188" s="238"/>
      <c r="D188" s="239" t="s">
        <v>142</v>
      </c>
      <c r="E188" s="240" t="s">
        <v>1</v>
      </c>
      <c r="F188" s="241" t="s">
        <v>440</v>
      </c>
      <c r="G188" s="238"/>
      <c r="H188" s="242">
        <v>256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142</v>
      </c>
      <c r="AU188" s="248" t="s">
        <v>83</v>
      </c>
      <c r="AV188" s="13" t="s">
        <v>83</v>
      </c>
      <c r="AW188" s="13" t="s">
        <v>30</v>
      </c>
      <c r="AX188" s="13" t="s">
        <v>73</v>
      </c>
      <c r="AY188" s="248" t="s">
        <v>132</v>
      </c>
    </row>
    <row r="189" s="14" customFormat="1">
      <c r="A189" s="14"/>
      <c r="B189" s="249"/>
      <c r="C189" s="250"/>
      <c r="D189" s="239" t="s">
        <v>142</v>
      </c>
      <c r="E189" s="251" t="s">
        <v>1</v>
      </c>
      <c r="F189" s="252" t="s">
        <v>464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142</v>
      </c>
      <c r="AU189" s="258" t="s">
        <v>83</v>
      </c>
      <c r="AV189" s="14" t="s">
        <v>81</v>
      </c>
      <c r="AW189" s="14" t="s">
        <v>30</v>
      </c>
      <c r="AX189" s="14" t="s">
        <v>73</v>
      </c>
      <c r="AY189" s="258" t="s">
        <v>132</v>
      </c>
    </row>
    <row r="190" s="15" customFormat="1">
      <c r="A190" s="15"/>
      <c r="B190" s="259"/>
      <c r="C190" s="260"/>
      <c r="D190" s="239" t="s">
        <v>142</v>
      </c>
      <c r="E190" s="261" t="s">
        <v>1</v>
      </c>
      <c r="F190" s="262" t="s">
        <v>145</v>
      </c>
      <c r="G190" s="260"/>
      <c r="H190" s="263">
        <v>256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142</v>
      </c>
      <c r="AU190" s="269" t="s">
        <v>83</v>
      </c>
      <c r="AV190" s="15" t="s">
        <v>139</v>
      </c>
      <c r="AW190" s="15" t="s">
        <v>30</v>
      </c>
      <c r="AX190" s="15" t="s">
        <v>81</v>
      </c>
      <c r="AY190" s="269" t="s">
        <v>132</v>
      </c>
    </row>
    <row r="191" s="2" customFormat="1" ht="24.15" customHeight="1">
      <c r="A191" s="39"/>
      <c r="B191" s="40"/>
      <c r="C191" s="219" t="s">
        <v>175</v>
      </c>
      <c r="D191" s="219" t="s">
        <v>134</v>
      </c>
      <c r="E191" s="220" t="s">
        <v>187</v>
      </c>
      <c r="F191" s="221" t="s">
        <v>465</v>
      </c>
      <c r="G191" s="222" t="s">
        <v>137</v>
      </c>
      <c r="H191" s="223">
        <v>1000</v>
      </c>
      <c r="I191" s="224"/>
      <c r="J191" s="225">
        <f>ROUND(I191*H191,2)</f>
        <v>0</v>
      </c>
      <c r="K191" s="221" t="s">
        <v>138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139</v>
      </c>
      <c r="AT191" s="230" t="s">
        <v>134</v>
      </c>
      <c r="AU191" s="230" t="s">
        <v>83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139</v>
      </c>
      <c r="BM191" s="230" t="s">
        <v>208</v>
      </c>
    </row>
    <row r="192" s="2" customFormat="1">
      <c r="A192" s="39"/>
      <c r="B192" s="40"/>
      <c r="C192" s="41"/>
      <c r="D192" s="232" t="s">
        <v>140</v>
      </c>
      <c r="E192" s="41"/>
      <c r="F192" s="233" t="s">
        <v>190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140</v>
      </c>
      <c r="AU192" s="18" t="s">
        <v>83</v>
      </c>
    </row>
    <row r="193" s="13" customFormat="1">
      <c r="A193" s="13"/>
      <c r="B193" s="237"/>
      <c r="C193" s="238"/>
      <c r="D193" s="239" t="s">
        <v>142</v>
      </c>
      <c r="E193" s="240" t="s">
        <v>1</v>
      </c>
      <c r="F193" s="241" t="s">
        <v>442</v>
      </c>
      <c r="G193" s="238"/>
      <c r="H193" s="242">
        <v>1000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142</v>
      </c>
      <c r="AU193" s="248" t="s">
        <v>83</v>
      </c>
      <c r="AV193" s="13" t="s">
        <v>83</v>
      </c>
      <c r="AW193" s="13" t="s">
        <v>30</v>
      </c>
      <c r="AX193" s="13" t="s">
        <v>73</v>
      </c>
      <c r="AY193" s="248" t="s">
        <v>132</v>
      </c>
    </row>
    <row r="194" s="14" customFormat="1">
      <c r="A194" s="14"/>
      <c r="B194" s="249"/>
      <c r="C194" s="250"/>
      <c r="D194" s="239" t="s">
        <v>142</v>
      </c>
      <c r="E194" s="251" t="s">
        <v>1</v>
      </c>
      <c r="F194" s="252" t="s">
        <v>443</v>
      </c>
      <c r="G194" s="250"/>
      <c r="H194" s="251" t="s">
        <v>1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142</v>
      </c>
      <c r="AU194" s="258" t="s">
        <v>83</v>
      </c>
      <c r="AV194" s="14" t="s">
        <v>81</v>
      </c>
      <c r="AW194" s="14" t="s">
        <v>30</v>
      </c>
      <c r="AX194" s="14" t="s">
        <v>73</v>
      </c>
      <c r="AY194" s="258" t="s">
        <v>132</v>
      </c>
    </row>
    <row r="195" s="15" customFormat="1">
      <c r="A195" s="15"/>
      <c r="B195" s="259"/>
      <c r="C195" s="260"/>
      <c r="D195" s="239" t="s">
        <v>142</v>
      </c>
      <c r="E195" s="261" t="s">
        <v>1</v>
      </c>
      <c r="F195" s="262" t="s">
        <v>145</v>
      </c>
      <c r="G195" s="260"/>
      <c r="H195" s="263">
        <v>1000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9" t="s">
        <v>142</v>
      </c>
      <c r="AU195" s="269" t="s">
        <v>83</v>
      </c>
      <c r="AV195" s="15" t="s">
        <v>139</v>
      </c>
      <c r="AW195" s="15" t="s">
        <v>30</v>
      </c>
      <c r="AX195" s="15" t="s">
        <v>81</v>
      </c>
      <c r="AY195" s="269" t="s">
        <v>132</v>
      </c>
    </row>
    <row r="196" s="12" customFormat="1" ht="22.8" customHeight="1">
      <c r="A196" s="12"/>
      <c r="B196" s="203"/>
      <c r="C196" s="204"/>
      <c r="D196" s="205" t="s">
        <v>72</v>
      </c>
      <c r="E196" s="217" t="s">
        <v>165</v>
      </c>
      <c r="F196" s="217" t="s">
        <v>204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SUM(P197:P201)</f>
        <v>0</v>
      </c>
      <c r="Q196" s="211"/>
      <c r="R196" s="212">
        <f>SUM(R197:R201)</f>
        <v>0</v>
      </c>
      <c r="S196" s="211"/>
      <c r="T196" s="213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81</v>
      </c>
      <c r="AT196" s="215" t="s">
        <v>72</v>
      </c>
      <c r="AU196" s="215" t="s">
        <v>81</v>
      </c>
      <c r="AY196" s="214" t="s">
        <v>132</v>
      </c>
      <c r="BK196" s="216">
        <f>SUM(BK197:BK201)</f>
        <v>0</v>
      </c>
    </row>
    <row r="197" s="2" customFormat="1" ht="16.5" customHeight="1">
      <c r="A197" s="39"/>
      <c r="B197" s="40"/>
      <c r="C197" s="219" t="s">
        <v>210</v>
      </c>
      <c r="D197" s="219" t="s">
        <v>134</v>
      </c>
      <c r="E197" s="220" t="s">
        <v>205</v>
      </c>
      <c r="F197" s="221" t="s">
        <v>206</v>
      </c>
      <c r="G197" s="222" t="s">
        <v>207</v>
      </c>
      <c r="H197" s="223">
        <v>13</v>
      </c>
      <c r="I197" s="224"/>
      <c r="J197" s="225">
        <f>ROUND(I197*H197,2)</f>
        <v>0</v>
      </c>
      <c r="K197" s="221" t="s">
        <v>138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139</v>
      </c>
      <c r="AT197" s="230" t="s">
        <v>134</v>
      </c>
      <c r="AU197" s="230" t="s">
        <v>83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139</v>
      </c>
      <c r="BM197" s="230" t="s">
        <v>213</v>
      </c>
    </row>
    <row r="198" s="2" customFormat="1">
      <c r="A198" s="39"/>
      <c r="B198" s="40"/>
      <c r="C198" s="41"/>
      <c r="D198" s="232" t="s">
        <v>140</v>
      </c>
      <c r="E198" s="41"/>
      <c r="F198" s="233" t="s">
        <v>209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140</v>
      </c>
      <c r="AU198" s="18" t="s">
        <v>83</v>
      </c>
    </row>
    <row r="199" s="13" customFormat="1">
      <c r="A199" s="13"/>
      <c r="B199" s="237"/>
      <c r="C199" s="238"/>
      <c r="D199" s="239" t="s">
        <v>142</v>
      </c>
      <c r="E199" s="240" t="s">
        <v>1</v>
      </c>
      <c r="F199" s="241" t="s">
        <v>210</v>
      </c>
      <c r="G199" s="238"/>
      <c r="H199" s="242">
        <v>13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142</v>
      </c>
      <c r="AU199" s="248" t="s">
        <v>83</v>
      </c>
      <c r="AV199" s="13" t="s">
        <v>83</v>
      </c>
      <c r="AW199" s="13" t="s">
        <v>30</v>
      </c>
      <c r="AX199" s="13" t="s">
        <v>73</v>
      </c>
      <c r="AY199" s="248" t="s">
        <v>132</v>
      </c>
    </row>
    <row r="200" s="14" customFormat="1">
      <c r="A200" s="14"/>
      <c r="B200" s="249"/>
      <c r="C200" s="250"/>
      <c r="D200" s="239" t="s">
        <v>142</v>
      </c>
      <c r="E200" s="251" t="s">
        <v>1</v>
      </c>
      <c r="F200" s="252" t="s">
        <v>177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142</v>
      </c>
      <c r="AU200" s="258" t="s">
        <v>83</v>
      </c>
      <c r="AV200" s="14" t="s">
        <v>81</v>
      </c>
      <c r="AW200" s="14" t="s">
        <v>30</v>
      </c>
      <c r="AX200" s="14" t="s">
        <v>73</v>
      </c>
      <c r="AY200" s="258" t="s">
        <v>132</v>
      </c>
    </row>
    <row r="201" s="15" customFormat="1">
      <c r="A201" s="15"/>
      <c r="B201" s="259"/>
      <c r="C201" s="260"/>
      <c r="D201" s="239" t="s">
        <v>142</v>
      </c>
      <c r="E201" s="261" t="s">
        <v>1</v>
      </c>
      <c r="F201" s="262" t="s">
        <v>145</v>
      </c>
      <c r="G201" s="260"/>
      <c r="H201" s="263">
        <v>13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142</v>
      </c>
      <c r="AU201" s="269" t="s">
        <v>83</v>
      </c>
      <c r="AV201" s="15" t="s">
        <v>139</v>
      </c>
      <c r="AW201" s="15" t="s">
        <v>30</v>
      </c>
      <c r="AX201" s="15" t="s">
        <v>81</v>
      </c>
      <c r="AY201" s="269" t="s">
        <v>132</v>
      </c>
    </row>
    <row r="202" s="12" customFormat="1" ht="22.8" customHeight="1">
      <c r="A202" s="12"/>
      <c r="B202" s="203"/>
      <c r="C202" s="204"/>
      <c r="D202" s="205" t="s">
        <v>72</v>
      </c>
      <c r="E202" s="217" t="s">
        <v>186</v>
      </c>
      <c r="F202" s="217" t="s">
        <v>215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SUM(P203:P291)</f>
        <v>0</v>
      </c>
      <c r="Q202" s="211"/>
      <c r="R202" s="212">
        <f>SUM(R203:R291)</f>
        <v>0</v>
      </c>
      <c r="S202" s="211"/>
      <c r="T202" s="213">
        <f>SUM(T203:T291)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81</v>
      </c>
      <c r="AT202" s="215" t="s">
        <v>72</v>
      </c>
      <c r="AU202" s="215" t="s">
        <v>81</v>
      </c>
      <c r="AY202" s="214" t="s">
        <v>132</v>
      </c>
      <c r="BK202" s="216">
        <f>SUM(BK203:BK291)</f>
        <v>0</v>
      </c>
    </row>
    <row r="203" s="2" customFormat="1" ht="16.5" customHeight="1">
      <c r="A203" s="39"/>
      <c r="B203" s="40"/>
      <c r="C203" s="219" t="s">
        <v>179</v>
      </c>
      <c r="D203" s="219" t="s">
        <v>134</v>
      </c>
      <c r="E203" s="220" t="s">
        <v>258</v>
      </c>
      <c r="F203" s="221" t="s">
        <v>259</v>
      </c>
      <c r="G203" s="222" t="s">
        <v>218</v>
      </c>
      <c r="H203" s="223">
        <v>1923</v>
      </c>
      <c r="I203" s="224"/>
      <c r="J203" s="225">
        <f>ROUND(I203*H203,2)</f>
        <v>0</v>
      </c>
      <c r="K203" s="221" t="s">
        <v>138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139</v>
      </c>
      <c r="AT203" s="230" t="s">
        <v>134</v>
      </c>
      <c r="AU203" s="230" t="s">
        <v>83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139</v>
      </c>
      <c r="BM203" s="230" t="s">
        <v>219</v>
      </c>
    </row>
    <row r="204" s="2" customFormat="1">
      <c r="A204" s="39"/>
      <c r="B204" s="40"/>
      <c r="C204" s="41"/>
      <c r="D204" s="232" t="s">
        <v>140</v>
      </c>
      <c r="E204" s="41"/>
      <c r="F204" s="233" t="s">
        <v>261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140</v>
      </c>
      <c r="AU204" s="18" t="s">
        <v>83</v>
      </c>
    </row>
    <row r="205" s="13" customFormat="1">
      <c r="A205" s="13"/>
      <c r="B205" s="237"/>
      <c r="C205" s="238"/>
      <c r="D205" s="239" t="s">
        <v>142</v>
      </c>
      <c r="E205" s="240" t="s">
        <v>1</v>
      </c>
      <c r="F205" s="241" t="s">
        <v>466</v>
      </c>
      <c r="G205" s="238"/>
      <c r="H205" s="242">
        <v>1923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142</v>
      </c>
      <c r="AU205" s="248" t="s">
        <v>83</v>
      </c>
      <c r="AV205" s="13" t="s">
        <v>83</v>
      </c>
      <c r="AW205" s="13" t="s">
        <v>30</v>
      </c>
      <c r="AX205" s="13" t="s">
        <v>73</v>
      </c>
      <c r="AY205" s="248" t="s">
        <v>132</v>
      </c>
    </row>
    <row r="206" s="14" customFormat="1">
      <c r="A206" s="14"/>
      <c r="B206" s="249"/>
      <c r="C206" s="250"/>
      <c r="D206" s="239" t="s">
        <v>142</v>
      </c>
      <c r="E206" s="251" t="s">
        <v>1</v>
      </c>
      <c r="F206" s="252" t="s">
        <v>263</v>
      </c>
      <c r="G206" s="250"/>
      <c r="H206" s="251" t="s">
        <v>1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142</v>
      </c>
      <c r="AU206" s="258" t="s">
        <v>83</v>
      </c>
      <c r="AV206" s="14" t="s">
        <v>81</v>
      </c>
      <c r="AW206" s="14" t="s">
        <v>30</v>
      </c>
      <c r="AX206" s="14" t="s">
        <v>73</v>
      </c>
      <c r="AY206" s="258" t="s">
        <v>132</v>
      </c>
    </row>
    <row r="207" s="14" customFormat="1">
      <c r="A207" s="14"/>
      <c r="B207" s="249"/>
      <c r="C207" s="250"/>
      <c r="D207" s="239" t="s">
        <v>142</v>
      </c>
      <c r="E207" s="251" t="s">
        <v>1</v>
      </c>
      <c r="F207" s="252" t="s">
        <v>144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142</v>
      </c>
      <c r="AU207" s="258" t="s">
        <v>83</v>
      </c>
      <c r="AV207" s="14" t="s">
        <v>81</v>
      </c>
      <c r="AW207" s="14" t="s">
        <v>30</v>
      </c>
      <c r="AX207" s="14" t="s">
        <v>73</v>
      </c>
      <c r="AY207" s="258" t="s">
        <v>132</v>
      </c>
    </row>
    <row r="208" s="15" customFormat="1">
      <c r="A208" s="15"/>
      <c r="B208" s="259"/>
      <c r="C208" s="260"/>
      <c r="D208" s="239" t="s">
        <v>142</v>
      </c>
      <c r="E208" s="261" t="s">
        <v>1</v>
      </c>
      <c r="F208" s="262" t="s">
        <v>145</v>
      </c>
      <c r="G208" s="260"/>
      <c r="H208" s="263">
        <v>1923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142</v>
      </c>
      <c r="AU208" s="269" t="s">
        <v>83</v>
      </c>
      <c r="AV208" s="15" t="s">
        <v>139</v>
      </c>
      <c r="AW208" s="15" t="s">
        <v>30</v>
      </c>
      <c r="AX208" s="15" t="s">
        <v>81</v>
      </c>
      <c r="AY208" s="269" t="s">
        <v>132</v>
      </c>
    </row>
    <row r="209" s="2" customFormat="1" ht="16.5" customHeight="1">
      <c r="A209" s="39"/>
      <c r="B209" s="40"/>
      <c r="C209" s="219" t="s">
        <v>8</v>
      </c>
      <c r="D209" s="219" t="s">
        <v>134</v>
      </c>
      <c r="E209" s="220" t="s">
        <v>276</v>
      </c>
      <c r="F209" s="221" t="s">
        <v>277</v>
      </c>
      <c r="G209" s="222" t="s">
        <v>218</v>
      </c>
      <c r="H209" s="223">
        <v>1330.2000000000001</v>
      </c>
      <c r="I209" s="224"/>
      <c r="J209" s="225">
        <f>ROUND(I209*H209,2)</f>
        <v>0</v>
      </c>
      <c r="K209" s="221" t="s">
        <v>138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139</v>
      </c>
      <c r="AT209" s="230" t="s">
        <v>134</v>
      </c>
      <c r="AU209" s="230" t="s">
        <v>83</v>
      </c>
      <c r="AY209" s="18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139</v>
      </c>
      <c r="BM209" s="230" t="s">
        <v>223</v>
      </c>
    </row>
    <row r="210" s="2" customFormat="1">
      <c r="A210" s="39"/>
      <c r="B210" s="40"/>
      <c r="C210" s="41"/>
      <c r="D210" s="232" t="s">
        <v>140</v>
      </c>
      <c r="E210" s="41"/>
      <c r="F210" s="233" t="s">
        <v>279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140</v>
      </c>
      <c r="AU210" s="18" t="s">
        <v>83</v>
      </c>
    </row>
    <row r="211" s="13" customFormat="1">
      <c r="A211" s="13"/>
      <c r="B211" s="237"/>
      <c r="C211" s="238"/>
      <c r="D211" s="239" t="s">
        <v>142</v>
      </c>
      <c r="E211" s="240" t="s">
        <v>1</v>
      </c>
      <c r="F211" s="241" t="s">
        <v>467</v>
      </c>
      <c r="G211" s="238"/>
      <c r="H211" s="242">
        <v>1330.2000000000001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142</v>
      </c>
      <c r="AU211" s="248" t="s">
        <v>83</v>
      </c>
      <c r="AV211" s="13" t="s">
        <v>83</v>
      </c>
      <c r="AW211" s="13" t="s">
        <v>30</v>
      </c>
      <c r="AX211" s="13" t="s">
        <v>73</v>
      </c>
      <c r="AY211" s="248" t="s">
        <v>132</v>
      </c>
    </row>
    <row r="212" s="14" customFormat="1">
      <c r="A212" s="14"/>
      <c r="B212" s="249"/>
      <c r="C212" s="250"/>
      <c r="D212" s="239" t="s">
        <v>142</v>
      </c>
      <c r="E212" s="251" t="s">
        <v>1</v>
      </c>
      <c r="F212" s="252" t="s">
        <v>281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142</v>
      </c>
      <c r="AU212" s="258" t="s">
        <v>83</v>
      </c>
      <c r="AV212" s="14" t="s">
        <v>81</v>
      </c>
      <c r="AW212" s="14" t="s">
        <v>30</v>
      </c>
      <c r="AX212" s="14" t="s">
        <v>73</v>
      </c>
      <c r="AY212" s="258" t="s">
        <v>132</v>
      </c>
    </row>
    <row r="213" s="15" customFormat="1">
      <c r="A213" s="15"/>
      <c r="B213" s="259"/>
      <c r="C213" s="260"/>
      <c r="D213" s="239" t="s">
        <v>142</v>
      </c>
      <c r="E213" s="261" t="s">
        <v>1</v>
      </c>
      <c r="F213" s="262" t="s">
        <v>145</v>
      </c>
      <c r="G213" s="260"/>
      <c r="H213" s="263">
        <v>1330.2000000000001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9" t="s">
        <v>142</v>
      </c>
      <c r="AU213" s="269" t="s">
        <v>83</v>
      </c>
      <c r="AV213" s="15" t="s">
        <v>139</v>
      </c>
      <c r="AW213" s="15" t="s">
        <v>30</v>
      </c>
      <c r="AX213" s="15" t="s">
        <v>81</v>
      </c>
      <c r="AY213" s="269" t="s">
        <v>132</v>
      </c>
    </row>
    <row r="214" s="2" customFormat="1" ht="21.75" customHeight="1">
      <c r="A214" s="39"/>
      <c r="B214" s="40"/>
      <c r="C214" s="219" t="s">
        <v>183</v>
      </c>
      <c r="D214" s="219" t="s">
        <v>134</v>
      </c>
      <c r="E214" s="220" t="s">
        <v>282</v>
      </c>
      <c r="F214" s="221" t="s">
        <v>283</v>
      </c>
      <c r="G214" s="222" t="s">
        <v>218</v>
      </c>
      <c r="H214" s="223">
        <v>237.90000000000001</v>
      </c>
      <c r="I214" s="224"/>
      <c r="J214" s="225">
        <f>ROUND(I214*H214,2)</f>
        <v>0</v>
      </c>
      <c r="K214" s="221" t="s">
        <v>138</v>
      </c>
      <c r="L214" s="45"/>
      <c r="M214" s="226" t="s">
        <v>1</v>
      </c>
      <c r="N214" s="227" t="s">
        <v>38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139</v>
      </c>
      <c r="AT214" s="230" t="s">
        <v>134</v>
      </c>
      <c r="AU214" s="230" t="s">
        <v>83</v>
      </c>
      <c r="AY214" s="18" t="s">
        <v>132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81</v>
      </c>
      <c r="BK214" s="231">
        <f>ROUND(I214*H214,2)</f>
        <v>0</v>
      </c>
      <c r="BL214" s="18" t="s">
        <v>139</v>
      </c>
      <c r="BM214" s="230" t="s">
        <v>227</v>
      </c>
    </row>
    <row r="215" s="2" customFormat="1">
      <c r="A215" s="39"/>
      <c r="B215" s="40"/>
      <c r="C215" s="41"/>
      <c r="D215" s="232" t="s">
        <v>140</v>
      </c>
      <c r="E215" s="41"/>
      <c r="F215" s="233" t="s">
        <v>285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140</v>
      </c>
      <c r="AU215" s="18" t="s">
        <v>83</v>
      </c>
    </row>
    <row r="216" s="13" customFormat="1">
      <c r="A216" s="13"/>
      <c r="B216" s="237"/>
      <c r="C216" s="238"/>
      <c r="D216" s="239" t="s">
        <v>142</v>
      </c>
      <c r="E216" s="240" t="s">
        <v>1</v>
      </c>
      <c r="F216" s="241" t="s">
        <v>468</v>
      </c>
      <c r="G216" s="238"/>
      <c r="H216" s="242">
        <v>91.799999999999997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142</v>
      </c>
      <c r="AU216" s="248" t="s">
        <v>83</v>
      </c>
      <c r="AV216" s="13" t="s">
        <v>83</v>
      </c>
      <c r="AW216" s="13" t="s">
        <v>30</v>
      </c>
      <c r="AX216" s="13" t="s">
        <v>73</v>
      </c>
      <c r="AY216" s="248" t="s">
        <v>132</v>
      </c>
    </row>
    <row r="217" s="14" customFormat="1">
      <c r="A217" s="14"/>
      <c r="B217" s="249"/>
      <c r="C217" s="250"/>
      <c r="D217" s="239" t="s">
        <v>142</v>
      </c>
      <c r="E217" s="251" t="s">
        <v>1</v>
      </c>
      <c r="F217" s="252" t="s">
        <v>287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142</v>
      </c>
      <c r="AU217" s="258" t="s">
        <v>83</v>
      </c>
      <c r="AV217" s="14" t="s">
        <v>81</v>
      </c>
      <c r="AW217" s="14" t="s">
        <v>30</v>
      </c>
      <c r="AX217" s="14" t="s">
        <v>73</v>
      </c>
      <c r="AY217" s="258" t="s">
        <v>132</v>
      </c>
    </row>
    <row r="218" s="13" customFormat="1">
      <c r="A218" s="13"/>
      <c r="B218" s="237"/>
      <c r="C218" s="238"/>
      <c r="D218" s="239" t="s">
        <v>142</v>
      </c>
      <c r="E218" s="240" t="s">
        <v>1</v>
      </c>
      <c r="F218" s="241" t="s">
        <v>469</v>
      </c>
      <c r="G218" s="238"/>
      <c r="H218" s="242">
        <v>64.700000000000003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142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132</v>
      </c>
    </row>
    <row r="219" s="14" customFormat="1">
      <c r="A219" s="14"/>
      <c r="B219" s="249"/>
      <c r="C219" s="250"/>
      <c r="D219" s="239" t="s">
        <v>142</v>
      </c>
      <c r="E219" s="251" t="s">
        <v>1</v>
      </c>
      <c r="F219" s="252" t="s">
        <v>287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142</v>
      </c>
      <c r="AU219" s="258" t="s">
        <v>83</v>
      </c>
      <c r="AV219" s="14" t="s">
        <v>81</v>
      </c>
      <c r="AW219" s="14" t="s">
        <v>30</v>
      </c>
      <c r="AX219" s="14" t="s">
        <v>73</v>
      </c>
      <c r="AY219" s="258" t="s">
        <v>132</v>
      </c>
    </row>
    <row r="220" s="13" customFormat="1">
      <c r="A220" s="13"/>
      <c r="B220" s="237"/>
      <c r="C220" s="238"/>
      <c r="D220" s="239" t="s">
        <v>142</v>
      </c>
      <c r="E220" s="240" t="s">
        <v>1</v>
      </c>
      <c r="F220" s="241" t="s">
        <v>470</v>
      </c>
      <c r="G220" s="238"/>
      <c r="H220" s="242">
        <v>81.400000000000006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142</v>
      </c>
      <c r="AU220" s="248" t="s">
        <v>83</v>
      </c>
      <c r="AV220" s="13" t="s">
        <v>83</v>
      </c>
      <c r="AW220" s="13" t="s">
        <v>30</v>
      </c>
      <c r="AX220" s="13" t="s">
        <v>73</v>
      </c>
      <c r="AY220" s="248" t="s">
        <v>132</v>
      </c>
    </row>
    <row r="221" s="14" customFormat="1">
      <c r="A221" s="14"/>
      <c r="B221" s="249"/>
      <c r="C221" s="250"/>
      <c r="D221" s="239" t="s">
        <v>142</v>
      </c>
      <c r="E221" s="251" t="s">
        <v>1</v>
      </c>
      <c r="F221" s="252" t="s">
        <v>289</v>
      </c>
      <c r="G221" s="250"/>
      <c r="H221" s="251" t="s">
        <v>1</v>
      </c>
      <c r="I221" s="253"/>
      <c r="J221" s="250"/>
      <c r="K221" s="250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142</v>
      </c>
      <c r="AU221" s="258" t="s">
        <v>83</v>
      </c>
      <c r="AV221" s="14" t="s">
        <v>81</v>
      </c>
      <c r="AW221" s="14" t="s">
        <v>30</v>
      </c>
      <c r="AX221" s="14" t="s">
        <v>73</v>
      </c>
      <c r="AY221" s="258" t="s">
        <v>132</v>
      </c>
    </row>
    <row r="222" s="14" customFormat="1">
      <c r="A222" s="14"/>
      <c r="B222" s="249"/>
      <c r="C222" s="250"/>
      <c r="D222" s="239" t="s">
        <v>142</v>
      </c>
      <c r="E222" s="251" t="s">
        <v>1</v>
      </c>
      <c r="F222" s="252" t="s">
        <v>144</v>
      </c>
      <c r="G222" s="250"/>
      <c r="H222" s="251" t="s">
        <v>1</v>
      </c>
      <c r="I222" s="253"/>
      <c r="J222" s="250"/>
      <c r="K222" s="250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142</v>
      </c>
      <c r="AU222" s="258" t="s">
        <v>83</v>
      </c>
      <c r="AV222" s="14" t="s">
        <v>81</v>
      </c>
      <c r="AW222" s="14" t="s">
        <v>30</v>
      </c>
      <c r="AX222" s="14" t="s">
        <v>73</v>
      </c>
      <c r="AY222" s="258" t="s">
        <v>132</v>
      </c>
    </row>
    <row r="223" s="15" customFormat="1">
      <c r="A223" s="15"/>
      <c r="B223" s="259"/>
      <c r="C223" s="260"/>
      <c r="D223" s="239" t="s">
        <v>142</v>
      </c>
      <c r="E223" s="261" t="s">
        <v>1</v>
      </c>
      <c r="F223" s="262" t="s">
        <v>145</v>
      </c>
      <c r="G223" s="260"/>
      <c r="H223" s="263">
        <v>237.90000000000001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9" t="s">
        <v>142</v>
      </c>
      <c r="AU223" s="269" t="s">
        <v>83</v>
      </c>
      <c r="AV223" s="15" t="s">
        <v>139</v>
      </c>
      <c r="AW223" s="15" t="s">
        <v>30</v>
      </c>
      <c r="AX223" s="15" t="s">
        <v>81</v>
      </c>
      <c r="AY223" s="269" t="s">
        <v>132</v>
      </c>
    </row>
    <row r="224" s="2" customFormat="1" ht="21.75" customHeight="1">
      <c r="A224" s="39"/>
      <c r="B224" s="40"/>
      <c r="C224" s="219" t="s">
        <v>228</v>
      </c>
      <c r="D224" s="219" t="s">
        <v>134</v>
      </c>
      <c r="E224" s="220" t="s">
        <v>291</v>
      </c>
      <c r="F224" s="221" t="s">
        <v>292</v>
      </c>
      <c r="G224" s="222" t="s">
        <v>137</v>
      </c>
      <c r="H224" s="223">
        <v>75.599999999999994</v>
      </c>
      <c r="I224" s="224"/>
      <c r="J224" s="225">
        <f>ROUND(I224*H224,2)</f>
        <v>0</v>
      </c>
      <c r="K224" s="221" t="s">
        <v>138</v>
      </c>
      <c r="L224" s="45"/>
      <c r="M224" s="226" t="s">
        <v>1</v>
      </c>
      <c r="N224" s="227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139</v>
      </c>
      <c r="AT224" s="230" t="s">
        <v>134</v>
      </c>
      <c r="AU224" s="230" t="s">
        <v>83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139</v>
      </c>
      <c r="BM224" s="230" t="s">
        <v>231</v>
      </c>
    </row>
    <row r="225" s="2" customFormat="1">
      <c r="A225" s="39"/>
      <c r="B225" s="40"/>
      <c r="C225" s="41"/>
      <c r="D225" s="232" t="s">
        <v>140</v>
      </c>
      <c r="E225" s="41"/>
      <c r="F225" s="233" t="s">
        <v>294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140</v>
      </c>
      <c r="AU225" s="18" t="s">
        <v>83</v>
      </c>
    </row>
    <row r="226" s="13" customFormat="1">
      <c r="A226" s="13"/>
      <c r="B226" s="237"/>
      <c r="C226" s="238"/>
      <c r="D226" s="239" t="s">
        <v>142</v>
      </c>
      <c r="E226" s="240" t="s">
        <v>1</v>
      </c>
      <c r="F226" s="241" t="s">
        <v>471</v>
      </c>
      <c r="G226" s="238"/>
      <c r="H226" s="242">
        <v>42.600000000000001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142</v>
      </c>
      <c r="AU226" s="248" t="s">
        <v>83</v>
      </c>
      <c r="AV226" s="13" t="s">
        <v>83</v>
      </c>
      <c r="AW226" s="13" t="s">
        <v>30</v>
      </c>
      <c r="AX226" s="13" t="s">
        <v>73</v>
      </c>
      <c r="AY226" s="248" t="s">
        <v>132</v>
      </c>
    </row>
    <row r="227" s="14" customFormat="1">
      <c r="A227" s="14"/>
      <c r="B227" s="249"/>
      <c r="C227" s="250"/>
      <c r="D227" s="239" t="s">
        <v>142</v>
      </c>
      <c r="E227" s="251" t="s">
        <v>1</v>
      </c>
      <c r="F227" s="252" t="s">
        <v>472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142</v>
      </c>
      <c r="AU227" s="258" t="s">
        <v>83</v>
      </c>
      <c r="AV227" s="14" t="s">
        <v>81</v>
      </c>
      <c r="AW227" s="14" t="s">
        <v>30</v>
      </c>
      <c r="AX227" s="14" t="s">
        <v>73</v>
      </c>
      <c r="AY227" s="258" t="s">
        <v>132</v>
      </c>
    </row>
    <row r="228" s="13" customFormat="1">
      <c r="A228" s="13"/>
      <c r="B228" s="237"/>
      <c r="C228" s="238"/>
      <c r="D228" s="239" t="s">
        <v>142</v>
      </c>
      <c r="E228" s="240" t="s">
        <v>1</v>
      </c>
      <c r="F228" s="241" t="s">
        <v>473</v>
      </c>
      <c r="G228" s="238"/>
      <c r="H228" s="242">
        <v>33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142</v>
      </c>
      <c r="AU228" s="248" t="s">
        <v>83</v>
      </c>
      <c r="AV228" s="13" t="s">
        <v>83</v>
      </c>
      <c r="AW228" s="13" t="s">
        <v>30</v>
      </c>
      <c r="AX228" s="13" t="s">
        <v>73</v>
      </c>
      <c r="AY228" s="248" t="s">
        <v>132</v>
      </c>
    </row>
    <row r="229" s="14" customFormat="1">
      <c r="A229" s="14"/>
      <c r="B229" s="249"/>
      <c r="C229" s="250"/>
      <c r="D229" s="239" t="s">
        <v>142</v>
      </c>
      <c r="E229" s="251" t="s">
        <v>1</v>
      </c>
      <c r="F229" s="252" t="s">
        <v>474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142</v>
      </c>
      <c r="AU229" s="258" t="s">
        <v>83</v>
      </c>
      <c r="AV229" s="14" t="s">
        <v>81</v>
      </c>
      <c r="AW229" s="14" t="s">
        <v>30</v>
      </c>
      <c r="AX229" s="14" t="s">
        <v>73</v>
      </c>
      <c r="AY229" s="258" t="s">
        <v>132</v>
      </c>
    </row>
    <row r="230" s="15" customFormat="1">
      <c r="A230" s="15"/>
      <c r="B230" s="259"/>
      <c r="C230" s="260"/>
      <c r="D230" s="239" t="s">
        <v>142</v>
      </c>
      <c r="E230" s="261" t="s">
        <v>1</v>
      </c>
      <c r="F230" s="262" t="s">
        <v>145</v>
      </c>
      <c r="G230" s="260"/>
      <c r="H230" s="263">
        <v>75.599999999999994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9" t="s">
        <v>142</v>
      </c>
      <c r="AU230" s="269" t="s">
        <v>83</v>
      </c>
      <c r="AV230" s="15" t="s">
        <v>139</v>
      </c>
      <c r="AW230" s="15" t="s">
        <v>30</v>
      </c>
      <c r="AX230" s="15" t="s">
        <v>81</v>
      </c>
      <c r="AY230" s="269" t="s">
        <v>132</v>
      </c>
    </row>
    <row r="231" s="2" customFormat="1" ht="24.15" customHeight="1">
      <c r="A231" s="39"/>
      <c r="B231" s="40"/>
      <c r="C231" s="219" t="s">
        <v>189</v>
      </c>
      <c r="D231" s="219" t="s">
        <v>134</v>
      </c>
      <c r="E231" s="220" t="s">
        <v>299</v>
      </c>
      <c r="F231" s="221" t="s">
        <v>300</v>
      </c>
      <c r="G231" s="222" t="s">
        <v>218</v>
      </c>
      <c r="H231" s="223">
        <v>3490.9000000000001</v>
      </c>
      <c r="I231" s="224"/>
      <c r="J231" s="225">
        <f>ROUND(I231*H231,2)</f>
        <v>0</v>
      </c>
      <c r="K231" s="221" t="s">
        <v>138</v>
      </c>
      <c r="L231" s="45"/>
      <c r="M231" s="226" t="s">
        <v>1</v>
      </c>
      <c r="N231" s="227" t="s">
        <v>38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139</v>
      </c>
      <c r="AT231" s="230" t="s">
        <v>134</v>
      </c>
      <c r="AU231" s="230" t="s">
        <v>83</v>
      </c>
      <c r="AY231" s="18" t="s">
        <v>132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81</v>
      </c>
      <c r="BK231" s="231">
        <f>ROUND(I231*H231,2)</f>
        <v>0</v>
      </c>
      <c r="BL231" s="18" t="s">
        <v>139</v>
      </c>
      <c r="BM231" s="230" t="s">
        <v>235</v>
      </c>
    </row>
    <row r="232" s="2" customFormat="1">
      <c r="A232" s="39"/>
      <c r="B232" s="40"/>
      <c r="C232" s="41"/>
      <c r="D232" s="232" t="s">
        <v>140</v>
      </c>
      <c r="E232" s="41"/>
      <c r="F232" s="233" t="s">
        <v>302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140</v>
      </c>
      <c r="AU232" s="18" t="s">
        <v>83</v>
      </c>
    </row>
    <row r="233" s="13" customFormat="1">
      <c r="A233" s="13"/>
      <c r="B233" s="237"/>
      <c r="C233" s="238"/>
      <c r="D233" s="239" t="s">
        <v>142</v>
      </c>
      <c r="E233" s="240" t="s">
        <v>1</v>
      </c>
      <c r="F233" s="241" t="s">
        <v>475</v>
      </c>
      <c r="G233" s="238"/>
      <c r="H233" s="242">
        <v>1330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142</v>
      </c>
      <c r="AU233" s="248" t="s">
        <v>83</v>
      </c>
      <c r="AV233" s="13" t="s">
        <v>83</v>
      </c>
      <c r="AW233" s="13" t="s">
        <v>30</v>
      </c>
      <c r="AX233" s="13" t="s">
        <v>73</v>
      </c>
      <c r="AY233" s="248" t="s">
        <v>132</v>
      </c>
    </row>
    <row r="234" s="13" customFormat="1">
      <c r="A234" s="13"/>
      <c r="B234" s="237"/>
      <c r="C234" s="238"/>
      <c r="D234" s="239" t="s">
        <v>142</v>
      </c>
      <c r="E234" s="240" t="s">
        <v>1</v>
      </c>
      <c r="F234" s="241" t="s">
        <v>476</v>
      </c>
      <c r="G234" s="238"/>
      <c r="H234" s="242">
        <v>1923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142</v>
      </c>
      <c r="AU234" s="248" t="s">
        <v>83</v>
      </c>
      <c r="AV234" s="13" t="s">
        <v>83</v>
      </c>
      <c r="AW234" s="13" t="s">
        <v>30</v>
      </c>
      <c r="AX234" s="13" t="s">
        <v>73</v>
      </c>
      <c r="AY234" s="248" t="s">
        <v>132</v>
      </c>
    </row>
    <row r="235" s="13" customFormat="1">
      <c r="A235" s="13"/>
      <c r="B235" s="237"/>
      <c r="C235" s="238"/>
      <c r="D235" s="239" t="s">
        <v>142</v>
      </c>
      <c r="E235" s="240" t="s">
        <v>1</v>
      </c>
      <c r="F235" s="241" t="s">
        <v>477</v>
      </c>
      <c r="G235" s="238"/>
      <c r="H235" s="242">
        <v>237.90000000000001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142</v>
      </c>
      <c r="AU235" s="248" t="s">
        <v>83</v>
      </c>
      <c r="AV235" s="13" t="s">
        <v>83</v>
      </c>
      <c r="AW235" s="13" t="s">
        <v>30</v>
      </c>
      <c r="AX235" s="13" t="s">
        <v>73</v>
      </c>
      <c r="AY235" s="248" t="s">
        <v>132</v>
      </c>
    </row>
    <row r="236" s="14" customFormat="1">
      <c r="A236" s="14"/>
      <c r="B236" s="249"/>
      <c r="C236" s="250"/>
      <c r="D236" s="239" t="s">
        <v>142</v>
      </c>
      <c r="E236" s="251" t="s">
        <v>1</v>
      </c>
      <c r="F236" s="252" t="s">
        <v>478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142</v>
      </c>
      <c r="AU236" s="258" t="s">
        <v>83</v>
      </c>
      <c r="AV236" s="14" t="s">
        <v>81</v>
      </c>
      <c r="AW236" s="14" t="s">
        <v>30</v>
      </c>
      <c r="AX236" s="14" t="s">
        <v>73</v>
      </c>
      <c r="AY236" s="258" t="s">
        <v>132</v>
      </c>
    </row>
    <row r="237" s="15" customFormat="1">
      <c r="A237" s="15"/>
      <c r="B237" s="259"/>
      <c r="C237" s="260"/>
      <c r="D237" s="239" t="s">
        <v>142</v>
      </c>
      <c r="E237" s="261" t="s">
        <v>1</v>
      </c>
      <c r="F237" s="262" t="s">
        <v>145</v>
      </c>
      <c r="G237" s="260"/>
      <c r="H237" s="263">
        <v>3490.9000000000001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142</v>
      </c>
      <c r="AU237" s="269" t="s">
        <v>83</v>
      </c>
      <c r="AV237" s="15" t="s">
        <v>139</v>
      </c>
      <c r="AW237" s="15" t="s">
        <v>30</v>
      </c>
      <c r="AX237" s="15" t="s">
        <v>81</v>
      </c>
      <c r="AY237" s="269" t="s">
        <v>132</v>
      </c>
    </row>
    <row r="238" s="2" customFormat="1" ht="24.15" customHeight="1">
      <c r="A238" s="39"/>
      <c r="B238" s="40"/>
      <c r="C238" s="219" t="s">
        <v>236</v>
      </c>
      <c r="D238" s="219" t="s">
        <v>134</v>
      </c>
      <c r="E238" s="220" t="s">
        <v>308</v>
      </c>
      <c r="F238" s="221" t="s">
        <v>309</v>
      </c>
      <c r="G238" s="222" t="s">
        <v>137</v>
      </c>
      <c r="H238" s="223">
        <v>75.599999999999994</v>
      </c>
      <c r="I238" s="224"/>
      <c r="J238" s="225">
        <f>ROUND(I238*H238,2)</f>
        <v>0</v>
      </c>
      <c r="K238" s="221" t="s">
        <v>138</v>
      </c>
      <c r="L238" s="45"/>
      <c r="M238" s="226" t="s">
        <v>1</v>
      </c>
      <c r="N238" s="227" t="s">
        <v>38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139</v>
      </c>
      <c r="AT238" s="230" t="s">
        <v>134</v>
      </c>
      <c r="AU238" s="230" t="s">
        <v>83</v>
      </c>
      <c r="AY238" s="18" t="s">
        <v>132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81</v>
      </c>
      <c r="BK238" s="231">
        <f>ROUND(I238*H238,2)</f>
        <v>0</v>
      </c>
      <c r="BL238" s="18" t="s">
        <v>139</v>
      </c>
      <c r="BM238" s="230" t="s">
        <v>239</v>
      </c>
    </row>
    <row r="239" s="2" customFormat="1">
      <c r="A239" s="39"/>
      <c r="B239" s="40"/>
      <c r="C239" s="41"/>
      <c r="D239" s="232" t="s">
        <v>140</v>
      </c>
      <c r="E239" s="41"/>
      <c r="F239" s="233" t="s">
        <v>311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140</v>
      </c>
      <c r="AU239" s="18" t="s">
        <v>83</v>
      </c>
    </row>
    <row r="240" s="13" customFormat="1">
      <c r="A240" s="13"/>
      <c r="B240" s="237"/>
      <c r="C240" s="238"/>
      <c r="D240" s="239" t="s">
        <v>142</v>
      </c>
      <c r="E240" s="240" t="s">
        <v>1</v>
      </c>
      <c r="F240" s="241" t="s">
        <v>479</v>
      </c>
      <c r="G240" s="238"/>
      <c r="H240" s="242">
        <v>75.599999999999994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142</v>
      </c>
      <c r="AU240" s="248" t="s">
        <v>83</v>
      </c>
      <c r="AV240" s="13" t="s">
        <v>83</v>
      </c>
      <c r="AW240" s="13" t="s">
        <v>30</v>
      </c>
      <c r="AX240" s="13" t="s">
        <v>73</v>
      </c>
      <c r="AY240" s="248" t="s">
        <v>132</v>
      </c>
    </row>
    <row r="241" s="14" customFormat="1">
      <c r="A241" s="14"/>
      <c r="B241" s="249"/>
      <c r="C241" s="250"/>
      <c r="D241" s="239" t="s">
        <v>142</v>
      </c>
      <c r="E241" s="251" t="s">
        <v>1</v>
      </c>
      <c r="F241" s="252" t="s">
        <v>480</v>
      </c>
      <c r="G241" s="250"/>
      <c r="H241" s="251" t="s">
        <v>1</v>
      </c>
      <c r="I241" s="253"/>
      <c r="J241" s="250"/>
      <c r="K241" s="250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142</v>
      </c>
      <c r="AU241" s="258" t="s">
        <v>83</v>
      </c>
      <c r="AV241" s="14" t="s">
        <v>81</v>
      </c>
      <c r="AW241" s="14" t="s">
        <v>30</v>
      </c>
      <c r="AX241" s="14" t="s">
        <v>73</v>
      </c>
      <c r="AY241" s="258" t="s">
        <v>132</v>
      </c>
    </row>
    <row r="242" s="15" customFormat="1">
      <c r="A242" s="15"/>
      <c r="B242" s="259"/>
      <c r="C242" s="260"/>
      <c r="D242" s="239" t="s">
        <v>142</v>
      </c>
      <c r="E242" s="261" t="s">
        <v>1</v>
      </c>
      <c r="F242" s="262" t="s">
        <v>145</v>
      </c>
      <c r="G242" s="260"/>
      <c r="H242" s="263">
        <v>75.599999999999994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142</v>
      </c>
      <c r="AU242" s="269" t="s">
        <v>83</v>
      </c>
      <c r="AV242" s="15" t="s">
        <v>139</v>
      </c>
      <c r="AW242" s="15" t="s">
        <v>30</v>
      </c>
      <c r="AX242" s="15" t="s">
        <v>81</v>
      </c>
      <c r="AY242" s="269" t="s">
        <v>132</v>
      </c>
    </row>
    <row r="243" s="2" customFormat="1" ht="24.15" customHeight="1">
      <c r="A243" s="39"/>
      <c r="B243" s="40"/>
      <c r="C243" s="219" t="s">
        <v>194</v>
      </c>
      <c r="D243" s="219" t="s">
        <v>134</v>
      </c>
      <c r="E243" s="220" t="s">
        <v>481</v>
      </c>
      <c r="F243" s="221" t="s">
        <v>482</v>
      </c>
      <c r="G243" s="222" t="s">
        <v>218</v>
      </c>
      <c r="H243" s="223">
        <v>10</v>
      </c>
      <c r="I243" s="224"/>
      <c r="J243" s="225">
        <f>ROUND(I243*H243,2)</f>
        <v>0</v>
      </c>
      <c r="K243" s="221" t="s">
        <v>138</v>
      </c>
      <c r="L243" s="45"/>
      <c r="M243" s="226" t="s">
        <v>1</v>
      </c>
      <c r="N243" s="227" t="s">
        <v>38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139</v>
      </c>
      <c r="AT243" s="230" t="s">
        <v>134</v>
      </c>
      <c r="AU243" s="230" t="s">
        <v>83</v>
      </c>
      <c r="AY243" s="18" t="s">
        <v>132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81</v>
      </c>
      <c r="BK243" s="231">
        <f>ROUND(I243*H243,2)</f>
        <v>0</v>
      </c>
      <c r="BL243" s="18" t="s">
        <v>139</v>
      </c>
      <c r="BM243" s="230" t="s">
        <v>242</v>
      </c>
    </row>
    <row r="244" s="2" customFormat="1">
      <c r="A244" s="39"/>
      <c r="B244" s="40"/>
      <c r="C244" s="41"/>
      <c r="D244" s="232" t="s">
        <v>140</v>
      </c>
      <c r="E244" s="41"/>
      <c r="F244" s="233" t="s">
        <v>483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140</v>
      </c>
      <c r="AU244" s="18" t="s">
        <v>83</v>
      </c>
    </row>
    <row r="245" s="13" customFormat="1">
      <c r="A245" s="13"/>
      <c r="B245" s="237"/>
      <c r="C245" s="238"/>
      <c r="D245" s="239" t="s">
        <v>142</v>
      </c>
      <c r="E245" s="240" t="s">
        <v>1</v>
      </c>
      <c r="F245" s="241" t="s">
        <v>171</v>
      </c>
      <c r="G245" s="238"/>
      <c r="H245" s="242">
        <v>10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142</v>
      </c>
      <c r="AU245" s="248" t="s">
        <v>83</v>
      </c>
      <c r="AV245" s="13" t="s">
        <v>83</v>
      </c>
      <c r="AW245" s="13" t="s">
        <v>30</v>
      </c>
      <c r="AX245" s="13" t="s">
        <v>73</v>
      </c>
      <c r="AY245" s="248" t="s">
        <v>132</v>
      </c>
    </row>
    <row r="246" s="14" customFormat="1">
      <c r="A246" s="14"/>
      <c r="B246" s="249"/>
      <c r="C246" s="250"/>
      <c r="D246" s="239" t="s">
        <v>142</v>
      </c>
      <c r="E246" s="251" t="s">
        <v>1</v>
      </c>
      <c r="F246" s="252" t="s">
        <v>484</v>
      </c>
      <c r="G246" s="250"/>
      <c r="H246" s="251" t="s">
        <v>1</v>
      </c>
      <c r="I246" s="253"/>
      <c r="J246" s="250"/>
      <c r="K246" s="250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142</v>
      </c>
      <c r="AU246" s="258" t="s">
        <v>83</v>
      </c>
      <c r="AV246" s="14" t="s">
        <v>81</v>
      </c>
      <c r="AW246" s="14" t="s">
        <v>30</v>
      </c>
      <c r="AX246" s="14" t="s">
        <v>73</v>
      </c>
      <c r="AY246" s="258" t="s">
        <v>132</v>
      </c>
    </row>
    <row r="247" s="15" customFormat="1">
      <c r="A247" s="15"/>
      <c r="B247" s="259"/>
      <c r="C247" s="260"/>
      <c r="D247" s="239" t="s">
        <v>142</v>
      </c>
      <c r="E247" s="261" t="s">
        <v>1</v>
      </c>
      <c r="F247" s="262" t="s">
        <v>145</v>
      </c>
      <c r="G247" s="260"/>
      <c r="H247" s="263">
        <v>10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142</v>
      </c>
      <c r="AU247" s="269" t="s">
        <v>83</v>
      </c>
      <c r="AV247" s="15" t="s">
        <v>139</v>
      </c>
      <c r="AW247" s="15" t="s">
        <v>30</v>
      </c>
      <c r="AX247" s="15" t="s">
        <v>81</v>
      </c>
      <c r="AY247" s="269" t="s">
        <v>132</v>
      </c>
    </row>
    <row r="248" s="2" customFormat="1" ht="16.5" customHeight="1">
      <c r="A248" s="39"/>
      <c r="B248" s="40"/>
      <c r="C248" s="270" t="s">
        <v>7</v>
      </c>
      <c r="D248" s="270" t="s">
        <v>199</v>
      </c>
      <c r="E248" s="271" t="s">
        <v>485</v>
      </c>
      <c r="F248" s="272" t="s">
        <v>486</v>
      </c>
      <c r="G248" s="273" t="s">
        <v>218</v>
      </c>
      <c r="H248" s="274">
        <v>10.199999999999999</v>
      </c>
      <c r="I248" s="275"/>
      <c r="J248" s="276">
        <f>ROUND(I248*H248,2)</f>
        <v>0</v>
      </c>
      <c r="K248" s="272" t="s">
        <v>138</v>
      </c>
      <c r="L248" s="277"/>
      <c r="M248" s="278" t="s">
        <v>1</v>
      </c>
      <c r="N248" s="279" t="s">
        <v>38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165</v>
      </c>
      <c r="AT248" s="230" t="s">
        <v>199</v>
      </c>
      <c r="AU248" s="230" t="s">
        <v>83</v>
      </c>
      <c r="AY248" s="18" t="s">
        <v>132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81</v>
      </c>
      <c r="BK248" s="231">
        <f>ROUND(I248*H248,2)</f>
        <v>0</v>
      </c>
      <c r="BL248" s="18" t="s">
        <v>139</v>
      </c>
      <c r="BM248" s="230" t="s">
        <v>246</v>
      </c>
    </row>
    <row r="249" s="13" customFormat="1">
      <c r="A249" s="13"/>
      <c r="B249" s="237"/>
      <c r="C249" s="238"/>
      <c r="D249" s="239" t="s">
        <v>142</v>
      </c>
      <c r="E249" s="240" t="s">
        <v>1</v>
      </c>
      <c r="F249" s="241" t="s">
        <v>487</v>
      </c>
      <c r="G249" s="238"/>
      <c r="H249" s="242">
        <v>10.199999999999999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142</v>
      </c>
      <c r="AU249" s="248" t="s">
        <v>83</v>
      </c>
      <c r="AV249" s="13" t="s">
        <v>83</v>
      </c>
      <c r="AW249" s="13" t="s">
        <v>30</v>
      </c>
      <c r="AX249" s="13" t="s">
        <v>73</v>
      </c>
      <c r="AY249" s="248" t="s">
        <v>132</v>
      </c>
    </row>
    <row r="250" s="15" customFormat="1">
      <c r="A250" s="15"/>
      <c r="B250" s="259"/>
      <c r="C250" s="260"/>
      <c r="D250" s="239" t="s">
        <v>142</v>
      </c>
      <c r="E250" s="261" t="s">
        <v>1</v>
      </c>
      <c r="F250" s="262" t="s">
        <v>145</v>
      </c>
      <c r="G250" s="260"/>
      <c r="H250" s="263">
        <v>10.199999999999999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142</v>
      </c>
      <c r="AU250" s="269" t="s">
        <v>83</v>
      </c>
      <c r="AV250" s="15" t="s">
        <v>139</v>
      </c>
      <c r="AW250" s="15" t="s">
        <v>30</v>
      </c>
      <c r="AX250" s="15" t="s">
        <v>81</v>
      </c>
      <c r="AY250" s="269" t="s">
        <v>132</v>
      </c>
    </row>
    <row r="251" s="2" customFormat="1" ht="33" customHeight="1">
      <c r="A251" s="39"/>
      <c r="B251" s="40"/>
      <c r="C251" s="219" t="s">
        <v>202</v>
      </c>
      <c r="D251" s="219" t="s">
        <v>134</v>
      </c>
      <c r="E251" s="220" t="s">
        <v>488</v>
      </c>
      <c r="F251" s="221" t="s">
        <v>489</v>
      </c>
      <c r="G251" s="222" t="s">
        <v>218</v>
      </c>
      <c r="H251" s="223">
        <v>1136</v>
      </c>
      <c r="I251" s="224"/>
      <c r="J251" s="225">
        <f>ROUND(I251*H251,2)</f>
        <v>0</v>
      </c>
      <c r="K251" s="221" t="s">
        <v>138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139</v>
      </c>
      <c r="AT251" s="230" t="s">
        <v>134</v>
      </c>
      <c r="AU251" s="230" t="s">
        <v>83</v>
      </c>
      <c r="AY251" s="18" t="s">
        <v>132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139</v>
      </c>
      <c r="BM251" s="230" t="s">
        <v>249</v>
      </c>
    </row>
    <row r="252" s="2" customFormat="1">
      <c r="A252" s="39"/>
      <c r="B252" s="40"/>
      <c r="C252" s="41"/>
      <c r="D252" s="232" t="s">
        <v>140</v>
      </c>
      <c r="E252" s="41"/>
      <c r="F252" s="233" t="s">
        <v>490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140</v>
      </c>
      <c r="AU252" s="18" t="s">
        <v>83</v>
      </c>
    </row>
    <row r="253" s="13" customFormat="1">
      <c r="A253" s="13"/>
      <c r="B253" s="237"/>
      <c r="C253" s="238"/>
      <c r="D253" s="239" t="s">
        <v>142</v>
      </c>
      <c r="E253" s="240" t="s">
        <v>1</v>
      </c>
      <c r="F253" s="241" t="s">
        <v>491</v>
      </c>
      <c r="G253" s="238"/>
      <c r="H253" s="242">
        <v>1136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142</v>
      </c>
      <c r="AU253" s="248" t="s">
        <v>83</v>
      </c>
      <c r="AV253" s="13" t="s">
        <v>83</v>
      </c>
      <c r="AW253" s="13" t="s">
        <v>30</v>
      </c>
      <c r="AX253" s="13" t="s">
        <v>73</v>
      </c>
      <c r="AY253" s="248" t="s">
        <v>132</v>
      </c>
    </row>
    <row r="254" s="15" customFormat="1">
      <c r="A254" s="15"/>
      <c r="B254" s="259"/>
      <c r="C254" s="260"/>
      <c r="D254" s="239" t="s">
        <v>142</v>
      </c>
      <c r="E254" s="261" t="s">
        <v>1</v>
      </c>
      <c r="F254" s="262" t="s">
        <v>145</v>
      </c>
      <c r="G254" s="260"/>
      <c r="H254" s="263">
        <v>1136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9" t="s">
        <v>142</v>
      </c>
      <c r="AU254" s="269" t="s">
        <v>83</v>
      </c>
      <c r="AV254" s="15" t="s">
        <v>139</v>
      </c>
      <c r="AW254" s="15" t="s">
        <v>30</v>
      </c>
      <c r="AX254" s="15" t="s">
        <v>81</v>
      </c>
      <c r="AY254" s="269" t="s">
        <v>132</v>
      </c>
    </row>
    <row r="255" s="2" customFormat="1" ht="16.5" customHeight="1">
      <c r="A255" s="39"/>
      <c r="B255" s="40"/>
      <c r="C255" s="270" t="s">
        <v>250</v>
      </c>
      <c r="D255" s="270" t="s">
        <v>199</v>
      </c>
      <c r="E255" s="271" t="s">
        <v>492</v>
      </c>
      <c r="F255" s="272" t="s">
        <v>493</v>
      </c>
      <c r="G255" s="273" t="s">
        <v>218</v>
      </c>
      <c r="H255" s="274">
        <v>231.744</v>
      </c>
      <c r="I255" s="275"/>
      <c r="J255" s="276">
        <f>ROUND(I255*H255,2)</f>
        <v>0</v>
      </c>
      <c r="K255" s="272" t="s">
        <v>138</v>
      </c>
      <c r="L255" s="277"/>
      <c r="M255" s="278" t="s">
        <v>1</v>
      </c>
      <c r="N255" s="279" t="s">
        <v>38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165</v>
      </c>
      <c r="AT255" s="230" t="s">
        <v>199</v>
      </c>
      <c r="AU255" s="230" t="s">
        <v>83</v>
      </c>
      <c r="AY255" s="18" t="s">
        <v>132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81</v>
      </c>
      <c r="BK255" s="231">
        <f>ROUND(I255*H255,2)</f>
        <v>0</v>
      </c>
      <c r="BL255" s="18" t="s">
        <v>139</v>
      </c>
      <c r="BM255" s="230" t="s">
        <v>253</v>
      </c>
    </row>
    <row r="256" s="13" customFormat="1">
      <c r="A256" s="13"/>
      <c r="B256" s="237"/>
      <c r="C256" s="238"/>
      <c r="D256" s="239" t="s">
        <v>142</v>
      </c>
      <c r="E256" s="240" t="s">
        <v>1</v>
      </c>
      <c r="F256" s="241" t="s">
        <v>494</v>
      </c>
      <c r="G256" s="238"/>
      <c r="H256" s="242">
        <v>231.744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142</v>
      </c>
      <c r="AU256" s="248" t="s">
        <v>83</v>
      </c>
      <c r="AV256" s="13" t="s">
        <v>83</v>
      </c>
      <c r="AW256" s="13" t="s">
        <v>30</v>
      </c>
      <c r="AX256" s="13" t="s">
        <v>73</v>
      </c>
      <c r="AY256" s="248" t="s">
        <v>132</v>
      </c>
    </row>
    <row r="257" s="14" customFormat="1">
      <c r="A257" s="14"/>
      <c r="B257" s="249"/>
      <c r="C257" s="250"/>
      <c r="D257" s="239" t="s">
        <v>142</v>
      </c>
      <c r="E257" s="251" t="s">
        <v>1</v>
      </c>
      <c r="F257" s="252" t="s">
        <v>495</v>
      </c>
      <c r="G257" s="250"/>
      <c r="H257" s="251" t="s">
        <v>1</v>
      </c>
      <c r="I257" s="253"/>
      <c r="J257" s="250"/>
      <c r="K257" s="250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142</v>
      </c>
      <c r="AU257" s="258" t="s">
        <v>83</v>
      </c>
      <c r="AV257" s="14" t="s">
        <v>81</v>
      </c>
      <c r="AW257" s="14" t="s">
        <v>30</v>
      </c>
      <c r="AX257" s="14" t="s">
        <v>73</v>
      </c>
      <c r="AY257" s="258" t="s">
        <v>132</v>
      </c>
    </row>
    <row r="258" s="15" customFormat="1">
      <c r="A258" s="15"/>
      <c r="B258" s="259"/>
      <c r="C258" s="260"/>
      <c r="D258" s="239" t="s">
        <v>142</v>
      </c>
      <c r="E258" s="261" t="s">
        <v>1</v>
      </c>
      <c r="F258" s="262" t="s">
        <v>145</v>
      </c>
      <c r="G258" s="260"/>
      <c r="H258" s="263">
        <v>231.744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142</v>
      </c>
      <c r="AU258" s="269" t="s">
        <v>83</v>
      </c>
      <c r="AV258" s="15" t="s">
        <v>139</v>
      </c>
      <c r="AW258" s="15" t="s">
        <v>30</v>
      </c>
      <c r="AX258" s="15" t="s">
        <v>81</v>
      </c>
      <c r="AY258" s="269" t="s">
        <v>132</v>
      </c>
    </row>
    <row r="259" s="2" customFormat="1" ht="16.5" customHeight="1">
      <c r="A259" s="39"/>
      <c r="B259" s="40"/>
      <c r="C259" s="219" t="s">
        <v>208</v>
      </c>
      <c r="D259" s="219" t="s">
        <v>134</v>
      </c>
      <c r="E259" s="220" t="s">
        <v>313</v>
      </c>
      <c r="F259" s="221" t="s">
        <v>496</v>
      </c>
      <c r="G259" s="222" t="s">
        <v>137</v>
      </c>
      <c r="H259" s="223">
        <v>204</v>
      </c>
      <c r="I259" s="224"/>
      <c r="J259" s="225">
        <f>ROUND(I259*H259,2)</f>
        <v>0</v>
      </c>
      <c r="K259" s="221" t="s">
        <v>138</v>
      </c>
      <c r="L259" s="45"/>
      <c r="M259" s="226" t="s">
        <v>1</v>
      </c>
      <c r="N259" s="227" t="s">
        <v>38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139</v>
      </c>
      <c r="AT259" s="230" t="s">
        <v>134</v>
      </c>
      <c r="AU259" s="230" t="s">
        <v>83</v>
      </c>
      <c r="AY259" s="18" t="s">
        <v>132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81</v>
      </c>
      <c r="BK259" s="231">
        <f>ROUND(I259*H259,2)</f>
        <v>0</v>
      </c>
      <c r="BL259" s="18" t="s">
        <v>139</v>
      </c>
      <c r="BM259" s="230" t="s">
        <v>256</v>
      </c>
    </row>
    <row r="260" s="2" customFormat="1">
      <c r="A260" s="39"/>
      <c r="B260" s="40"/>
      <c r="C260" s="41"/>
      <c r="D260" s="232" t="s">
        <v>140</v>
      </c>
      <c r="E260" s="41"/>
      <c r="F260" s="233" t="s">
        <v>315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140</v>
      </c>
      <c r="AU260" s="18" t="s">
        <v>83</v>
      </c>
    </row>
    <row r="261" s="13" customFormat="1">
      <c r="A261" s="13"/>
      <c r="B261" s="237"/>
      <c r="C261" s="238"/>
      <c r="D261" s="239" t="s">
        <v>142</v>
      </c>
      <c r="E261" s="240" t="s">
        <v>1</v>
      </c>
      <c r="F261" s="241" t="s">
        <v>497</v>
      </c>
      <c r="G261" s="238"/>
      <c r="H261" s="242">
        <v>204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142</v>
      </c>
      <c r="AU261" s="248" t="s">
        <v>83</v>
      </c>
      <c r="AV261" s="13" t="s">
        <v>83</v>
      </c>
      <c r="AW261" s="13" t="s">
        <v>30</v>
      </c>
      <c r="AX261" s="13" t="s">
        <v>73</v>
      </c>
      <c r="AY261" s="248" t="s">
        <v>132</v>
      </c>
    </row>
    <row r="262" s="14" customFormat="1">
      <c r="A262" s="14"/>
      <c r="B262" s="249"/>
      <c r="C262" s="250"/>
      <c r="D262" s="239" t="s">
        <v>142</v>
      </c>
      <c r="E262" s="251" t="s">
        <v>1</v>
      </c>
      <c r="F262" s="252" t="s">
        <v>144</v>
      </c>
      <c r="G262" s="250"/>
      <c r="H262" s="251" t="s">
        <v>1</v>
      </c>
      <c r="I262" s="253"/>
      <c r="J262" s="250"/>
      <c r="K262" s="250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142</v>
      </c>
      <c r="AU262" s="258" t="s">
        <v>83</v>
      </c>
      <c r="AV262" s="14" t="s">
        <v>81</v>
      </c>
      <c r="AW262" s="14" t="s">
        <v>30</v>
      </c>
      <c r="AX262" s="14" t="s">
        <v>73</v>
      </c>
      <c r="AY262" s="258" t="s">
        <v>132</v>
      </c>
    </row>
    <row r="263" s="15" customFormat="1">
      <c r="A263" s="15"/>
      <c r="B263" s="259"/>
      <c r="C263" s="260"/>
      <c r="D263" s="239" t="s">
        <v>142</v>
      </c>
      <c r="E263" s="261" t="s">
        <v>1</v>
      </c>
      <c r="F263" s="262" t="s">
        <v>145</v>
      </c>
      <c r="G263" s="260"/>
      <c r="H263" s="263">
        <v>204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142</v>
      </c>
      <c r="AU263" s="269" t="s">
        <v>83</v>
      </c>
      <c r="AV263" s="15" t="s">
        <v>139</v>
      </c>
      <c r="AW263" s="15" t="s">
        <v>30</v>
      </c>
      <c r="AX263" s="15" t="s">
        <v>81</v>
      </c>
      <c r="AY263" s="269" t="s">
        <v>132</v>
      </c>
    </row>
    <row r="264" s="2" customFormat="1" ht="33" customHeight="1">
      <c r="A264" s="39"/>
      <c r="B264" s="40"/>
      <c r="C264" s="219" t="s">
        <v>257</v>
      </c>
      <c r="D264" s="219" t="s">
        <v>134</v>
      </c>
      <c r="E264" s="220" t="s">
        <v>319</v>
      </c>
      <c r="F264" s="221" t="s">
        <v>320</v>
      </c>
      <c r="G264" s="222" t="s">
        <v>218</v>
      </c>
      <c r="H264" s="223">
        <v>1684.4500000000001</v>
      </c>
      <c r="I264" s="224"/>
      <c r="J264" s="225">
        <f>ROUND(I264*H264,2)</f>
        <v>0</v>
      </c>
      <c r="K264" s="221" t="s">
        <v>138</v>
      </c>
      <c r="L264" s="45"/>
      <c r="M264" s="226" t="s">
        <v>1</v>
      </c>
      <c r="N264" s="227" t="s">
        <v>38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139</v>
      </c>
      <c r="AT264" s="230" t="s">
        <v>134</v>
      </c>
      <c r="AU264" s="230" t="s">
        <v>83</v>
      </c>
      <c r="AY264" s="18" t="s">
        <v>132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139</v>
      </c>
      <c r="BM264" s="230" t="s">
        <v>260</v>
      </c>
    </row>
    <row r="265" s="2" customFormat="1">
      <c r="A265" s="39"/>
      <c r="B265" s="40"/>
      <c r="C265" s="41"/>
      <c r="D265" s="232" t="s">
        <v>140</v>
      </c>
      <c r="E265" s="41"/>
      <c r="F265" s="233" t="s">
        <v>322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140</v>
      </c>
      <c r="AU265" s="18" t="s">
        <v>83</v>
      </c>
    </row>
    <row r="266" s="13" customFormat="1">
      <c r="A266" s="13"/>
      <c r="B266" s="237"/>
      <c r="C266" s="238"/>
      <c r="D266" s="239" t="s">
        <v>142</v>
      </c>
      <c r="E266" s="240" t="s">
        <v>1</v>
      </c>
      <c r="F266" s="241" t="s">
        <v>498</v>
      </c>
      <c r="G266" s="238"/>
      <c r="H266" s="242">
        <v>1684.4500000000001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142</v>
      </c>
      <c r="AU266" s="248" t="s">
        <v>83</v>
      </c>
      <c r="AV266" s="13" t="s">
        <v>83</v>
      </c>
      <c r="AW266" s="13" t="s">
        <v>30</v>
      </c>
      <c r="AX266" s="13" t="s">
        <v>73</v>
      </c>
      <c r="AY266" s="248" t="s">
        <v>132</v>
      </c>
    </row>
    <row r="267" s="15" customFormat="1">
      <c r="A267" s="15"/>
      <c r="B267" s="259"/>
      <c r="C267" s="260"/>
      <c r="D267" s="239" t="s">
        <v>142</v>
      </c>
      <c r="E267" s="261" t="s">
        <v>1</v>
      </c>
      <c r="F267" s="262" t="s">
        <v>145</v>
      </c>
      <c r="G267" s="260"/>
      <c r="H267" s="263">
        <v>1684.4500000000001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142</v>
      </c>
      <c r="AU267" s="269" t="s">
        <v>83</v>
      </c>
      <c r="AV267" s="15" t="s">
        <v>139</v>
      </c>
      <c r="AW267" s="15" t="s">
        <v>30</v>
      </c>
      <c r="AX267" s="15" t="s">
        <v>81</v>
      </c>
      <c r="AY267" s="269" t="s">
        <v>132</v>
      </c>
    </row>
    <row r="268" s="2" customFormat="1" ht="16.5" customHeight="1">
      <c r="A268" s="39"/>
      <c r="B268" s="40"/>
      <c r="C268" s="219" t="s">
        <v>213</v>
      </c>
      <c r="D268" s="219" t="s">
        <v>134</v>
      </c>
      <c r="E268" s="220" t="s">
        <v>324</v>
      </c>
      <c r="F268" s="221" t="s">
        <v>325</v>
      </c>
      <c r="G268" s="222" t="s">
        <v>218</v>
      </c>
      <c r="H268" s="223">
        <v>1684.4500000000001</v>
      </c>
      <c r="I268" s="224"/>
      <c r="J268" s="225">
        <f>ROUND(I268*H268,2)</f>
        <v>0</v>
      </c>
      <c r="K268" s="221" t="s">
        <v>138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139</v>
      </c>
      <c r="AT268" s="230" t="s">
        <v>134</v>
      </c>
      <c r="AU268" s="230" t="s">
        <v>83</v>
      </c>
      <c r="AY268" s="18" t="s">
        <v>132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139</v>
      </c>
      <c r="BM268" s="230" t="s">
        <v>268</v>
      </c>
    </row>
    <row r="269" s="2" customFormat="1">
      <c r="A269" s="39"/>
      <c r="B269" s="40"/>
      <c r="C269" s="41"/>
      <c r="D269" s="232" t="s">
        <v>140</v>
      </c>
      <c r="E269" s="41"/>
      <c r="F269" s="233" t="s">
        <v>327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83</v>
      </c>
    </row>
    <row r="270" s="13" customFormat="1">
      <c r="A270" s="13"/>
      <c r="B270" s="237"/>
      <c r="C270" s="238"/>
      <c r="D270" s="239" t="s">
        <v>142</v>
      </c>
      <c r="E270" s="240" t="s">
        <v>1</v>
      </c>
      <c r="F270" s="241" t="s">
        <v>499</v>
      </c>
      <c r="G270" s="238"/>
      <c r="H270" s="242">
        <v>14.449999999999999</v>
      </c>
      <c r="I270" s="243"/>
      <c r="J270" s="238"/>
      <c r="K270" s="238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142</v>
      </c>
      <c r="AU270" s="248" t="s">
        <v>83</v>
      </c>
      <c r="AV270" s="13" t="s">
        <v>83</v>
      </c>
      <c r="AW270" s="13" t="s">
        <v>30</v>
      </c>
      <c r="AX270" s="13" t="s">
        <v>73</v>
      </c>
      <c r="AY270" s="248" t="s">
        <v>132</v>
      </c>
    </row>
    <row r="271" s="14" customFormat="1">
      <c r="A271" s="14"/>
      <c r="B271" s="249"/>
      <c r="C271" s="250"/>
      <c r="D271" s="239" t="s">
        <v>142</v>
      </c>
      <c r="E271" s="251" t="s">
        <v>1</v>
      </c>
      <c r="F271" s="252" t="s">
        <v>329</v>
      </c>
      <c r="G271" s="250"/>
      <c r="H271" s="251" t="s">
        <v>1</v>
      </c>
      <c r="I271" s="253"/>
      <c r="J271" s="250"/>
      <c r="K271" s="250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142</v>
      </c>
      <c r="AU271" s="258" t="s">
        <v>83</v>
      </c>
      <c r="AV271" s="14" t="s">
        <v>81</v>
      </c>
      <c r="AW271" s="14" t="s">
        <v>30</v>
      </c>
      <c r="AX271" s="14" t="s">
        <v>73</v>
      </c>
      <c r="AY271" s="258" t="s">
        <v>132</v>
      </c>
    </row>
    <row r="272" s="13" customFormat="1">
      <c r="A272" s="13"/>
      <c r="B272" s="237"/>
      <c r="C272" s="238"/>
      <c r="D272" s="239" t="s">
        <v>142</v>
      </c>
      <c r="E272" s="240" t="s">
        <v>1</v>
      </c>
      <c r="F272" s="241" t="s">
        <v>500</v>
      </c>
      <c r="G272" s="238"/>
      <c r="H272" s="242">
        <v>1500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142</v>
      </c>
      <c r="AU272" s="248" t="s">
        <v>83</v>
      </c>
      <c r="AV272" s="13" t="s">
        <v>83</v>
      </c>
      <c r="AW272" s="13" t="s">
        <v>30</v>
      </c>
      <c r="AX272" s="13" t="s">
        <v>73</v>
      </c>
      <c r="AY272" s="248" t="s">
        <v>132</v>
      </c>
    </row>
    <row r="273" s="14" customFormat="1">
      <c r="A273" s="14"/>
      <c r="B273" s="249"/>
      <c r="C273" s="250"/>
      <c r="D273" s="239" t="s">
        <v>142</v>
      </c>
      <c r="E273" s="251" t="s">
        <v>1</v>
      </c>
      <c r="F273" s="252" t="s">
        <v>331</v>
      </c>
      <c r="G273" s="250"/>
      <c r="H273" s="251" t="s">
        <v>1</v>
      </c>
      <c r="I273" s="253"/>
      <c r="J273" s="250"/>
      <c r="K273" s="250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142</v>
      </c>
      <c r="AU273" s="258" t="s">
        <v>83</v>
      </c>
      <c r="AV273" s="14" t="s">
        <v>81</v>
      </c>
      <c r="AW273" s="14" t="s">
        <v>30</v>
      </c>
      <c r="AX273" s="14" t="s">
        <v>73</v>
      </c>
      <c r="AY273" s="258" t="s">
        <v>132</v>
      </c>
    </row>
    <row r="274" s="13" customFormat="1">
      <c r="A274" s="13"/>
      <c r="B274" s="237"/>
      <c r="C274" s="238"/>
      <c r="D274" s="239" t="s">
        <v>142</v>
      </c>
      <c r="E274" s="240" t="s">
        <v>1</v>
      </c>
      <c r="F274" s="241" t="s">
        <v>458</v>
      </c>
      <c r="G274" s="238"/>
      <c r="H274" s="242">
        <v>170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142</v>
      </c>
      <c r="AU274" s="248" t="s">
        <v>83</v>
      </c>
      <c r="AV274" s="13" t="s">
        <v>83</v>
      </c>
      <c r="AW274" s="13" t="s">
        <v>30</v>
      </c>
      <c r="AX274" s="13" t="s">
        <v>73</v>
      </c>
      <c r="AY274" s="248" t="s">
        <v>132</v>
      </c>
    </row>
    <row r="275" s="14" customFormat="1">
      <c r="A275" s="14"/>
      <c r="B275" s="249"/>
      <c r="C275" s="250"/>
      <c r="D275" s="239" t="s">
        <v>142</v>
      </c>
      <c r="E275" s="251" t="s">
        <v>1</v>
      </c>
      <c r="F275" s="252" t="s">
        <v>333</v>
      </c>
      <c r="G275" s="250"/>
      <c r="H275" s="251" t="s">
        <v>1</v>
      </c>
      <c r="I275" s="253"/>
      <c r="J275" s="250"/>
      <c r="K275" s="250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142</v>
      </c>
      <c r="AU275" s="258" t="s">
        <v>83</v>
      </c>
      <c r="AV275" s="14" t="s">
        <v>81</v>
      </c>
      <c r="AW275" s="14" t="s">
        <v>30</v>
      </c>
      <c r="AX275" s="14" t="s">
        <v>73</v>
      </c>
      <c r="AY275" s="258" t="s">
        <v>132</v>
      </c>
    </row>
    <row r="276" s="14" customFormat="1">
      <c r="A276" s="14"/>
      <c r="B276" s="249"/>
      <c r="C276" s="250"/>
      <c r="D276" s="239" t="s">
        <v>142</v>
      </c>
      <c r="E276" s="251" t="s">
        <v>1</v>
      </c>
      <c r="F276" s="252" t="s">
        <v>144</v>
      </c>
      <c r="G276" s="250"/>
      <c r="H276" s="251" t="s">
        <v>1</v>
      </c>
      <c r="I276" s="253"/>
      <c r="J276" s="250"/>
      <c r="K276" s="250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142</v>
      </c>
      <c r="AU276" s="258" t="s">
        <v>83</v>
      </c>
      <c r="AV276" s="14" t="s">
        <v>81</v>
      </c>
      <c r="AW276" s="14" t="s">
        <v>30</v>
      </c>
      <c r="AX276" s="14" t="s">
        <v>73</v>
      </c>
      <c r="AY276" s="258" t="s">
        <v>132</v>
      </c>
    </row>
    <row r="277" s="15" customFormat="1">
      <c r="A277" s="15"/>
      <c r="B277" s="259"/>
      <c r="C277" s="260"/>
      <c r="D277" s="239" t="s">
        <v>142</v>
      </c>
      <c r="E277" s="261" t="s">
        <v>1</v>
      </c>
      <c r="F277" s="262" t="s">
        <v>145</v>
      </c>
      <c r="G277" s="260"/>
      <c r="H277" s="263">
        <v>1684.4500000000001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9" t="s">
        <v>142</v>
      </c>
      <c r="AU277" s="269" t="s">
        <v>83</v>
      </c>
      <c r="AV277" s="15" t="s">
        <v>139</v>
      </c>
      <c r="AW277" s="15" t="s">
        <v>30</v>
      </c>
      <c r="AX277" s="15" t="s">
        <v>81</v>
      </c>
      <c r="AY277" s="269" t="s">
        <v>132</v>
      </c>
    </row>
    <row r="278" s="2" customFormat="1" ht="33" customHeight="1">
      <c r="A278" s="39"/>
      <c r="B278" s="40"/>
      <c r="C278" s="219" t="s">
        <v>275</v>
      </c>
      <c r="D278" s="219" t="s">
        <v>134</v>
      </c>
      <c r="E278" s="220" t="s">
        <v>345</v>
      </c>
      <c r="F278" s="221" t="s">
        <v>346</v>
      </c>
      <c r="G278" s="222" t="s">
        <v>137</v>
      </c>
      <c r="H278" s="223">
        <v>5806.1999999999998</v>
      </c>
      <c r="I278" s="224"/>
      <c r="J278" s="225">
        <f>ROUND(I278*H278,2)</f>
        <v>0</v>
      </c>
      <c r="K278" s="221" t="s">
        <v>138</v>
      </c>
      <c r="L278" s="45"/>
      <c r="M278" s="226" t="s">
        <v>1</v>
      </c>
      <c r="N278" s="227" t="s">
        <v>38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139</v>
      </c>
      <c r="AT278" s="230" t="s">
        <v>134</v>
      </c>
      <c r="AU278" s="230" t="s">
        <v>83</v>
      </c>
      <c r="AY278" s="18" t="s">
        <v>132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139</v>
      </c>
      <c r="BM278" s="230" t="s">
        <v>278</v>
      </c>
    </row>
    <row r="279" s="2" customFormat="1">
      <c r="A279" s="39"/>
      <c r="B279" s="40"/>
      <c r="C279" s="41"/>
      <c r="D279" s="232" t="s">
        <v>140</v>
      </c>
      <c r="E279" s="41"/>
      <c r="F279" s="233" t="s">
        <v>348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140</v>
      </c>
      <c r="AU279" s="18" t="s">
        <v>83</v>
      </c>
    </row>
    <row r="280" s="13" customFormat="1">
      <c r="A280" s="13"/>
      <c r="B280" s="237"/>
      <c r="C280" s="238"/>
      <c r="D280" s="239" t="s">
        <v>142</v>
      </c>
      <c r="E280" s="240" t="s">
        <v>1</v>
      </c>
      <c r="F280" s="241" t="s">
        <v>501</v>
      </c>
      <c r="G280" s="238"/>
      <c r="H280" s="242">
        <v>5806.1999999999998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142</v>
      </c>
      <c r="AU280" s="248" t="s">
        <v>83</v>
      </c>
      <c r="AV280" s="13" t="s">
        <v>83</v>
      </c>
      <c r="AW280" s="13" t="s">
        <v>30</v>
      </c>
      <c r="AX280" s="13" t="s">
        <v>73</v>
      </c>
      <c r="AY280" s="248" t="s">
        <v>132</v>
      </c>
    </row>
    <row r="281" s="14" customFormat="1">
      <c r="A281" s="14"/>
      <c r="B281" s="249"/>
      <c r="C281" s="250"/>
      <c r="D281" s="239" t="s">
        <v>142</v>
      </c>
      <c r="E281" s="251" t="s">
        <v>1</v>
      </c>
      <c r="F281" s="252" t="s">
        <v>144</v>
      </c>
      <c r="G281" s="250"/>
      <c r="H281" s="251" t="s">
        <v>1</v>
      </c>
      <c r="I281" s="253"/>
      <c r="J281" s="250"/>
      <c r="K281" s="250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142</v>
      </c>
      <c r="AU281" s="258" t="s">
        <v>83</v>
      </c>
      <c r="AV281" s="14" t="s">
        <v>81</v>
      </c>
      <c r="AW281" s="14" t="s">
        <v>30</v>
      </c>
      <c r="AX281" s="14" t="s">
        <v>73</v>
      </c>
      <c r="AY281" s="258" t="s">
        <v>132</v>
      </c>
    </row>
    <row r="282" s="15" customFormat="1">
      <c r="A282" s="15"/>
      <c r="B282" s="259"/>
      <c r="C282" s="260"/>
      <c r="D282" s="239" t="s">
        <v>142</v>
      </c>
      <c r="E282" s="261" t="s">
        <v>1</v>
      </c>
      <c r="F282" s="262" t="s">
        <v>145</v>
      </c>
      <c r="G282" s="260"/>
      <c r="H282" s="263">
        <v>5806.1999999999998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142</v>
      </c>
      <c r="AU282" s="269" t="s">
        <v>83</v>
      </c>
      <c r="AV282" s="15" t="s">
        <v>139</v>
      </c>
      <c r="AW282" s="15" t="s">
        <v>30</v>
      </c>
      <c r="AX282" s="15" t="s">
        <v>81</v>
      </c>
      <c r="AY282" s="269" t="s">
        <v>132</v>
      </c>
    </row>
    <row r="283" s="2" customFormat="1" ht="37.8" customHeight="1">
      <c r="A283" s="39"/>
      <c r="B283" s="40"/>
      <c r="C283" s="219" t="s">
        <v>219</v>
      </c>
      <c r="D283" s="219" t="s">
        <v>134</v>
      </c>
      <c r="E283" s="220" t="s">
        <v>350</v>
      </c>
      <c r="F283" s="221" t="s">
        <v>351</v>
      </c>
      <c r="G283" s="222" t="s">
        <v>137</v>
      </c>
      <c r="H283" s="223">
        <v>86</v>
      </c>
      <c r="I283" s="224"/>
      <c r="J283" s="225">
        <f>ROUND(I283*H283,2)</f>
        <v>0</v>
      </c>
      <c r="K283" s="221" t="s">
        <v>138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139</v>
      </c>
      <c r="AT283" s="230" t="s">
        <v>134</v>
      </c>
      <c r="AU283" s="230" t="s">
        <v>83</v>
      </c>
      <c r="AY283" s="18" t="s">
        <v>132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139</v>
      </c>
      <c r="BM283" s="230" t="s">
        <v>284</v>
      </c>
    </row>
    <row r="284" s="2" customFormat="1">
      <c r="A284" s="39"/>
      <c r="B284" s="40"/>
      <c r="C284" s="41"/>
      <c r="D284" s="232" t="s">
        <v>140</v>
      </c>
      <c r="E284" s="41"/>
      <c r="F284" s="233" t="s">
        <v>353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140</v>
      </c>
      <c r="AU284" s="18" t="s">
        <v>83</v>
      </c>
    </row>
    <row r="285" s="13" customFormat="1">
      <c r="A285" s="13"/>
      <c r="B285" s="237"/>
      <c r="C285" s="238"/>
      <c r="D285" s="239" t="s">
        <v>142</v>
      </c>
      <c r="E285" s="240" t="s">
        <v>1</v>
      </c>
      <c r="F285" s="241" t="s">
        <v>380</v>
      </c>
      <c r="G285" s="238"/>
      <c r="H285" s="242">
        <v>86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142</v>
      </c>
      <c r="AU285" s="248" t="s">
        <v>83</v>
      </c>
      <c r="AV285" s="13" t="s">
        <v>83</v>
      </c>
      <c r="AW285" s="13" t="s">
        <v>30</v>
      </c>
      <c r="AX285" s="13" t="s">
        <v>73</v>
      </c>
      <c r="AY285" s="248" t="s">
        <v>132</v>
      </c>
    </row>
    <row r="286" s="14" customFormat="1">
      <c r="A286" s="14"/>
      <c r="B286" s="249"/>
      <c r="C286" s="250"/>
      <c r="D286" s="239" t="s">
        <v>142</v>
      </c>
      <c r="E286" s="251" t="s">
        <v>1</v>
      </c>
      <c r="F286" s="252" t="s">
        <v>144</v>
      </c>
      <c r="G286" s="250"/>
      <c r="H286" s="251" t="s">
        <v>1</v>
      </c>
      <c r="I286" s="253"/>
      <c r="J286" s="250"/>
      <c r="K286" s="250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142</v>
      </c>
      <c r="AU286" s="258" t="s">
        <v>83</v>
      </c>
      <c r="AV286" s="14" t="s">
        <v>81</v>
      </c>
      <c r="AW286" s="14" t="s">
        <v>30</v>
      </c>
      <c r="AX286" s="14" t="s">
        <v>73</v>
      </c>
      <c r="AY286" s="258" t="s">
        <v>132</v>
      </c>
    </row>
    <row r="287" s="15" customFormat="1">
      <c r="A287" s="15"/>
      <c r="B287" s="259"/>
      <c r="C287" s="260"/>
      <c r="D287" s="239" t="s">
        <v>142</v>
      </c>
      <c r="E287" s="261" t="s">
        <v>1</v>
      </c>
      <c r="F287" s="262" t="s">
        <v>145</v>
      </c>
      <c r="G287" s="260"/>
      <c r="H287" s="263">
        <v>86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142</v>
      </c>
      <c r="AU287" s="269" t="s">
        <v>83</v>
      </c>
      <c r="AV287" s="15" t="s">
        <v>139</v>
      </c>
      <c r="AW287" s="15" t="s">
        <v>30</v>
      </c>
      <c r="AX287" s="15" t="s">
        <v>81</v>
      </c>
      <c r="AY287" s="269" t="s">
        <v>132</v>
      </c>
    </row>
    <row r="288" s="2" customFormat="1" ht="44.25" customHeight="1">
      <c r="A288" s="39"/>
      <c r="B288" s="40"/>
      <c r="C288" s="219" t="s">
        <v>290</v>
      </c>
      <c r="D288" s="219" t="s">
        <v>134</v>
      </c>
      <c r="E288" s="220" t="s">
        <v>502</v>
      </c>
      <c r="F288" s="221" t="s">
        <v>503</v>
      </c>
      <c r="G288" s="222" t="s">
        <v>218</v>
      </c>
      <c r="H288" s="223">
        <v>227.19999999999999</v>
      </c>
      <c r="I288" s="224"/>
      <c r="J288" s="225">
        <f>ROUND(I288*H288,2)</f>
        <v>0</v>
      </c>
      <c r="K288" s="221" t="s">
        <v>138</v>
      </c>
      <c r="L288" s="45"/>
      <c r="M288" s="226" t="s">
        <v>1</v>
      </c>
      <c r="N288" s="227" t="s">
        <v>38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139</v>
      </c>
      <c r="AT288" s="230" t="s">
        <v>134</v>
      </c>
      <c r="AU288" s="230" t="s">
        <v>83</v>
      </c>
      <c r="AY288" s="18" t="s">
        <v>132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139</v>
      </c>
      <c r="BM288" s="230" t="s">
        <v>293</v>
      </c>
    </row>
    <row r="289" s="2" customFormat="1">
      <c r="A289" s="39"/>
      <c r="B289" s="40"/>
      <c r="C289" s="41"/>
      <c r="D289" s="232" t="s">
        <v>140</v>
      </c>
      <c r="E289" s="41"/>
      <c r="F289" s="233" t="s">
        <v>504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140</v>
      </c>
      <c r="AU289" s="18" t="s">
        <v>83</v>
      </c>
    </row>
    <row r="290" s="13" customFormat="1">
      <c r="A290" s="13"/>
      <c r="B290" s="237"/>
      <c r="C290" s="238"/>
      <c r="D290" s="239" t="s">
        <v>142</v>
      </c>
      <c r="E290" s="240" t="s">
        <v>1</v>
      </c>
      <c r="F290" s="241" t="s">
        <v>505</v>
      </c>
      <c r="G290" s="238"/>
      <c r="H290" s="242">
        <v>227.19999999999999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142</v>
      </c>
      <c r="AU290" s="248" t="s">
        <v>83</v>
      </c>
      <c r="AV290" s="13" t="s">
        <v>83</v>
      </c>
      <c r="AW290" s="13" t="s">
        <v>30</v>
      </c>
      <c r="AX290" s="13" t="s">
        <v>73</v>
      </c>
      <c r="AY290" s="248" t="s">
        <v>132</v>
      </c>
    </row>
    <row r="291" s="15" customFormat="1">
      <c r="A291" s="15"/>
      <c r="B291" s="259"/>
      <c r="C291" s="260"/>
      <c r="D291" s="239" t="s">
        <v>142</v>
      </c>
      <c r="E291" s="261" t="s">
        <v>1</v>
      </c>
      <c r="F291" s="262" t="s">
        <v>145</v>
      </c>
      <c r="G291" s="260"/>
      <c r="H291" s="263">
        <v>227.19999999999999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142</v>
      </c>
      <c r="AU291" s="269" t="s">
        <v>83</v>
      </c>
      <c r="AV291" s="15" t="s">
        <v>139</v>
      </c>
      <c r="AW291" s="15" t="s">
        <v>30</v>
      </c>
      <c r="AX291" s="15" t="s">
        <v>81</v>
      </c>
      <c r="AY291" s="269" t="s">
        <v>132</v>
      </c>
    </row>
    <row r="292" s="12" customFormat="1" ht="22.8" customHeight="1">
      <c r="A292" s="12"/>
      <c r="B292" s="203"/>
      <c r="C292" s="204"/>
      <c r="D292" s="205" t="s">
        <v>72</v>
      </c>
      <c r="E292" s="217" t="s">
        <v>369</v>
      </c>
      <c r="F292" s="217" t="s">
        <v>370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SUM(P293:P339)</f>
        <v>0</v>
      </c>
      <c r="Q292" s="211"/>
      <c r="R292" s="212">
        <f>SUM(R293:R339)</f>
        <v>0</v>
      </c>
      <c r="S292" s="211"/>
      <c r="T292" s="213">
        <f>SUM(T293:T339)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81</v>
      </c>
      <c r="AT292" s="215" t="s">
        <v>72</v>
      </c>
      <c r="AU292" s="215" t="s">
        <v>81</v>
      </c>
      <c r="AY292" s="214" t="s">
        <v>132</v>
      </c>
      <c r="BK292" s="216">
        <f>SUM(BK293:BK339)</f>
        <v>0</v>
      </c>
    </row>
    <row r="293" s="2" customFormat="1" ht="24.15" customHeight="1">
      <c r="A293" s="39"/>
      <c r="B293" s="40"/>
      <c r="C293" s="219" t="s">
        <v>223</v>
      </c>
      <c r="D293" s="219" t="s">
        <v>134</v>
      </c>
      <c r="E293" s="220" t="s">
        <v>378</v>
      </c>
      <c r="F293" s="221" t="s">
        <v>379</v>
      </c>
      <c r="G293" s="222" t="s">
        <v>170</v>
      </c>
      <c r="H293" s="223">
        <v>12.093</v>
      </c>
      <c r="I293" s="224"/>
      <c r="J293" s="225">
        <f>ROUND(I293*H293,2)</f>
        <v>0</v>
      </c>
      <c r="K293" s="221" t="s">
        <v>138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139</v>
      </c>
      <c r="AT293" s="230" t="s">
        <v>134</v>
      </c>
      <c r="AU293" s="230" t="s">
        <v>83</v>
      </c>
      <c r="AY293" s="18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139</v>
      </c>
      <c r="BM293" s="230" t="s">
        <v>301</v>
      </c>
    </row>
    <row r="294" s="2" customFormat="1">
      <c r="A294" s="39"/>
      <c r="B294" s="40"/>
      <c r="C294" s="41"/>
      <c r="D294" s="232" t="s">
        <v>140</v>
      </c>
      <c r="E294" s="41"/>
      <c r="F294" s="233" t="s">
        <v>381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140</v>
      </c>
      <c r="AU294" s="18" t="s">
        <v>83</v>
      </c>
    </row>
    <row r="295" s="13" customFormat="1">
      <c r="A295" s="13"/>
      <c r="B295" s="237"/>
      <c r="C295" s="238"/>
      <c r="D295" s="239" t="s">
        <v>142</v>
      </c>
      <c r="E295" s="240" t="s">
        <v>1</v>
      </c>
      <c r="F295" s="241" t="s">
        <v>506</v>
      </c>
      <c r="G295" s="238"/>
      <c r="H295" s="242">
        <v>856.54200000000003</v>
      </c>
      <c r="I295" s="243"/>
      <c r="J295" s="238"/>
      <c r="K295" s="238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142</v>
      </c>
      <c r="AU295" s="248" t="s">
        <v>83</v>
      </c>
      <c r="AV295" s="13" t="s">
        <v>83</v>
      </c>
      <c r="AW295" s="13" t="s">
        <v>30</v>
      </c>
      <c r="AX295" s="13" t="s">
        <v>73</v>
      </c>
      <c r="AY295" s="248" t="s">
        <v>132</v>
      </c>
    </row>
    <row r="296" s="13" customFormat="1">
      <c r="A296" s="13"/>
      <c r="B296" s="237"/>
      <c r="C296" s="238"/>
      <c r="D296" s="239" t="s">
        <v>142</v>
      </c>
      <c r="E296" s="240" t="s">
        <v>1</v>
      </c>
      <c r="F296" s="241" t="s">
        <v>507</v>
      </c>
      <c r="G296" s="238"/>
      <c r="H296" s="242">
        <v>-48.625999999999998</v>
      </c>
      <c r="I296" s="243"/>
      <c r="J296" s="238"/>
      <c r="K296" s="238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142</v>
      </c>
      <c r="AU296" s="248" t="s">
        <v>83</v>
      </c>
      <c r="AV296" s="13" t="s">
        <v>83</v>
      </c>
      <c r="AW296" s="13" t="s">
        <v>30</v>
      </c>
      <c r="AX296" s="13" t="s">
        <v>73</v>
      </c>
      <c r="AY296" s="248" t="s">
        <v>132</v>
      </c>
    </row>
    <row r="297" s="14" customFormat="1">
      <c r="A297" s="14"/>
      <c r="B297" s="249"/>
      <c r="C297" s="250"/>
      <c r="D297" s="239" t="s">
        <v>142</v>
      </c>
      <c r="E297" s="251" t="s">
        <v>1</v>
      </c>
      <c r="F297" s="252" t="s">
        <v>508</v>
      </c>
      <c r="G297" s="250"/>
      <c r="H297" s="251" t="s">
        <v>1</v>
      </c>
      <c r="I297" s="253"/>
      <c r="J297" s="250"/>
      <c r="K297" s="250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142</v>
      </c>
      <c r="AU297" s="258" t="s">
        <v>83</v>
      </c>
      <c r="AV297" s="14" t="s">
        <v>81</v>
      </c>
      <c r="AW297" s="14" t="s">
        <v>30</v>
      </c>
      <c r="AX297" s="14" t="s">
        <v>73</v>
      </c>
      <c r="AY297" s="258" t="s">
        <v>132</v>
      </c>
    </row>
    <row r="298" s="13" customFormat="1">
      <c r="A298" s="13"/>
      <c r="B298" s="237"/>
      <c r="C298" s="238"/>
      <c r="D298" s="239" t="s">
        <v>142</v>
      </c>
      <c r="E298" s="240" t="s">
        <v>1</v>
      </c>
      <c r="F298" s="241" t="s">
        <v>509</v>
      </c>
      <c r="G298" s="238"/>
      <c r="H298" s="242">
        <v>-795.82299999999998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142</v>
      </c>
      <c r="AU298" s="248" t="s">
        <v>83</v>
      </c>
      <c r="AV298" s="13" t="s">
        <v>83</v>
      </c>
      <c r="AW298" s="13" t="s">
        <v>30</v>
      </c>
      <c r="AX298" s="13" t="s">
        <v>73</v>
      </c>
      <c r="AY298" s="248" t="s">
        <v>132</v>
      </c>
    </row>
    <row r="299" s="14" customFormat="1">
      <c r="A299" s="14"/>
      <c r="B299" s="249"/>
      <c r="C299" s="250"/>
      <c r="D299" s="239" t="s">
        <v>142</v>
      </c>
      <c r="E299" s="251" t="s">
        <v>1</v>
      </c>
      <c r="F299" s="252" t="s">
        <v>510</v>
      </c>
      <c r="G299" s="250"/>
      <c r="H299" s="251" t="s">
        <v>1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142</v>
      </c>
      <c r="AU299" s="258" t="s">
        <v>83</v>
      </c>
      <c r="AV299" s="14" t="s">
        <v>81</v>
      </c>
      <c r="AW299" s="14" t="s">
        <v>30</v>
      </c>
      <c r="AX299" s="14" t="s">
        <v>73</v>
      </c>
      <c r="AY299" s="258" t="s">
        <v>132</v>
      </c>
    </row>
    <row r="300" s="15" customFormat="1">
      <c r="A300" s="15"/>
      <c r="B300" s="259"/>
      <c r="C300" s="260"/>
      <c r="D300" s="239" t="s">
        <v>142</v>
      </c>
      <c r="E300" s="261" t="s">
        <v>1</v>
      </c>
      <c r="F300" s="262" t="s">
        <v>145</v>
      </c>
      <c r="G300" s="260"/>
      <c r="H300" s="263">
        <v>12.093000000000075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142</v>
      </c>
      <c r="AU300" s="269" t="s">
        <v>83</v>
      </c>
      <c r="AV300" s="15" t="s">
        <v>139</v>
      </c>
      <c r="AW300" s="15" t="s">
        <v>30</v>
      </c>
      <c r="AX300" s="15" t="s">
        <v>81</v>
      </c>
      <c r="AY300" s="269" t="s">
        <v>132</v>
      </c>
    </row>
    <row r="301" s="2" customFormat="1" ht="24.15" customHeight="1">
      <c r="A301" s="39"/>
      <c r="B301" s="40"/>
      <c r="C301" s="219" t="s">
        <v>307</v>
      </c>
      <c r="D301" s="219" t="s">
        <v>134</v>
      </c>
      <c r="E301" s="220" t="s">
        <v>378</v>
      </c>
      <c r="F301" s="221" t="s">
        <v>379</v>
      </c>
      <c r="G301" s="222" t="s">
        <v>170</v>
      </c>
      <c r="H301" s="223">
        <v>672.16999999999996</v>
      </c>
      <c r="I301" s="224"/>
      <c r="J301" s="225">
        <f>ROUND(I301*H301,2)</f>
        <v>0</v>
      </c>
      <c r="K301" s="221" t="s">
        <v>138</v>
      </c>
      <c r="L301" s="45"/>
      <c r="M301" s="226" t="s">
        <v>1</v>
      </c>
      <c r="N301" s="227" t="s">
        <v>38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139</v>
      </c>
      <c r="AT301" s="230" t="s">
        <v>134</v>
      </c>
      <c r="AU301" s="230" t="s">
        <v>83</v>
      </c>
      <c r="AY301" s="18" t="s">
        <v>132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81</v>
      </c>
      <c r="BK301" s="231">
        <f>ROUND(I301*H301,2)</f>
        <v>0</v>
      </c>
      <c r="BL301" s="18" t="s">
        <v>139</v>
      </c>
      <c r="BM301" s="230" t="s">
        <v>310</v>
      </c>
    </row>
    <row r="302" s="2" customFormat="1">
      <c r="A302" s="39"/>
      <c r="B302" s="40"/>
      <c r="C302" s="41"/>
      <c r="D302" s="232" t="s">
        <v>140</v>
      </c>
      <c r="E302" s="41"/>
      <c r="F302" s="233" t="s">
        <v>381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140</v>
      </c>
      <c r="AU302" s="18" t="s">
        <v>83</v>
      </c>
    </row>
    <row r="303" s="13" customFormat="1">
      <c r="A303" s="13"/>
      <c r="B303" s="237"/>
      <c r="C303" s="238"/>
      <c r="D303" s="239" t="s">
        <v>142</v>
      </c>
      <c r="E303" s="240" t="s">
        <v>1</v>
      </c>
      <c r="F303" s="241" t="s">
        <v>511</v>
      </c>
      <c r="G303" s="238"/>
      <c r="H303" s="242">
        <v>534.16999999999996</v>
      </c>
      <c r="I303" s="243"/>
      <c r="J303" s="238"/>
      <c r="K303" s="238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142</v>
      </c>
      <c r="AU303" s="248" t="s">
        <v>83</v>
      </c>
      <c r="AV303" s="13" t="s">
        <v>83</v>
      </c>
      <c r="AW303" s="13" t="s">
        <v>30</v>
      </c>
      <c r="AX303" s="13" t="s">
        <v>73</v>
      </c>
      <c r="AY303" s="248" t="s">
        <v>132</v>
      </c>
    </row>
    <row r="304" s="13" customFormat="1">
      <c r="A304" s="13"/>
      <c r="B304" s="237"/>
      <c r="C304" s="238"/>
      <c r="D304" s="239" t="s">
        <v>142</v>
      </c>
      <c r="E304" s="240" t="s">
        <v>1</v>
      </c>
      <c r="F304" s="241" t="s">
        <v>512</v>
      </c>
      <c r="G304" s="238"/>
      <c r="H304" s="242">
        <v>138</v>
      </c>
      <c r="I304" s="243"/>
      <c r="J304" s="238"/>
      <c r="K304" s="238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142</v>
      </c>
      <c r="AU304" s="248" t="s">
        <v>83</v>
      </c>
      <c r="AV304" s="13" t="s">
        <v>83</v>
      </c>
      <c r="AW304" s="13" t="s">
        <v>30</v>
      </c>
      <c r="AX304" s="13" t="s">
        <v>73</v>
      </c>
      <c r="AY304" s="248" t="s">
        <v>132</v>
      </c>
    </row>
    <row r="305" s="14" customFormat="1">
      <c r="A305" s="14"/>
      <c r="B305" s="249"/>
      <c r="C305" s="250"/>
      <c r="D305" s="239" t="s">
        <v>142</v>
      </c>
      <c r="E305" s="251" t="s">
        <v>1</v>
      </c>
      <c r="F305" s="252" t="s">
        <v>513</v>
      </c>
      <c r="G305" s="250"/>
      <c r="H305" s="251" t="s">
        <v>1</v>
      </c>
      <c r="I305" s="253"/>
      <c r="J305" s="250"/>
      <c r="K305" s="250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142</v>
      </c>
      <c r="AU305" s="258" t="s">
        <v>83</v>
      </c>
      <c r="AV305" s="14" t="s">
        <v>81</v>
      </c>
      <c r="AW305" s="14" t="s">
        <v>30</v>
      </c>
      <c r="AX305" s="14" t="s">
        <v>73</v>
      </c>
      <c r="AY305" s="258" t="s">
        <v>132</v>
      </c>
    </row>
    <row r="306" s="15" customFormat="1">
      <c r="A306" s="15"/>
      <c r="B306" s="259"/>
      <c r="C306" s="260"/>
      <c r="D306" s="239" t="s">
        <v>142</v>
      </c>
      <c r="E306" s="261" t="s">
        <v>1</v>
      </c>
      <c r="F306" s="262" t="s">
        <v>145</v>
      </c>
      <c r="G306" s="260"/>
      <c r="H306" s="263">
        <v>672.16999999999996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142</v>
      </c>
      <c r="AU306" s="269" t="s">
        <v>83</v>
      </c>
      <c r="AV306" s="15" t="s">
        <v>139</v>
      </c>
      <c r="AW306" s="15" t="s">
        <v>30</v>
      </c>
      <c r="AX306" s="15" t="s">
        <v>81</v>
      </c>
      <c r="AY306" s="269" t="s">
        <v>132</v>
      </c>
    </row>
    <row r="307" s="2" customFormat="1" ht="24.15" customHeight="1">
      <c r="A307" s="39"/>
      <c r="B307" s="40"/>
      <c r="C307" s="219" t="s">
        <v>227</v>
      </c>
      <c r="D307" s="219" t="s">
        <v>134</v>
      </c>
      <c r="E307" s="220" t="s">
        <v>387</v>
      </c>
      <c r="F307" s="221" t="s">
        <v>388</v>
      </c>
      <c r="G307" s="222" t="s">
        <v>170</v>
      </c>
      <c r="H307" s="223">
        <v>169.30199999999999</v>
      </c>
      <c r="I307" s="224"/>
      <c r="J307" s="225">
        <f>ROUND(I307*H307,2)</f>
        <v>0</v>
      </c>
      <c r="K307" s="221" t="s">
        <v>138</v>
      </c>
      <c r="L307" s="45"/>
      <c r="M307" s="226" t="s">
        <v>1</v>
      </c>
      <c r="N307" s="227" t="s">
        <v>38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139</v>
      </c>
      <c r="AT307" s="230" t="s">
        <v>134</v>
      </c>
      <c r="AU307" s="230" t="s">
        <v>83</v>
      </c>
      <c r="AY307" s="18" t="s">
        <v>132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81</v>
      </c>
      <c r="BK307" s="231">
        <f>ROUND(I307*H307,2)</f>
        <v>0</v>
      </c>
      <c r="BL307" s="18" t="s">
        <v>139</v>
      </c>
      <c r="BM307" s="230" t="s">
        <v>143</v>
      </c>
    </row>
    <row r="308" s="2" customFormat="1">
      <c r="A308" s="39"/>
      <c r="B308" s="40"/>
      <c r="C308" s="41"/>
      <c r="D308" s="232" t="s">
        <v>140</v>
      </c>
      <c r="E308" s="41"/>
      <c r="F308" s="233" t="s">
        <v>390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140</v>
      </c>
      <c r="AU308" s="18" t="s">
        <v>83</v>
      </c>
    </row>
    <row r="309" s="13" customFormat="1">
      <c r="A309" s="13"/>
      <c r="B309" s="237"/>
      <c r="C309" s="238"/>
      <c r="D309" s="239" t="s">
        <v>142</v>
      </c>
      <c r="E309" s="240" t="s">
        <v>1</v>
      </c>
      <c r="F309" s="241" t="s">
        <v>514</v>
      </c>
      <c r="G309" s="238"/>
      <c r="H309" s="242">
        <v>169.30199999999999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142</v>
      </c>
      <c r="AU309" s="248" t="s">
        <v>83</v>
      </c>
      <c r="AV309" s="13" t="s">
        <v>83</v>
      </c>
      <c r="AW309" s="13" t="s">
        <v>30</v>
      </c>
      <c r="AX309" s="13" t="s">
        <v>73</v>
      </c>
      <c r="AY309" s="248" t="s">
        <v>132</v>
      </c>
    </row>
    <row r="310" s="15" customFormat="1">
      <c r="A310" s="15"/>
      <c r="B310" s="259"/>
      <c r="C310" s="260"/>
      <c r="D310" s="239" t="s">
        <v>142</v>
      </c>
      <c r="E310" s="261" t="s">
        <v>1</v>
      </c>
      <c r="F310" s="262" t="s">
        <v>145</v>
      </c>
      <c r="G310" s="260"/>
      <c r="H310" s="263">
        <v>169.30199999999999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9" t="s">
        <v>142</v>
      </c>
      <c r="AU310" s="269" t="s">
        <v>83</v>
      </c>
      <c r="AV310" s="15" t="s">
        <v>139</v>
      </c>
      <c r="AW310" s="15" t="s">
        <v>30</v>
      </c>
      <c r="AX310" s="15" t="s">
        <v>81</v>
      </c>
      <c r="AY310" s="269" t="s">
        <v>132</v>
      </c>
    </row>
    <row r="311" s="2" customFormat="1" ht="24.15" customHeight="1">
      <c r="A311" s="39"/>
      <c r="B311" s="40"/>
      <c r="C311" s="219" t="s">
        <v>318</v>
      </c>
      <c r="D311" s="219" t="s">
        <v>134</v>
      </c>
      <c r="E311" s="220" t="s">
        <v>387</v>
      </c>
      <c r="F311" s="221" t="s">
        <v>388</v>
      </c>
      <c r="G311" s="222" t="s">
        <v>170</v>
      </c>
      <c r="H311" s="223">
        <v>4705.1899999999996</v>
      </c>
      <c r="I311" s="224"/>
      <c r="J311" s="225">
        <f>ROUND(I311*H311,2)</f>
        <v>0</v>
      </c>
      <c r="K311" s="221" t="s">
        <v>138</v>
      </c>
      <c r="L311" s="45"/>
      <c r="M311" s="226" t="s">
        <v>1</v>
      </c>
      <c r="N311" s="227" t="s">
        <v>38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139</v>
      </c>
      <c r="AT311" s="230" t="s">
        <v>134</v>
      </c>
      <c r="AU311" s="230" t="s">
        <v>83</v>
      </c>
      <c r="AY311" s="18" t="s">
        <v>132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81</v>
      </c>
      <c r="BK311" s="231">
        <f>ROUND(I311*H311,2)</f>
        <v>0</v>
      </c>
      <c r="BL311" s="18" t="s">
        <v>139</v>
      </c>
      <c r="BM311" s="230" t="s">
        <v>321</v>
      </c>
    </row>
    <row r="312" s="2" customFormat="1">
      <c r="A312" s="39"/>
      <c r="B312" s="40"/>
      <c r="C312" s="41"/>
      <c r="D312" s="232" t="s">
        <v>140</v>
      </c>
      <c r="E312" s="41"/>
      <c r="F312" s="233" t="s">
        <v>390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140</v>
      </c>
      <c r="AU312" s="18" t="s">
        <v>83</v>
      </c>
    </row>
    <row r="313" s="13" customFormat="1">
      <c r="A313" s="13"/>
      <c r="B313" s="237"/>
      <c r="C313" s="238"/>
      <c r="D313" s="239" t="s">
        <v>142</v>
      </c>
      <c r="E313" s="240" t="s">
        <v>1</v>
      </c>
      <c r="F313" s="241" t="s">
        <v>515</v>
      </c>
      <c r="G313" s="238"/>
      <c r="H313" s="242">
        <v>4705.1899999999996</v>
      </c>
      <c r="I313" s="243"/>
      <c r="J313" s="238"/>
      <c r="K313" s="238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142</v>
      </c>
      <c r="AU313" s="248" t="s">
        <v>83</v>
      </c>
      <c r="AV313" s="13" t="s">
        <v>83</v>
      </c>
      <c r="AW313" s="13" t="s">
        <v>30</v>
      </c>
      <c r="AX313" s="13" t="s">
        <v>73</v>
      </c>
      <c r="AY313" s="248" t="s">
        <v>132</v>
      </c>
    </row>
    <row r="314" s="14" customFormat="1">
      <c r="A314" s="14"/>
      <c r="B314" s="249"/>
      <c r="C314" s="250"/>
      <c r="D314" s="239" t="s">
        <v>142</v>
      </c>
      <c r="E314" s="251" t="s">
        <v>1</v>
      </c>
      <c r="F314" s="252" t="s">
        <v>516</v>
      </c>
      <c r="G314" s="250"/>
      <c r="H314" s="251" t="s">
        <v>1</v>
      </c>
      <c r="I314" s="253"/>
      <c r="J314" s="250"/>
      <c r="K314" s="250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142</v>
      </c>
      <c r="AU314" s="258" t="s">
        <v>83</v>
      </c>
      <c r="AV314" s="14" t="s">
        <v>81</v>
      </c>
      <c r="AW314" s="14" t="s">
        <v>30</v>
      </c>
      <c r="AX314" s="14" t="s">
        <v>73</v>
      </c>
      <c r="AY314" s="258" t="s">
        <v>132</v>
      </c>
    </row>
    <row r="315" s="15" customFormat="1">
      <c r="A315" s="15"/>
      <c r="B315" s="259"/>
      <c r="C315" s="260"/>
      <c r="D315" s="239" t="s">
        <v>142</v>
      </c>
      <c r="E315" s="261" t="s">
        <v>1</v>
      </c>
      <c r="F315" s="262" t="s">
        <v>145</v>
      </c>
      <c r="G315" s="260"/>
      <c r="H315" s="263">
        <v>4705.1899999999996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142</v>
      </c>
      <c r="AU315" s="269" t="s">
        <v>83</v>
      </c>
      <c r="AV315" s="15" t="s">
        <v>139</v>
      </c>
      <c r="AW315" s="15" t="s">
        <v>30</v>
      </c>
      <c r="AX315" s="15" t="s">
        <v>81</v>
      </c>
      <c r="AY315" s="269" t="s">
        <v>132</v>
      </c>
    </row>
    <row r="316" s="2" customFormat="1" ht="24.15" customHeight="1">
      <c r="A316" s="39"/>
      <c r="B316" s="40"/>
      <c r="C316" s="219" t="s">
        <v>231</v>
      </c>
      <c r="D316" s="219" t="s">
        <v>134</v>
      </c>
      <c r="E316" s="220" t="s">
        <v>393</v>
      </c>
      <c r="F316" s="221" t="s">
        <v>394</v>
      </c>
      <c r="G316" s="222" t="s">
        <v>170</v>
      </c>
      <c r="H316" s="223">
        <v>48.625999999999998</v>
      </c>
      <c r="I316" s="224"/>
      <c r="J316" s="225">
        <f>ROUND(I316*H316,2)</f>
        <v>0</v>
      </c>
      <c r="K316" s="221" t="s">
        <v>138</v>
      </c>
      <c r="L316" s="45"/>
      <c r="M316" s="226" t="s">
        <v>1</v>
      </c>
      <c r="N316" s="227" t="s">
        <v>38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139</v>
      </c>
      <c r="AT316" s="230" t="s">
        <v>134</v>
      </c>
      <c r="AU316" s="230" t="s">
        <v>83</v>
      </c>
      <c r="AY316" s="18" t="s">
        <v>132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81</v>
      </c>
      <c r="BK316" s="231">
        <f>ROUND(I316*H316,2)</f>
        <v>0</v>
      </c>
      <c r="BL316" s="18" t="s">
        <v>139</v>
      </c>
      <c r="BM316" s="230" t="s">
        <v>326</v>
      </c>
    </row>
    <row r="317" s="2" customFormat="1">
      <c r="A317" s="39"/>
      <c r="B317" s="40"/>
      <c r="C317" s="41"/>
      <c r="D317" s="232" t="s">
        <v>140</v>
      </c>
      <c r="E317" s="41"/>
      <c r="F317" s="233" t="s">
        <v>396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140</v>
      </c>
      <c r="AU317" s="18" t="s">
        <v>83</v>
      </c>
    </row>
    <row r="318" s="13" customFormat="1">
      <c r="A318" s="13"/>
      <c r="B318" s="237"/>
      <c r="C318" s="238"/>
      <c r="D318" s="239" t="s">
        <v>142</v>
      </c>
      <c r="E318" s="240" t="s">
        <v>1</v>
      </c>
      <c r="F318" s="241" t="s">
        <v>517</v>
      </c>
      <c r="G318" s="238"/>
      <c r="H318" s="242">
        <v>48.625999999999998</v>
      </c>
      <c r="I318" s="243"/>
      <c r="J318" s="238"/>
      <c r="K318" s="238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142</v>
      </c>
      <c r="AU318" s="248" t="s">
        <v>83</v>
      </c>
      <c r="AV318" s="13" t="s">
        <v>83</v>
      </c>
      <c r="AW318" s="13" t="s">
        <v>30</v>
      </c>
      <c r="AX318" s="13" t="s">
        <v>73</v>
      </c>
      <c r="AY318" s="248" t="s">
        <v>132</v>
      </c>
    </row>
    <row r="319" s="15" customFormat="1">
      <c r="A319" s="15"/>
      <c r="B319" s="259"/>
      <c r="C319" s="260"/>
      <c r="D319" s="239" t="s">
        <v>142</v>
      </c>
      <c r="E319" s="261" t="s">
        <v>1</v>
      </c>
      <c r="F319" s="262" t="s">
        <v>145</v>
      </c>
      <c r="G319" s="260"/>
      <c r="H319" s="263">
        <v>48.625999999999998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142</v>
      </c>
      <c r="AU319" s="269" t="s">
        <v>83</v>
      </c>
      <c r="AV319" s="15" t="s">
        <v>139</v>
      </c>
      <c r="AW319" s="15" t="s">
        <v>30</v>
      </c>
      <c r="AX319" s="15" t="s">
        <v>81</v>
      </c>
      <c r="AY319" s="269" t="s">
        <v>132</v>
      </c>
    </row>
    <row r="320" s="2" customFormat="1" ht="24.15" customHeight="1">
      <c r="A320" s="39"/>
      <c r="B320" s="40"/>
      <c r="C320" s="219" t="s">
        <v>334</v>
      </c>
      <c r="D320" s="219" t="s">
        <v>134</v>
      </c>
      <c r="E320" s="220" t="s">
        <v>403</v>
      </c>
      <c r="F320" s="221" t="s">
        <v>388</v>
      </c>
      <c r="G320" s="222" t="s">
        <v>170</v>
      </c>
      <c r="H320" s="223">
        <v>680.76400000000001</v>
      </c>
      <c r="I320" s="224"/>
      <c r="J320" s="225">
        <f>ROUND(I320*H320,2)</f>
        <v>0</v>
      </c>
      <c r="K320" s="221" t="s">
        <v>138</v>
      </c>
      <c r="L320" s="45"/>
      <c r="M320" s="226" t="s">
        <v>1</v>
      </c>
      <c r="N320" s="227" t="s">
        <v>38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139</v>
      </c>
      <c r="AT320" s="230" t="s">
        <v>134</v>
      </c>
      <c r="AU320" s="230" t="s">
        <v>83</v>
      </c>
      <c r="AY320" s="18" t="s">
        <v>132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81</v>
      </c>
      <c r="BK320" s="231">
        <f>ROUND(I320*H320,2)</f>
        <v>0</v>
      </c>
      <c r="BL320" s="18" t="s">
        <v>139</v>
      </c>
      <c r="BM320" s="230" t="s">
        <v>337</v>
      </c>
    </row>
    <row r="321" s="2" customFormat="1">
      <c r="A321" s="39"/>
      <c r="B321" s="40"/>
      <c r="C321" s="41"/>
      <c r="D321" s="232" t="s">
        <v>140</v>
      </c>
      <c r="E321" s="41"/>
      <c r="F321" s="233" t="s">
        <v>405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140</v>
      </c>
      <c r="AU321" s="18" t="s">
        <v>83</v>
      </c>
    </row>
    <row r="322" s="13" customFormat="1">
      <c r="A322" s="13"/>
      <c r="B322" s="237"/>
      <c r="C322" s="238"/>
      <c r="D322" s="239" t="s">
        <v>142</v>
      </c>
      <c r="E322" s="240" t="s">
        <v>1</v>
      </c>
      <c r="F322" s="241" t="s">
        <v>518</v>
      </c>
      <c r="G322" s="238"/>
      <c r="H322" s="242">
        <v>680.76400000000001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142</v>
      </c>
      <c r="AU322" s="248" t="s">
        <v>83</v>
      </c>
      <c r="AV322" s="13" t="s">
        <v>83</v>
      </c>
      <c r="AW322" s="13" t="s">
        <v>30</v>
      </c>
      <c r="AX322" s="13" t="s">
        <v>73</v>
      </c>
      <c r="AY322" s="248" t="s">
        <v>132</v>
      </c>
    </row>
    <row r="323" s="15" customFormat="1">
      <c r="A323" s="15"/>
      <c r="B323" s="259"/>
      <c r="C323" s="260"/>
      <c r="D323" s="239" t="s">
        <v>142</v>
      </c>
      <c r="E323" s="261" t="s">
        <v>1</v>
      </c>
      <c r="F323" s="262" t="s">
        <v>145</v>
      </c>
      <c r="G323" s="260"/>
      <c r="H323" s="263">
        <v>680.76400000000001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142</v>
      </c>
      <c r="AU323" s="269" t="s">
        <v>83</v>
      </c>
      <c r="AV323" s="15" t="s">
        <v>139</v>
      </c>
      <c r="AW323" s="15" t="s">
        <v>30</v>
      </c>
      <c r="AX323" s="15" t="s">
        <v>81</v>
      </c>
      <c r="AY323" s="269" t="s">
        <v>132</v>
      </c>
    </row>
    <row r="324" s="2" customFormat="1" ht="16.5" customHeight="1">
      <c r="A324" s="39"/>
      <c r="B324" s="40"/>
      <c r="C324" s="219" t="s">
        <v>235</v>
      </c>
      <c r="D324" s="219" t="s">
        <v>134</v>
      </c>
      <c r="E324" s="220" t="s">
        <v>407</v>
      </c>
      <c r="F324" s="221" t="s">
        <v>408</v>
      </c>
      <c r="G324" s="222" t="s">
        <v>170</v>
      </c>
      <c r="H324" s="223">
        <v>12.093</v>
      </c>
      <c r="I324" s="224"/>
      <c r="J324" s="225">
        <f>ROUND(I324*H324,2)</f>
        <v>0</v>
      </c>
      <c r="K324" s="221" t="s">
        <v>138</v>
      </c>
      <c r="L324" s="45"/>
      <c r="M324" s="226" t="s">
        <v>1</v>
      </c>
      <c r="N324" s="227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139</v>
      </c>
      <c r="AT324" s="230" t="s">
        <v>134</v>
      </c>
      <c r="AU324" s="230" t="s">
        <v>83</v>
      </c>
      <c r="AY324" s="18" t="s">
        <v>132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139</v>
      </c>
      <c r="BM324" s="230" t="s">
        <v>342</v>
      </c>
    </row>
    <row r="325" s="2" customFormat="1">
      <c r="A325" s="39"/>
      <c r="B325" s="40"/>
      <c r="C325" s="41"/>
      <c r="D325" s="232" t="s">
        <v>140</v>
      </c>
      <c r="E325" s="41"/>
      <c r="F325" s="233" t="s">
        <v>410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83</v>
      </c>
    </row>
    <row r="326" s="13" customFormat="1">
      <c r="A326" s="13"/>
      <c r="B326" s="237"/>
      <c r="C326" s="238"/>
      <c r="D326" s="239" t="s">
        <v>142</v>
      </c>
      <c r="E326" s="240" t="s">
        <v>1</v>
      </c>
      <c r="F326" s="241" t="s">
        <v>519</v>
      </c>
      <c r="G326" s="238"/>
      <c r="H326" s="242">
        <v>12.093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142</v>
      </c>
      <c r="AU326" s="248" t="s">
        <v>83</v>
      </c>
      <c r="AV326" s="13" t="s">
        <v>83</v>
      </c>
      <c r="AW326" s="13" t="s">
        <v>30</v>
      </c>
      <c r="AX326" s="13" t="s">
        <v>73</v>
      </c>
      <c r="AY326" s="248" t="s">
        <v>132</v>
      </c>
    </row>
    <row r="327" s="15" customFormat="1">
      <c r="A327" s="15"/>
      <c r="B327" s="259"/>
      <c r="C327" s="260"/>
      <c r="D327" s="239" t="s">
        <v>142</v>
      </c>
      <c r="E327" s="261" t="s">
        <v>1</v>
      </c>
      <c r="F327" s="262" t="s">
        <v>145</v>
      </c>
      <c r="G327" s="260"/>
      <c r="H327" s="263">
        <v>12.093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142</v>
      </c>
      <c r="AU327" s="269" t="s">
        <v>83</v>
      </c>
      <c r="AV327" s="15" t="s">
        <v>139</v>
      </c>
      <c r="AW327" s="15" t="s">
        <v>30</v>
      </c>
      <c r="AX327" s="15" t="s">
        <v>81</v>
      </c>
      <c r="AY327" s="269" t="s">
        <v>132</v>
      </c>
    </row>
    <row r="328" s="2" customFormat="1" ht="16.5" customHeight="1">
      <c r="A328" s="39"/>
      <c r="B328" s="40"/>
      <c r="C328" s="219" t="s">
        <v>344</v>
      </c>
      <c r="D328" s="219" t="s">
        <v>134</v>
      </c>
      <c r="E328" s="220" t="s">
        <v>412</v>
      </c>
      <c r="F328" s="221" t="s">
        <v>413</v>
      </c>
      <c r="G328" s="222" t="s">
        <v>170</v>
      </c>
      <c r="H328" s="223">
        <v>48.625999999999998</v>
      </c>
      <c r="I328" s="224"/>
      <c r="J328" s="225">
        <f>ROUND(I328*H328,2)</f>
        <v>0</v>
      </c>
      <c r="K328" s="221" t="s">
        <v>138</v>
      </c>
      <c r="L328" s="45"/>
      <c r="M328" s="226" t="s">
        <v>1</v>
      </c>
      <c r="N328" s="227" t="s">
        <v>38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139</v>
      </c>
      <c r="AT328" s="230" t="s">
        <v>134</v>
      </c>
      <c r="AU328" s="230" t="s">
        <v>83</v>
      </c>
      <c r="AY328" s="18" t="s">
        <v>132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81</v>
      </c>
      <c r="BK328" s="231">
        <f>ROUND(I328*H328,2)</f>
        <v>0</v>
      </c>
      <c r="BL328" s="18" t="s">
        <v>139</v>
      </c>
      <c r="BM328" s="230" t="s">
        <v>347</v>
      </c>
    </row>
    <row r="329" s="2" customFormat="1">
      <c r="A329" s="39"/>
      <c r="B329" s="40"/>
      <c r="C329" s="41"/>
      <c r="D329" s="232" t="s">
        <v>140</v>
      </c>
      <c r="E329" s="41"/>
      <c r="F329" s="233" t="s">
        <v>415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140</v>
      </c>
      <c r="AU329" s="18" t="s">
        <v>83</v>
      </c>
    </row>
    <row r="330" s="13" customFormat="1">
      <c r="A330" s="13"/>
      <c r="B330" s="237"/>
      <c r="C330" s="238"/>
      <c r="D330" s="239" t="s">
        <v>142</v>
      </c>
      <c r="E330" s="240" t="s">
        <v>1</v>
      </c>
      <c r="F330" s="241" t="s">
        <v>520</v>
      </c>
      <c r="G330" s="238"/>
      <c r="H330" s="242">
        <v>48.625999999999998</v>
      </c>
      <c r="I330" s="243"/>
      <c r="J330" s="238"/>
      <c r="K330" s="238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142</v>
      </c>
      <c r="AU330" s="248" t="s">
        <v>83</v>
      </c>
      <c r="AV330" s="13" t="s">
        <v>83</v>
      </c>
      <c r="AW330" s="13" t="s">
        <v>30</v>
      </c>
      <c r="AX330" s="13" t="s">
        <v>73</v>
      </c>
      <c r="AY330" s="248" t="s">
        <v>132</v>
      </c>
    </row>
    <row r="331" s="15" customFormat="1">
      <c r="A331" s="15"/>
      <c r="B331" s="259"/>
      <c r="C331" s="260"/>
      <c r="D331" s="239" t="s">
        <v>142</v>
      </c>
      <c r="E331" s="261" t="s">
        <v>1</v>
      </c>
      <c r="F331" s="262" t="s">
        <v>145</v>
      </c>
      <c r="G331" s="260"/>
      <c r="H331" s="263">
        <v>48.625999999999998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9" t="s">
        <v>142</v>
      </c>
      <c r="AU331" s="269" t="s">
        <v>83</v>
      </c>
      <c r="AV331" s="15" t="s">
        <v>139</v>
      </c>
      <c r="AW331" s="15" t="s">
        <v>30</v>
      </c>
      <c r="AX331" s="15" t="s">
        <v>81</v>
      </c>
      <c r="AY331" s="269" t="s">
        <v>132</v>
      </c>
    </row>
    <row r="332" s="2" customFormat="1" ht="24.15" customHeight="1">
      <c r="A332" s="39"/>
      <c r="B332" s="40"/>
      <c r="C332" s="219" t="s">
        <v>239</v>
      </c>
      <c r="D332" s="219" t="s">
        <v>134</v>
      </c>
      <c r="E332" s="220" t="s">
        <v>418</v>
      </c>
      <c r="F332" s="221" t="s">
        <v>419</v>
      </c>
      <c r="G332" s="222" t="s">
        <v>170</v>
      </c>
      <c r="H332" s="223">
        <v>48.625999999999998</v>
      </c>
      <c r="I332" s="224"/>
      <c r="J332" s="225">
        <f>ROUND(I332*H332,2)</f>
        <v>0</v>
      </c>
      <c r="K332" s="221" t="s">
        <v>138</v>
      </c>
      <c r="L332" s="45"/>
      <c r="M332" s="226" t="s">
        <v>1</v>
      </c>
      <c r="N332" s="227" t="s">
        <v>38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139</v>
      </c>
      <c r="AT332" s="230" t="s">
        <v>134</v>
      </c>
      <c r="AU332" s="230" t="s">
        <v>83</v>
      </c>
      <c r="AY332" s="18" t="s">
        <v>132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81</v>
      </c>
      <c r="BK332" s="231">
        <f>ROUND(I332*H332,2)</f>
        <v>0</v>
      </c>
      <c r="BL332" s="18" t="s">
        <v>139</v>
      </c>
      <c r="BM332" s="230" t="s">
        <v>352</v>
      </c>
    </row>
    <row r="333" s="2" customFormat="1">
      <c r="A333" s="39"/>
      <c r="B333" s="40"/>
      <c r="C333" s="41"/>
      <c r="D333" s="232" t="s">
        <v>140</v>
      </c>
      <c r="E333" s="41"/>
      <c r="F333" s="233" t="s">
        <v>421</v>
      </c>
      <c r="G333" s="41"/>
      <c r="H333" s="41"/>
      <c r="I333" s="234"/>
      <c r="J333" s="41"/>
      <c r="K333" s="41"/>
      <c r="L333" s="45"/>
      <c r="M333" s="235"/>
      <c r="N333" s="23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140</v>
      </c>
      <c r="AU333" s="18" t="s">
        <v>83</v>
      </c>
    </row>
    <row r="334" s="13" customFormat="1">
      <c r="A334" s="13"/>
      <c r="B334" s="237"/>
      <c r="C334" s="238"/>
      <c r="D334" s="239" t="s">
        <v>142</v>
      </c>
      <c r="E334" s="240" t="s">
        <v>1</v>
      </c>
      <c r="F334" s="241" t="s">
        <v>520</v>
      </c>
      <c r="G334" s="238"/>
      <c r="H334" s="242">
        <v>48.625999999999998</v>
      </c>
      <c r="I334" s="243"/>
      <c r="J334" s="238"/>
      <c r="K334" s="238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142</v>
      </c>
      <c r="AU334" s="248" t="s">
        <v>83</v>
      </c>
      <c r="AV334" s="13" t="s">
        <v>83</v>
      </c>
      <c r="AW334" s="13" t="s">
        <v>30</v>
      </c>
      <c r="AX334" s="13" t="s">
        <v>73</v>
      </c>
      <c r="AY334" s="248" t="s">
        <v>132</v>
      </c>
    </row>
    <row r="335" s="15" customFormat="1">
      <c r="A335" s="15"/>
      <c r="B335" s="259"/>
      <c r="C335" s="260"/>
      <c r="D335" s="239" t="s">
        <v>142</v>
      </c>
      <c r="E335" s="261" t="s">
        <v>1</v>
      </c>
      <c r="F335" s="262" t="s">
        <v>145</v>
      </c>
      <c r="G335" s="260"/>
      <c r="H335" s="263">
        <v>48.625999999999998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142</v>
      </c>
      <c r="AU335" s="269" t="s">
        <v>83</v>
      </c>
      <c r="AV335" s="15" t="s">
        <v>139</v>
      </c>
      <c r="AW335" s="15" t="s">
        <v>30</v>
      </c>
      <c r="AX335" s="15" t="s">
        <v>81</v>
      </c>
      <c r="AY335" s="269" t="s">
        <v>132</v>
      </c>
    </row>
    <row r="336" s="2" customFormat="1" ht="24.15" customHeight="1">
      <c r="A336" s="39"/>
      <c r="B336" s="40"/>
      <c r="C336" s="219" t="s">
        <v>354</v>
      </c>
      <c r="D336" s="219" t="s">
        <v>134</v>
      </c>
      <c r="E336" s="220" t="s">
        <v>423</v>
      </c>
      <c r="F336" s="221" t="s">
        <v>424</v>
      </c>
      <c r="G336" s="222" t="s">
        <v>170</v>
      </c>
      <c r="H336" s="223">
        <v>12.093</v>
      </c>
      <c r="I336" s="224"/>
      <c r="J336" s="225">
        <f>ROUND(I336*H336,2)</f>
        <v>0</v>
      </c>
      <c r="K336" s="221" t="s">
        <v>138</v>
      </c>
      <c r="L336" s="45"/>
      <c r="M336" s="226" t="s">
        <v>1</v>
      </c>
      <c r="N336" s="227" t="s">
        <v>38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139</v>
      </c>
      <c r="AT336" s="230" t="s">
        <v>134</v>
      </c>
      <c r="AU336" s="230" t="s">
        <v>83</v>
      </c>
      <c r="AY336" s="18" t="s">
        <v>132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81</v>
      </c>
      <c r="BK336" s="231">
        <f>ROUND(I336*H336,2)</f>
        <v>0</v>
      </c>
      <c r="BL336" s="18" t="s">
        <v>139</v>
      </c>
      <c r="BM336" s="230" t="s">
        <v>357</v>
      </c>
    </row>
    <row r="337" s="2" customFormat="1">
      <c r="A337" s="39"/>
      <c r="B337" s="40"/>
      <c r="C337" s="41"/>
      <c r="D337" s="232" t="s">
        <v>140</v>
      </c>
      <c r="E337" s="41"/>
      <c r="F337" s="233" t="s">
        <v>426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140</v>
      </c>
      <c r="AU337" s="18" t="s">
        <v>83</v>
      </c>
    </row>
    <row r="338" s="13" customFormat="1">
      <c r="A338" s="13"/>
      <c r="B338" s="237"/>
      <c r="C338" s="238"/>
      <c r="D338" s="239" t="s">
        <v>142</v>
      </c>
      <c r="E338" s="240" t="s">
        <v>1</v>
      </c>
      <c r="F338" s="241" t="s">
        <v>519</v>
      </c>
      <c r="G338" s="238"/>
      <c r="H338" s="242">
        <v>12.093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142</v>
      </c>
      <c r="AU338" s="248" t="s">
        <v>83</v>
      </c>
      <c r="AV338" s="13" t="s">
        <v>83</v>
      </c>
      <c r="AW338" s="13" t="s">
        <v>30</v>
      </c>
      <c r="AX338" s="13" t="s">
        <v>73</v>
      </c>
      <c r="AY338" s="248" t="s">
        <v>132</v>
      </c>
    </row>
    <row r="339" s="15" customFormat="1">
      <c r="A339" s="15"/>
      <c r="B339" s="259"/>
      <c r="C339" s="260"/>
      <c r="D339" s="239" t="s">
        <v>142</v>
      </c>
      <c r="E339" s="261" t="s">
        <v>1</v>
      </c>
      <c r="F339" s="262" t="s">
        <v>145</v>
      </c>
      <c r="G339" s="260"/>
      <c r="H339" s="263">
        <v>12.093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9" t="s">
        <v>142</v>
      </c>
      <c r="AU339" s="269" t="s">
        <v>83</v>
      </c>
      <c r="AV339" s="15" t="s">
        <v>139</v>
      </c>
      <c r="AW339" s="15" t="s">
        <v>30</v>
      </c>
      <c r="AX339" s="15" t="s">
        <v>81</v>
      </c>
      <c r="AY339" s="269" t="s">
        <v>132</v>
      </c>
    </row>
    <row r="340" s="12" customFormat="1" ht="22.8" customHeight="1">
      <c r="A340" s="12"/>
      <c r="B340" s="203"/>
      <c r="C340" s="204"/>
      <c r="D340" s="205" t="s">
        <v>72</v>
      </c>
      <c r="E340" s="217" t="s">
        <v>427</v>
      </c>
      <c r="F340" s="217" t="s">
        <v>428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SUM(P341:P342)</f>
        <v>0</v>
      </c>
      <c r="Q340" s="211"/>
      <c r="R340" s="212">
        <f>SUM(R341:R342)</f>
        <v>0</v>
      </c>
      <c r="S340" s="211"/>
      <c r="T340" s="213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81</v>
      </c>
      <c r="AT340" s="215" t="s">
        <v>72</v>
      </c>
      <c r="AU340" s="215" t="s">
        <v>81</v>
      </c>
      <c r="AY340" s="214" t="s">
        <v>132</v>
      </c>
      <c r="BK340" s="216">
        <f>SUM(BK341:BK342)</f>
        <v>0</v>
      </c>
    </row>
    <row r="341" s="2" customFormat="1" ht="24.15" customHeight="1">
      <c r="A341" s="39"/>
      <c r="B341" s="40"/>
      <c r="C341" s="219" t="s">
        <v>242</v>
      </c>
      <c r="D341" s="219" t="s">
        <v>134</v>
      </c>
      <c r="E341" s="220" t="s">
        <v>430</v>
      </c>
      <c r="F341" s="221" t="s">
        <v>431</v>
      </c>
      <c r="G341" s="222" t="s">
        <v>170</v>
      </c>
      <c r="H341" s="223">
        <v>213.798</v>
      </c>
      <c r="I341" s="224"/>
      <c r="J341" s="225">
        <f>ROUND(I341*H341,2)</f>
        <v>0</v>
      </c>
      <c r="K341" s="221" t="s">
        <v>138</v>
      </c>
      <c r="L341" s="45"/>
      <c r="M341" s="226" t="s">
        <v>1</v>
      </c>
      <c r="N341" s="227" t="s">
        <v>38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139</v>
      </c>
      <c r="AT341" s="230" t="s">
        <v>134</v>
      </c>
      <c r="AU341" s="230" t="s">
        <v>83</v>
      </c>
      <c r="AY341" s="18" t="s">
        <v>132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81</v>
      </c>
      <c r="BK341" s="231">
        <f>ROUND(I341*H341,2)</f>
        <v>0</v>
      </c>
      <c r="BL341" s="18" t="s">
        <v>139</v>
      </c>
      <c r="BM341" s="230" t="s">
        <v>361</v>
      </c>
    </row>
    <row r="342" s="2" customFormat="1">
      <c r="A342" s="39"/>
      <c r="B342" s="40"/>
      <c r="C342" s="41"/>
      <c r="D342" s="232" t="s">
        <v>140</v>
      </c>
      <c r="E342" s="41"/>
      <c r="F342" s="233" t="s">
        <v>433</v>
      </c>
      <c r="G342" s="41"/>
      <c r="H342" s="41"/>
      <c r="I342" s="234"/>
      <c r="J342" s="41"/>
      <c r="K342" s="41"/>
      <c r="L342" s="45"/>
      <c r="M342" s="291"/>
      <c r="N342" s="292"/>
      <c r="O342" s="293"/>
      <c r="P342" s="293"/>
      <c r="Q342" s="293"/>
      <c r="R342" s="293"/>
      <c r="S342" s="293"/>
      <c r="T342" s="294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140</v>
      </c>
      <c r="AU342" s="18" t="s">
        <v>83</v>
      </c>
    </row>
    <row r="343" s="2" customFormat="1" ht="6.96" customHeight="1">
      <c r="A343" s="39"/>
      <c r="B343" s="67"/>
      <c r="C343" s="68"/>
      <c r="D343" s="68"/>
      <c r="E343" s="68"/>
      <c r="F343" s="68"/>
      <c r="G343" s="68"/>
      <c r="H343" s="68"/>
      <c r="I343" s="68"/>
      <c r="J343" s="68"/>
      <c r="K343" s="68"/>
      <c r="L343" s="45"/>
      <c r="M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</sheetData>
  <sheetProtection sheet="1" autoFilter="0" formatColumns="0" formatRows="0" objects="1" scenarios="1" spinCount="100000" saltValue="0BWaj1QGgvyd5SpWYRmfC3TR9NuLq3pqyR+2CEUeMFsJpdtI293J7svwLO4aHY0nyKbU6Lf0n4XaxPJIrq2Ryg==" hashValue="1KX+tFiXy4mnYvPe0pycfKWgqM8gmK0R8O/S4e2xnx4ZtSyoMDCIcu+XIMQHEHCBedNde++zImxh1R4SS5QgWg==" algorithmName="SHA-512" password="CC35"/>
  <autoFilter ref="C122:K34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3_01/113154332"/>
    <hyperlink ref="F141" r:id="rId2" display="https://podminky.urs.cz/item/CS_URS_2023_01/113202111"/>
    <hyperlink ref="F151" r:id="rId3" display="https://podminky.urs.cz/item/CS_URS_2023_01/569951133"/>
    <hyperlink ref="F177" r:id="rId4" display="https://podminky.urs.cz/item/CS_URS_2023_01/577144141"/>
    <hyperlink ref="F187" r:id="rId5" display="https://podminky.urs.cz/item/CS_URS_2023_01/577155122"/>
    <hyperlink ref="F192" r:id="rId6" display="https://podminky.urs.cz/item/CS_URS_2023_01/577155142"/>
    <hyperlink ref="F198" r:id="rId7" display="https://podminky.urs.cz/item/CS_URS_2023_01/899231111"/>
    <hyperlink ref="F204" r:id="rId8" display="https://podminky.urs.cz/item/CS_URS_2023_01/915211112"/>
    <hyperlink ref="F210" r:id="rId9" display="https://podminky.urs.cz/item/CS_URS_2023_01/915221112"/>
    <hyperlink ref="F215" r:id="rId10" display="https://podminky.urs.cz/item/CS_URS_2023_01/915221122"/>
    <hyperlink ref="F225" r:id="rId11" display="https://podminky.urs.cz/item/CS_URS_2023_01/915231112"/>
    <hyperlink ref="F232" r:id="rId12" display="https://podminky.urs.cz/item/CS_URS_2023_01/915611111"/>
    <hyperlink ref="F239" r:id="rId13" display="https://podminky.urs.cz/item/CS_URS_2023_01/915621111"/>
    <hyperlink ref="F244" r:id="rId14" display="https://podminky.urs.cz/item/CS_URS_2023_01/916131213"/>
    <hyperlink ref="F252" r:id="rId15" display="https://podminky.urs.cz/item/CS_URS_2023_01/916132113"/>
    <hyperlink ref="F260" r:id="rId16" display="https://podminky.urs.cz/item/CS_URS_2023_01/919721202"/>
    <hyperlink ref="F265" r:id="rId17" display="https://podminky.urs.cz/item/CS_URS_2023_01/919732221"/>
    <hyperlink ref="F269" r:id="rId18" display="https://podminky.urs.cz/item/CS_URS_2023_01/919735111"/>
    <hyperlink ref="F279" r:id="rId19" display="https://podminky.urs.cz/item/CS_URS_2023_01/938909311"/>
    <hyperlink ref="F284" r:id="rId20" display="https://podminky.urs.cz/item/CS_URS_2023_01/938909612"/>
    <hyperlink ref="F289" r:id="rId21" display="https://podminky.urs.cz/item/CS_URS_2023_01/979021112"/>
    <hyperlink ref="F294" r:id="rId22" display="https://podminky.urs.cz/item/CS_URS_2023_01/997221551"/>
    <hyperlink ref="F302" r:id="rId23" display="https://podminky.urs.cz/item/CS_URS_2023_01/997221551"/>
    <hyperlink ref="F308" r:id="rId24" display="https://podminky.urs.cz/item/CS_URS_2023_01/997221559"/>
    <hyperlink ref="F312" r:id="rId25" display="https://podminky.urs.cz/item/CS_URS_2023_01/997221559"/>
    <hyperlink ref="F317" r:id="rId26" display="https://podminky.urs.cz/item/CS_URS_2023_01/997221561"/>
    <hyperlink ref="F321" r:id="rId27" display="https://podminky.urs.cz/item/CS_URS_2023_01/997221569"/>
    <hyperlink ref="F325" r:id="rId28" display="https://podminky.urs.cz/item/CS_URS_2023_01/997221611"/>
    <hyperlink ref="F329" r:id="rId29" display="https://podminky.urs.cz/item/CS_URS_2023_01/997221612"/>
    <hyperlink ref="F333" r:id="rId30" display="https://podminky.urs.cz/item/CS_URS_2023_01/997221615"/>
    <hyperlink ref="F337" r:id="rId31" display="https://podminky.urs.cz/item/CS_URS_2023_01/997221873"/>
    <hyperlink ref="F342" r:id="rId32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ROUND((SUM(BE125:BE470)),  2)</f>
        <v>0</v>
      </c>
      <c r="G33" s="39"/>
      <c r="H33" s="39"/>
      <c r="I33" s="156">
        <v>0.20999999999999999</v>
      </c>
      <c r="J33" s="155">
        <f>ROUND(((SUM(BE125:BE470))*I33),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ROUND((SUM(BF125:BF470)),  2)</f>
        <v>0</v>
      </c>
      <c r="G34" s="39"/>
      <c r="H34" s="39"/>
      <c r="I34" s="156">
        <v>0.14999999999999999</v>
      </c>
      <c r="J34" s="155">
        <f>ROUND(((SUM(BF125:BF470))*I34),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ROUND((SUM(BG125:BG470)),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ROUND((SUM(BH125:BH470)),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ROUND((SUM(BI125:BI470)),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SKA4903 - SO 103  Benešovice - průtah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522</v>
      </c>
      <c r="E99" s="189"/>
      <c r="F99" s="189"/>
      <c r="G99" s="189"/>
      <c r="H99" s="189"/>
      <c r="I99" s="189"/>
      <c r="J99" s="190">
        <f>J174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523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112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113</v>
      </c>
      <c r="E102" s="189"/>
      <c r="F102" s="189"/>
      <c r="G102" s="189"/>
      <c r="H102" s="189"/>
      <c r="I102" s="189"/>
      <c r="J102" s="190">
        <f>J267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114</v>
      </c>
      <c r="E103" s="189"/>
      <c r="F103" s="189"/>
      <c r="G103" s="189"/>
      <c r="H103" s="189"/>
      <c r="I103" s="189"/>
      <c r="J103" s="190">
        <f>J278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115</v>
      </c>
      <c r="E104" s="189"/>
      <c r="F104" s="189"/>
      <c r="G104" s="189"/>
      <c r="H104" s="189"/>
      <c r="I104" s="189"/>
      <c r="J104" s="190">
        <f>J409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116</v>
      </c>
      <c r="E105" s="189"/>
      <c r="F105" s="189"/>
      <c r="G105" s="189"/>
      <c r="H105" s="189"/>
      <c r="I105" s="189"/>
      <c r="J105" s="190">
        <f>J468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 xml:space="preserve"> II-605 hr. Okr. TC-PC - Bor , oprava průtahů(Sulislav,Sytno,Benešovice,Holostřevy,Skviřín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 xml:space="preserve">SKA4903 - SO 103  Benešovice - průtah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22. 5. 2023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118</v>
      </c>
      <c r="D124" s="195" t="s">
        <v>58</v>
      </c>
      <c r="E124" s="195" t="s">
        <v>54</v>
      </c>
      <c r="F124" s="195" t="s">
        <v>55</v>
      </c>
      <c r="G124" s="195" t="s">
        <v>119</v>
      </c>
      <c r="H124" s="195" t="s">
        <v>120</v>
      </c>
      <c r="I124" s="195" t="s">
        <v>121</v>
      </c>
      <c r="J124" s="195" t="s">
        <v>107</v>
      </c>
      <c r="K124" s="196" t="s">
        <v>122</v>
      </c>
      <c r="L124" s="197"/>
      <c r="M124" s="101" t="s">
        <v>1</v>
      </c>
      <c r="N124" s="102" t="s">
        <v>37</v>
      </c>
      <c r="O124" s="102" t="s">
        <v>123</v>
      </c>
      <c r="P124" s="102" t="s">
        <v>124</v>
      </c>
      <c r="Q124" s="102" t="s">
        <v>125</v>
      </c>
      <c r="R124" s="102" t="s">
        <v>126</v>
      </c>
      <c r="S124" s="102" t="s">
        <v>127</v>
      </c>
      <c r="T124" s="103" t="s">
        <v>128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129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0</v>
      </c>
      <c r="S125" s="105"/>
      <c r="T125" s="20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109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72</v>
      </c>
      <c r="E126" s="206" t="s">
        <v>130</v>
      </c>
      <c r="F126" s="206" t="s">
        <v>131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P127+P174+P185+P191+P267+P278+P409+P468</f>
        <v>0</v>
      </c>
      <c r="Q126" s="211"/>
      <c r="R126" s="212">
        <f>R127+R174+R185+R191+R267+R278+R409+R468</f>
        <v>0</v>
      </c>
      <c r="S126" s="211"/>
      <c r="T126" s="213">
        <f>T127+T174+T185+T191+T267+T278+T409+T468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73</v>
      </c>
      <c r="AY126" s="214" t="s">
        <v>132</v>
      </c>
      <c r="BK126" s="216">
        <f>BK127+BK174+BK185+BK191+BK267+BK278+BK409+BK468</f>
        <v>0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81</v>
      </c>
      <c r="F127" s="217" t="s">
        <v>133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SUM(P128:P173)</f>
        <v>0</v>
      </c>
      <c r="Q127" s="211"/>
      <c r="R127" s="212">
        <f>SUM(R128:R173)</f>
        <v>0</v>
      </c>
      <c r="S127" s="211"/>
      <c r="T127" s="213">
        <f>SUM(T128:T173)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81</v>
      </c>
      <c r="AY127" s="214" t="s">
        <v>132</v>
      </c>
      <c r="BK127" s="216">
        <f>SUM(BK128:BK173)</f>
        <v>0</v>
      </c>
    </row>
    <row r="128" s="2" customFormat="1" ht="24.15" customHeight="1">
      <c r="A128" s="39"/>
      <c r="B128" s="40"/>
      <c r="C128" s="219" t="s">
        <v>81</v>
      </c>
      <c r="D128" s="219" t="s">
        <v>134</v>
      </c>
      <c r="E128" s="220" t="s">
        <v>435</v>
      </c>
      <c r="F128" s="221" t="s">
        <v>524</v>
      </c>
      <c r="G128" s="222" t="s">
        <v>137</v>
      </c>
      <c r="H128" s="223">
        <v>5154.1000000000004</v>
      </c>
      <c r="I128" s="224"/>
      <c r="J128" s="225">
        <f>ROUND(I128*H128,2)</f>
        <v>0</v>
      </c>
      <c r="K128" s="221" t="s">
        <v>138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139</v>
      </c>
      <c r="AT128" s="230" t="s">
        <v>134</v>
      </c>
      <c r="AU128" s="230" t="s">
        <v>83</v>
      </c>
      <c r="AY128" s="18" t="s">
        <v>132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139</v>
      </c>
      <c r="BM128" s="230" t="s">
        <v>83</v>
      </c>
    </row>
    <row r="129" s="2" customFormat="1">
      <c r="A129" s="39"/>
      <c r="B129" s="40"/>
      <c r="C129" s="41"/>
      <c r="D129" s="232" t="s">
        <v>140</v>
      </c>
      <c r="E129" s="41"/>
      <c r="F129" s="233" t="s">
        <v>437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140</v>
      </c>
      <c r="AU129" s="18" t="s">
        <v>83</v>
      </c>
    </row>
    <row r="130" s="13" customFormat="1">
      <c r="A130" s="13"/>
      <c r="B130" s="237"/>
      <c r="C130" s="238"/>
      <c r="D130" s="239" t="s">
        <v>142</v>
      </c>
      <c r="E130" s="240" t="s">
        <v>1</v>
      </c>
      <c r="F130" s="241" t="s">
        <v>525</v>
      </c>
      <c r="G130" s="238"/>
      <c r="H130" s="242">
        <v>4609.1000000000004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142</v>
      </c>
      <c r="AU130" s="248" t="s">
        <v>83</v>
      </c>
      <c r="AV130" s="13" t="s">
        <v>83</v>
      </c>
      <c r="AW130" s="13" t="s">
        <v>30</v>
      </c>
      <c r="AX130" s="13" t="s">
        <v>73</v>
      </c>
      <c r="AY130" s="248" t="s">
        <v>132</v>
      </c>
    </row>
    <row r="131" s="14" customFormat="1">
      <c r="A131" s="14"/>
      <c r="B131" s="249"/>
      <c r="C131" s="250"/>
      <c r="D131" s="239" t="s">
        <v>142</v>
      </c>
      <c r="E131" s="251" t="s">
        <v>1</v>
      </c>
      <c r="F131" s="252" t="s">
        <v>151</v>
      </c>
      <c r="G131" s="250"/>
      <c r="H131" s="251" t="s">
        <v>1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142</v>
      </c>
      <c r="AU131" s="258" t="s">
        <v>83</v>
      </c>
      <c r="AV131" s="14" t="s">
        <v>81</v>
      </c>
      <c r="AW131" s="14" t="s">
        <v>30</v>
      </c>
      <c r="AX131" s="14" t="s">
        <v>73</v>
      </c>
      <c r="AY131" s="258" t="s">
        <v>132</v>
      </c>
    </row>
    <row r="132" s="13" customFormat="1">
      <c r="A132" s="13"/>
      <c r="B132" s="237"/>
      <c r="C132" s="238"/>
      <c r="D132" s="239" t="s">
        <v>142</v>
      </c>
      <c r="E132" s="240" t="s">
        <v>1</v>
      </c>
      <c r="F132" s="241" t="s">
        <v>526</v>
      </c>
      <c r="G132" s="238"/>
      <c r="H132" s="242">
        <v>175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142</v>
      </c>
      <c r="AU132" s="248" t="s">
        <v>83</v>
      </c>
      <c r="AV132" s="13" t="s">
        <v>83</v>
      </c>
      <c r="AW132" s="13" t="s">
        <v>30</v>
      </c>
      <c r="AX132" s="13" t="s">
        <v>73</v>
      </c>
      <c r="AY132" s="248" t="s">
        <v>132</v>
      </c>
    </row>
    <row r="133" s="14" customFormat="1">
      <c r="A133" s="14"/>
      <c r="B133" s="249"/>
      <c r="C133" s="250"/>
      <c r="D133" s="239" t="s">
        <v>142</v>
      </c>
      <c r="E133" s="251" t="s">
        <v>1</v>
      </c>
      <c r="F133" s="252" t="s">
        <v>527</v>
      </c>
      <c r="G133" s="250"/>
      <c r="H133" s="251" t="s">
        <v>1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142</v>
      </c>
      <c r="AU133" s="258" t="s">
        <v>83</v>
      </c>
      <c r="AV133" s="14" t="s">
        <v>81</v>
      </c>
      <c r="AW133" s="14" t="s">
        <v>30</v>
      </c>
      <c r="AX133" s="14" t="s">
        <v>73</v>
      </c>
      <c r="AY133" s="258" t="s">
        <v>132</v>
      </c>
    </row>
    <row r="134" s="13" customFormat="1">
      <c r="A134" s="13"/>
      <c r="B134" s="237"/>
      <c r="C134" s="238"/>
      <c r="D134" s="239" t="s">
        <v>142</v>
      </c>
      <c r="E134" s="240" t="s">
        <v>1</v>
      </c>
      <c r="F134" s="241" t="s">
        <v>528</v>
      </c>
      <c r="G134" s="238"/>
      <c r="H134" s="242">
        <v>370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142</v>
      </c>
      <c r="AU134" s="248" t="s">
        <v>83</v>
      </c>
      <c r="AV134" s="13" t="s">
        <v>83</v>
      </c>
      <c r="AW134" s="13" t="s">
        <v>30</v>
      </c>
      <c r="AX134" s="13" t="s">
        <v>73</v>
      </c>
      <c r="AY134" s="248" t="s">
        <v>132</v>
      </c>
    </row>
    <row r="135" s="14" customFormat="1">
      <c r="A135" s="14"/>
      <c r="B135" s="249"/>
      <c r="C135" s="250"/>
      <c r="D135" s="239" t="s">
        <v>142</v>
      </c>
      <c r="E135" s="251" t="s">
        <v>1</v>
      </c>
      <c r="F135" s="252" t="s">
        <v>529</v>
      </c>
      <c r="G135" s="250"/>
      <c r="H135" s="251" t="s">
        <v>1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142</v>
      </c>
      <c r="AU135" s="258" t="s">
        <v>83</v>
      </c>
      <c r="AV135" s="14" t="s">
        <v>81</v>
      </c>
      <c r="AW135" s="14" t="s">
        <v>30</v>
      </c>
      <c r="AX135" s="14" t="s">
        <v>73</v>
      </c>
      <c r="AY135" s="258" t="s">
        <v>132</v>
      </c>
    </row>
    <row r="136" s="14" customFormat="1">
      <c r="A136" s="14"/>
      <c r="B136" s="249"/>
      <c r="C136" s="250"/>
      <c r="D136" s="239" t="s">
        <v>142</v>
      </c>
      <c r="E136" s="251" t="s">
        <v>1</v>
      </c>
      <c r="F136" s="252" t="s">
        <v>144</v>
      </c>
      <c r="G136" s="250"/>
      <c r="H136" s="251" t="s">
        <v>1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142</v>
      </c>
      <c r="AU136" s="258" t="s">
        <v>83</v>
      </c>
      <c r="AV136" s="14" t="s">
        <v>81</v>
      </c>
      <c r="AW136" s="14" t="s">
        <v>30</v>
      </c>
      <c r="AX136" s="14" t="s">
        <v>73</v>
      </c>
      <c r="AY136" s="258" t="s">
        <v>132</v>
      </c>
    </row>
    <row r="137" s="15" customFormat="1">
      <c r="A137" s="15"/>
      <c r="B137" s="259"/>
      <c r="C137" s="260"/>
      <c r="D137" s="239" t="s">
        <v>142</v>
      </c>
      <c r="E137" s="261" t="s">
        <v>1</v>
      </c>
      <c r="F137" s="262" t="s">
        <v>145</v>
      </c>
      <c r="G137" s="260"/>
      <c r="H137" s="263">
        <v>5154.1000000000004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142</v>
      </c>
      <c r="AU137" s="269" t="s">
        <v>83</v>
      </c>
      <c r="AV137" s="15" t="s">
        <v>139</v>
      </c>
      <c r="AW137" s="15" t="s">
        <v>30</v>
      </c>
      <c r="AX137" s="15" t="s">
        <v>81</v>
      </c>
      <c r="AY137" s="269" t="s">
        <v>132</v>
      </c>
    </row>
    <row r="138" s="2" customFormat="1" ht="24.15" customHeight="1">
      <c r="A138" s="39"/>
      <c r="B138" s="40"/>
      <c r="C138" s="219" t="s">
        <v>83</v>
      </c>
      <c r="D138" s="219" t="s">
        <v>134</v>
      </c>
      <c r="E138" s="220" t="s">
        <v>156</v>
      </c>
      <c r="F138" s="221" t="s">
        <v>157</v>
      </c>
      <c r="G138" s="222" t="s">
        <v>137</v>
      </c>
      <c r="H138" s="223">
        <v>500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139</v>
      </c>
      <c r="AT138" s="230" t="s">
        <v>134</v>
      </c>
      <c r="AU138" s="230" t="s">
        <v>83</v>
      </c>
      <c r="AY138" s="18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139</v>
      </c>
      <c r="BM138" s="230" t="s">
        <v>139</v>
      </c>
    </row>
    <row r="139" s="13" customFormat="1">
      <c r="A139" s="13"/>
      <c r="B139" s="237"/>
      <c r="C139" s="238"/>
      <c r="D139" s="239" t="s">
        <v>142</v>
      </c>
      <c r="E139" s="240" t="s">
        <v>1</v>
      </c>
      <c r="F139" s="241" t="s">
        <v>530</v>
      </c>
      <c r="G139" s="238"/>
      <c r="H139" s="242">
        <v>500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142</v>
      </c>
      <c r="AU139" s="248" t="s">
        <v>83</v>
      </c>
      <c r="AV139" s="13" t="s">
        <v>83</v>
      </c>
      <c r="AW139" s="13" t="s">
        <v>30</v>
      </c>
      <c r="AX139" s="13" t="s">
        <v>73</v>
      </c>
      <c r="AY139" s="248" t="s">
        <v>132</v>
      </c>
    </row>
    <row r="140" s="14" customFormat="1">
      <c r="A140" s="14"/>
      <c r="B140" s="249"/>
      <c r="C140" s="250"/>
      <c r="D140" s="239" t="s">
        <v>142</v>
      </c>
      <c r="E140" s="251" t="s">
        <v>1</v>
      </c>
      <c r="F140" s="252" t="s">
        <v>531</v>
      </c>
      <c r="G140" s="250"/>
      <c r="H140" s="251" t="s">
        <v>1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142</v>
      </c>
      <c r="AU140" s="258" t="s">
        <v>83</v>
      </c>
      <c r="AV140" s="14" t="s">
        <v>81</v>
      </c>
      <c r="AW140" s="14" t="s">
        <v>30</v>
      </c>
      <c r="AX140" s="14" t="s">
        <v>73</v>
      </c>
      <c r="AY140" s="258" t="s">
        <v>132</v>
      </c>
    </row>
    <row r="141" s="15" customFormat="1">
      <c r="A141" s="15"/>
      <c r="B141" s="259"/>
      <c r="C141" s="260"/>
      <c r="D141" s="239" t="s">
        <v>142</v>
      </c>
      <c r="E141" s="261" t="s">
        <v>1</v>
      </c>
      <c r="F141" s="262" t="s">
        <v>145</v>
      </c>
      <c r="G141" s="260"/>
      <c r="H141" s="263">
        <v>500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142</v>
      </c>
      <c r="AU141" s="269" t="s">
        <v>83</v>
      </c>
      <c r="AV141" s="15" t="s">
        <v>139</v>
      </c>
      <c r="AW141" s="15" t="s">
        <v>30</v>
      </c>
      <c r="AX141" s="15" t="s">
        <v>81</v>
      </c>
      <c r="AY141" s="269" t="s">
        <v>132</v>
      </c>
    </row>
    <row r="142" s="2" customFormat="1" ht="24.15" customHeight="1">
      <c r="A142" s="39"/>
      <c r="B142" s="40"/>
      <c r="C142" s="219" t="s">
        <v>155</v>
      </c>
      <c r="D142" s="219" t="s">
        <v>134</v>
      </c>
      <c r="E142" s="220" t="s">
        <v>532</v>
      </c>
      <c r="F142" s="221" t="s">
        <v>533</v>
      </c>
      <c r="G142" s="222" t="s">
        <v>534</v>
      </c>
      <c r="H142" s="223">
        <v>104.5</v>
      </c>
      <c r="I142" s="224"/>
      <c r="J142" s="225">
        <f>ROUND(I142*H142,2)</f>
        <v>0</v>
      </c>
      <c r="K142" s="221" t="s">
        <v>138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139</v>
      </c>
      <c r="AT142" s="230" t="s">
        <v>134</v>
      </c>
      <c r="AU142" s="230" t="s">
        <v>83</v>
      </c>
      <c r="AY142" s="18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139</v>
      </c>
      <c r="BM142" s="230" t="s">
        <v>158</v>
      </c>
    </row>
    <row r="143" s="2" customFormat="1">
      <c r="A143" s="39"/>
      <c r="B143" s="40"/>
      <c r="C143" s="41"/>
      <c r="D143" s="232" t="s">
        <v>140</v>
      </c>
      <c r="E143" s="41"/>
      <c r="F143" s="233" t="s">
        <v>535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83</v>
      </c>
    </row>
    <row r="144" s="13" customFormat="1">
      <c r="A144" s="13"/>
      <c r="B144" s="237"/>
      <c r="C144" s="238"/>
      <c r="D144" s="239" t="s">
        <v>142</v>
      </c>
      <c r="E144" s="240" t="s">
        <v>1</v>
      </c>
      <c r="F144" s="241" t="s">
        <v>536</v>
      </c>
      <c r="G144" s="238"/>
      <c r="H144" s="242">
        <v>104.5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142</v>
      </c>
      <c r="AU144" s="248" t="s">
        <v>83</v>
      </c>
      <c r="AV144" s="13" t="s">
        <v>83</v>
      </c>
      <c r="AW144" s="13" t="s">
        <v>30</v>
      </c>
      <c r="AX144" s="13" t="s">
        <v>73</v>
      </c>
      <c r="AY144" s="248" t="s">
        <v>132</v>
      </c>
    </row>
    <row r="145" s="14" customFormat="1">
      <c r="A145" s="14"/>
      <c r="B145" s="249"/>
      <c r="C145" s="250"/>
      <c r="D145" s="239" t="s">
        <v>142</v>
      </c>
      <c r="E145" s="251" t="s">
        <v>1</v>
      </c>
      <c r="F145" s="252" t="s">
        <v>144</v>
      </c>
      <c r="G145" s="250"/>
      <c r="H145" s="251" t="s">
        <v>1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142</v>
      </c>
      <c r="AU145" s="258" t="s">
        <v>83</v>
      </c>
      <c r="AV145" s="14" t="s">
        <v>81</v>
      </c>
      <c r="AW145" s="14" t="s">
        <v>30</v>
      </c>
      <c r="AX145" s="14" t="s">
        <v>73</v>
      </c>
      <c r="AY145" s="258" t="s">
        <v>132</v>
      </c>
    </row>
    <row r="146" s="15" customFormat="1">
      <c r="A146" s="15"/>
      <c r="B146" s="259"/>
      <c r="C146" s="260"/>
      <c r="D146" s="239" t="s">
        <v>142</v>
      </c>
      <c r="E146" s="261" t="s">
        <v>1</v>
      </c>
      <c r="F146" s="262" t="s">
        <v>145</v>
      </c>
      <c r="G146" s="260"/>
      <c r="H146" s="263">
        <v>104.5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142</v>
      </c>
      <c r="AU146" s="269" t="s">
        <v>83</v>
      </c>
      <c r="AV146" s="15" t="s">
        <v>139</v>
      </c>
      <c r="AW146" s="15" t="s">
        <v>30</v>
      </c>
      <c r="AX146" s="15" t="s">
        <v>81</v>
      </c>
      <c r="AY146" s="269" t="s">
        <v>132</v>
      </c>
    </row>
    <row r="147" s="2" customFormat="1" ht="37.8" customHeight="1">
      <c r="A147" s="39"/>
      <c r="B147" s="40"/>
      <c r="C147" s="219" t="s">
        <v>139</v>
      </c>
      <c r="D147" s="219" t="s">
        <v>134</v>
      </c>
      <c r="E147" s="220" t="s">
        <v>537</v>
      </c>
      <c r="F147" s="221" t="s">
        <v>538</v>
      </c>
      <c r="G147" s="222" t="s">
        <v>534</v>
      </c>
      <c r="H147" s="223">
        <v>104.5</v>
      </c>
      <c r="I147" s="224"/>
      <c r="J147" s="225">
        <f>ROUND(I147*H147,2)</f>
        <v>0</v>
      </c>
      <c r="K147" s="221" t="s">
        <v>138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139</v>
      </c>
      <c r="AT147" s="230" t="s">
        <v>134</v>
      </c>
      <c r="AU147" s="230" t="s">
        <v>83</v>
      </c>
      <c r="AY147" s="18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139</v>
      </c>
      <c r="BM147" s="230" t="s">
        <v>165</v>
      </c>
    </row>
    <row r="148" s="2" customFormat="1">
      <c r="A148" s="39"/>
      <c r="B148" s="40"/>
      <c r="C148" s="41"/>
      <c r="D148" s="232" t="s">
        <v>140</v>
      </c>
      <c r="E148" s="41"/>
      <c r="F148" s="233" t="s">
        <v>539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140</v>
      </c>
      <c r="AU148" s="18" t="s">
        <v>83</v>
      </c>
    </row>
    <row r="149" s="2" customFormat="1" ht="37.8" customHeight="1">
      <c r="A149" s="39"/>
      <c r="B149" s="40"/>
      <c r="C149" s="219" t="s">
        <v>161</v>
      </c>
      <c r="D149" s="219" t="s">
        <v>134</v>
      </c>
      <c r="E149" s="220" t="s">
        <v>540</v>
      </c>
      <c r="F149" s="221" t="s">
        <v>541</v>
      </c>
      <c r="G149" s="222" t="s">
        <v>534</v>
      </c>
      <c r="H149" s="223">
        <v>522.5</v>
      </c>
      <c r="I149" s="224"/>
      <c r="J149" s="225">
        <f>ROUND(I149*H149,2)</f>
        <v>0</v>
      </c>
      <c r="K149" s="221" t="s">
        <v>138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139</v>
      </c>
      <c r="AT149" s="230" t="s">
        <v>134</v>
      </c>
      <c r="AU149" s="230" t="s">
        <v>83</v>
      </c>
      <c r="AY149" s="18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139</v>
      </c>
      <c r="BM149" s="230" t="s">
        <v>171</v>
      </c>
    </row>
    <row r="150" s="2" customFormat="1">
      <c r="A150" s="39"/>
      <c r="B150" s="40"/>
      <c r="C150" s="41"/>
      <c r="D150" s="232" t="s">
        <v>140</v>
      </c>
      <c r="E150" s="41"/>
      <c r="F150" s="233" t="s">
        <v>542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140</v>
      </c>
      <c r="AU150" s="18" t="s">
        <v>83</v>
      </c>
    </row>
    <row r="151" s="13" customFormat="1">
      <c r="A151" s="13"/>
      <c r="B151" s="237"/>
      <c r="C151" s="238"/>
      <c r="D151" s="239" t="s">
        <v>142</v>
      </c>
      <c r="E151" s="240" t="s">
        <v>1</v>
      </c>
      <c r="F151" s="241" t="s">
        <v>543</v>
      </c>
      <c r="G151" s="238"/>
      <c r="H151" s="242">
        <v>522.5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142</v>
      </c>
      <c r="AU151" s="248" t="s">
        <v>83</v>
      </c>
      <c r="AV151" s="13" t="s">
        <v>83</v>
      </c>
      <c r="AW151" s="13" t="s">
        <v>30</v>
      </c>
      <c r="AX151" s="13" t="s">
        <v>73</v>
      </c>
      <c r="AY151" s="248" t="s">
        <v>132</v>
      </c>
    </row>
    <row r="152" s="15" customFormat="1">
      <c r="A152" s="15"/>
      <c r="B152" s="259"/>
      <c r="C152" s="260"/>
      <c r="D152" s="239" t="s">
        <v>142</v>
      </c>
      <c r="E152" s="261" t="s">
        <v>1</v>
      </c>
      <c r="F152" s="262" t="s">
        <v>145</v>
      </c>
      <c r="G152" s="260"/>
      <c r="H152" s="263">
        <v>522.5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142</v>
      </c>
      <c r="AU152" s="269" t="s">
        <v>83</v>
      </c>
      <c r="AV152" s="15" t="s">
        <v>139</v>
      </c>
      <c r="AW152" s="15" t="s">
        <v>30</v>
      </c>
      <c r="AX152" s="15" t="s">
        <v>81</v>
      </c>
      <c r="AY152" s="269" t="s">
        <v>132</v>
      </c>
    </row>
    <row r="153" s="2" customFormat="1" ht="24.15" customHeight="1">
      <c r="A153" s="39"/>
      <c r="B153" s="40"/>
      <c r="C153" s="219" t="s">
        <v>158</v>
      </c>
      <c r="D153" s="219" t="s">
        <v>134</v>
      </c>
      <c r="E153" s="220" t="s">
        <v>544</v>
      </c>
      <c r="F153" s="221" t="s">
        <v>424</v>
      </c>
      <c r="G153" s="222" t="s">
        <v>170</v>
      </c>
      <c r="H153" s="223">
        <v>188.09999999999999</v>
      </c>
      <c r="I153" s="224"/>
      <c r="J153" s="225">
        <f>ROUND(I153*H153,2)</f>
        <v>0</v>
      </c>
      <c r="K153" s="221" t="s">
        <v>138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139</v>
      </c>
      <c r="AT153" s="230" t="s">
        <v>134</v>
      </c>
      <c r="AU153" s="230" t="s">
        <v>83</v>
      </c>
      <c r="AY153" s="18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139</v>
      </c>
      <c r="BM153" s="230" t="s">
        <v>175</v>
      </c>
    </row>
    <row r="154" s="2" customFormat="1">
      <c r="A154" s="39"/>
      <c r="B154" s="40"/>
      <c r="C154" s="41"/>
      <c r="D154" s="232" t="s">
        <v>140</v>
      </c>
      <c r="E154" s="41"/>
      <c r="F154" s="233" t="s">
        <v>545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140</v>
      </c>
      <c r="AU154" s="18" t="s">
        <v>83</v>
      </c>
    </row>
    <row r="155" s="13" customFormat="1">
      <c r="A155" s="13"/>
      <c r="B155" s="237"/>
      <c r="C155" s="238"/>
      <c r="D155" s="239" t="s">
        <v>142</v>
      </c>
      <c r="E155" s="240" t="s">
        <v>1</v>
      </c>
      <c r="F155" s="241" t="s">
        <v>546</v>
      </c>
      <c r="G155" s="238"/>
      <c r="H155" s="242">
        <v>188.09999999999999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142</v>
      </c>
      <c r="AU155" s="248" t="s">
        <v>83</v>
      </c>
      <c r="AV155" s="13" t="s">
        <v>83</v>
      </c>
      <c r="AW155" s="13" t="s">
        <v>30</v>
      </c>
      <c r="AX155" s="13" t="s">
        <v>73</v>
      </c>
      <c r="AY155" s="248" t="s">
        <v>132</v>
      </c>
    </row>
    <row r="156" s="15" customFormat="1">
      <c r="A156" s="15"/>
      <c r="B156" s="259"/>
      <c r="C156" s="260"/>
      <c r="D156" s="239" t="s">
        <v>142</v>
      </c>
      <c r="E156" s="261" t="s">
        <v>1</v>
      </c>
      <c r="F156" s="262" t="s">
        <v>145</v>
      </c>
      <c r="G156" s="260"/>
      <c r="H156" s="263">
        <v>188.09999999999999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142</v>
      </c>
      <c r="AU156" s="269" t="s">
        <v>83</v>
      </c>
      <c r="AV156" s="15" t="s">
        <v>139</v>
      </c>
      <c r="AW156" s="15" t="s">
        <v>30</v>
      </c>
      <c r="AX156" s="15" t="s">
        <v>81</v>
      </c>
      <c r="AY156" s="269" t="s">
        <v>132</v>
      </c>
    </row>
    <row r="157" s="2" customFormat="1" ht="24.15" customHeight="1">
      <c r="A157" s="39"/>
      <c r="B157" s="40"/>
      <c r="C157" s="219" t="s">
        <v>178</v>
      </c>
      <c r="D157" s="219" t="s">
        <v>134</v>
      </c>
      <c r="E157" s="220" t="s">
        <v>547</v>
      </c>
      <c r="F157" s="221" t="s">
        <v>548</v>
      </c>
      <c r="G157" s="222" t="s">
        <v>534</v>
      </c>
      <c r="H157" s="223">
        <v>104.5</v>
      </c>
      <c r="I157" s="224"/>
      <c r="J157" s="225">
        <f>ROUND(I157*H157,2)</f>
        <v>0</v>
      </c>
      <c r="K157" s="221" t="s">
        <v>138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139</v>
      </c>
      <c r="AT157" s="230" t="s">
        <v>134</v>
      </c>
      <c r="AU157" s="230" t="s">
        <v>83</v>
      </c>
      <c r="AY157" s="18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139</v>
      </c>
      <c r="BM157" s="230" t="s">
        <v>179</v>
      </c>
    </row>
    <row r="158" s="2" customFormat="1">
      <c r="A158" s="39"/>
      <c r="B158" s="40"/>
      <c r="C158" s="41"/>
      <c r="D158" s="232" t="s">
        <v>140</v>
      </c>
      <c r="E158" s="41"/>
      <c r="F158" s="233" t="s">
        <v>549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140</v>
      </c>
      <c r="AU158" s="18" t="s">
        <v>83</v>
      </c>
    </row>
    <row r="159" s="13" customFormat="1">
      <c r="A159" s="13"/>
      <c r="B159" s="237"/>
      <c r="C159" s="238"/>
      <c r="D159" s="239" t="s">
        <v>142</v>
      </c>
      <c r="E159" s="240" t="s">
        <v>1</v>
      </c>
      <c r="F159" s="241" t="s">
        <v>550</v>
      </c>
      <c r="G159" s="238"/>
      <c r="H159" s="242">
        <v>104.5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142</v>
      </c>
      <c r="AU159" s="248" t="s">
        <v>83</v>
      </c>
      <c r="AV159" s="13" t="s">
        <v>83</v>
      </c>
      <c r="AW159" s="13" t="s">
        <v>30</v>
      </c>
      <c r="AX159" s="13" t="s">
        <v>73</v>
      </c>
      <c r="AY159" s="248" t="s">
        <v>132</v>
      </c>
    </row>
    <row r="160" s="15" customFormat="1">
      <c r="A160" s="15"/>
      <c r="B160" s="259"/>
      <c r="C160" s="260"/>
      <c r="D160" s="239" t="s">
        <v>142</v>
      </c>
      <c r="E160" s="261" t="s">
        <v>1</v>
      </c>
      <c r="F160" s="262" t="s">
        <v>145</v>
      </c>
      <c r="G160" s="260"/>
      <c r="H160" s="263">
        <v>104.5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9" t="s">
        <v>142</v>
      </c>
      <c r="AU160" s="269" t="s">
        <v>83</v>
      </c>
      <c r="AV160" s="15" t="s">
        <v>139</v>
      </c>
      <c r="AW160" s="15" t="s">
        <v>30</v>
      </c>
      <c r="AX160" s="15" t="s">
        <v>81</v>
      </c>
      <c r="AY160" s="269" t="s">
        <v>132</v>
      </c>
    </row>
    <row r="161" s="2" customFormat="1" ht="24.15" customHeight="1">
      <c r="A161" s="39"/>
      <c r="B161" s="40"/>
      <c r="C161" s="219" t="s">
        <v>165</v>
      </c>
      <c r="D161" s="219" t="s">
        <v>134</v>
      </c>
      <c r="E161" s="220" t="s">
        <v>551</v>
      </c>
      <c r="F161" s="221" t="s">
        <v>552</v>
      </c>
      <c r="G161" s="222" t="s">
        <v>534</v>
      </c>
      <c r="H161" s="223">
        <v>15</v>
      </c>
      <c r="I161" s="224"/>
      <c r="J161" s="225">
        <f>ROUND(I161*H161,2)</f>
        <v>0</v>
      </c>
      <c r="K161" s="221" t="s">
        <v>138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139</v>
      </c>
      <c r="AT161" s="230" t="s">
        <v>134</v>
      </c>
      <c r="AU161" s="230" t="s">
        <v>83</v>
      </c>
      <c r="AY161" s="18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139</v>
      </c>
      <c r="BM161" s="230" t="s">
        <v>183</v>
      </c>
    </row>
    <row r="162" s="2" customFormat="1">
      <c r="A162" s="39"/>
      <c r="B162" s="40"/>
      <c r="C162" s="41"/>
      <c r="D162" s="232" t="s">
        <v>140</v>
      </c>
      <c r="E162" s="41"/>
      <c r="F162" s="233" t="s">
        <v>553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140</v>
      </c>
      <c r="AU162" s="18" t="s">
        <v>83</v>
      </c>
    </row>
    <row r="163" s="14" customFormat="1">
      <c r="A163" s="14"/>
      <c r="B163" s="249"/>
      <c r="C163" s="250"/>
      <c r="D163" s="239" t="s">
        <v>142</v>
      </c>
      <c r="E163" s="251" t="s">
        <v>1</v>
      </c>
      <c r="F163" s="252" t="s">
        <v>554</v>
      </c>
      <c r="G163" s="250"/>
      <c r="H163" s="251" t="s">
        <v>1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142</v>
      </c>
      <c r="AU163" s="258" t="s">
        <v>83</v>
      </c>
      <c r="AV163" s="14" t="s">
        <v>81</v>
      </c>
      <c r="AW163" s="14" t="s">
        <v>30</v>
      </c>
      <c r="AX163" s="14" t="s">
        <v>73</v>
      </c>
      <c r="AY163" s="258" t="s">
        <v>132</v>
      </c>
    </row>
    <row r="164" s="13" customFormat="1">
      <c r="A164" s="13"/>
      <c r="B164" s="237"/>
      <c r="C164" s="238"/>
      <c r="D164" s="239" t="s">
        <v>142</v>
      </c>
      <c r="E164" s="240" t="s">
        <v>1</v>
      </c>
      <c r="F164" s="241" t="s">
        <v>8</v>
      </c>
      <c r="G164" s="238"/>
      <c r="H164" s="242">
        <v>15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142</v>
      </c>
      <c r="AU164" s="248" t="s">
        <v>83</v>
      </c>
      <c r="AV164" s="13" t="s">
        <v>83</v>
      </c>
      <c r="AW164" s="13" t="s">
        <v>30</v>
      </c>
      <c r="AX164" s="13" t="s">
        <v>73</v>
      </c>
      <c r="AY164" s="248" t="s">
        <v>132</v>
      </c>
    </row>
    <row r="165" s="15" customFormat="1">
      <c r="A165" s="15"/>
      <c r="B165" s="259"/>
      <c r="C165" s="260"/>
      <c r="D165" s="239" t="s">
        <v>142</v>
      </c>
      <c r="E165" s="261" t="s">
        <v>1</v>
      </c>
      <c r="F165" s="262" t="s">
        <v>145</v>
      </c>
      <c r="G165" s="260"/>
      <c r="H165" s="263">
        <v>15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142</v>
      </c>
      <c r="AU165" s="269" t="s">
        <v>83</v>
      </c>
      <c r="AV165" s="15" t="s">
        <v>139</v>
      </c>
      <c r="AW165" s="15" t="s">
        <v>30</v>
      </c>
      <c r="AX165" s="15" t="s">
        <v>81</v>
      </c>
      <c r="AY165" s="269" t="s">
        <v>132</v>
      </c>
    </row>
    <row r="166" s="2" customFormat="1" ht="16.5" customHeight="1">
      <c r="A166" s="39"/>
      <c r="B166" s="40"/>
      <c r="C166" s="270" t="s">
        <v>186</v>
      </c>
      <c r="D166" s="270" t="s">
        <v>199</v>
      </c>
      <c r="E166" s="271" t="s">
        <v>555</v>
      </c>
      <c r="F166" s="272" t="s">
        <v>556</v>
      </c>
      <c r="G166" s="273" t="s">
        <v>170</v>
      </c>
      <c r="H166" s="274">
        <v>30</v>
      </c>
      <c r="I166" s="275"/>
      <c r="J166" s="276">
        <f>ROUND(I166*H166,2)</f>
        <v>0</v>
      </c>
      <c r="K166" s="272" t="s">
        <v>138</v>
      </c>
      <c r="L166" s="277"/>
      <c r="M166" s="278" t="s">
        <v>1</v>
      </c>
      <c r="N166" s="279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165</v>
      </c>
      <c r="AT166" s="230" t="s">
        <v>199</v>
      </c>
      <c r="AU166" s="230" t="s">
        <v>83</v>
      </c>
      <c r="AY166" s="18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139</v>
      </c>
      <c r="BM166" s="230" t="s">
        <v>189</v>
      </c>
    </row>
    <row r="167" s="13" customFormat="1">
      <c r="A167" s="13"/>
      <c r="B167" s="237"/>
      <c r="C167" s="238"/>
      <c r="D167" s="239" t="s">
        <v>142</v>
      </c>
      <c r="E167" s="240" t="s">
        <v>1</v>
      </c>
      <c r="F167" s="241" t="s">
        <v>557</v>
      </c>
      <c r="G167" s="238"/>
      <c r="H167" s="242">
        <v>30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142</v>
      </c>
      <c r="AU167" s="248" t="s">
        <v>83</v>
      </c>
      <c r="AV167" s="13" t="s">
        <v>83</v>
      </c>
      <c r="AW167" s="13" t="s">
        <v>30</v>
      </c>
      <c r="AX167" s="13" t="s">
        <v>73</v>
      </c>
      <c r="AY167" s="248" t="s">
        <v>132</v>
      </c>
    </row>
    <row r="168" s="15" customFormat="1">
      <c r="A168" s="15"/>
      <c r="B168" s="259"/>
      <c r="C168" s="260"/>
      <c r="D168" s="239" t="s">
        <v>142</v>
      </c>
      <c r="E168" s="261" t="s">
        <v>1</v>
      </c>
      <c r="F168" s="262" t="s">
        <v>145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142</v>
      </c>
      <c r="AU168" s="269" t="s">
        <v>83</v>
      </c>
      <c r="AV168" s="15" t="s">
        <v>139</v>
      </c>
      <c r="AW168" s="15" t="s">
        <v>30</v>
      </c>
      <c r="AX168" s="15" t="s">
        <v>81</v>
      </c>
      <c r="AY168" s="269" t="s">
        <v>132</v>
      </c>
    </row>
    <row r="169" s="2" customFormat="1" ht="16.5" customHeight="1">
      <c r="A169" s="39"/>
      <c r="B169" s="40"/>
      <c r="C169" s="219" t="s">
        <v>171</v>
      </c>
      <c r="D169" s="219" t="s">
        <v>134</v>
      </c>
      <c r="E169" s="220" t="s">
        <v>558</v>
      </c>
      <c r="F169" s="221" t="s">
        <v>559</v>
      </c>
      <c r="G169" s="222" t="s">
        <v>137</v>
      </c>
      <c r="H169" s="223">
        <v>170</v>
      </c>
      <c r="I169" s="224"/>
      <c r="J169" s="225">
        <f>ROUND(I169*H169,2)</f>
        <v>0</v>
      </c>
      <c r="K169" s="221" t="s">
        <v>138</v>
      </c>
      <c r="L169" s="45"/>
      <c r="M169" s="226" t="s">
        <v>1</v>
      </c>
      <c r="N169" s="227" t="s">
        <v>38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139</v>
      </c>
      <c r="AT169" s="230" t="s">
        <v>134</v>
      </c>
      <c r="AU169" s="230" t="s">
        <v>83</v>
      </c>
      <c r="AY169" s="18" t="s">
        <v>132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81</v>
      </c>
      <c r="BK169" s="231">
        <f>ROUND(I169*H169,2)</f>
        <v>0</v>
      </c>
      <c r="BL169" s="18" t="s">
        <v>139</v>
      </c>
      <c r="BM169" s="230" t="s">
        <v>194</v>
      </c>
    </row>
    <row r="170" s="2" customFormat="1">
      <c r="A170" s="39"/>
      <c r="B170" s="40"/>
      <c r="C170" s="41"/>
      <c r="D170" s="232" t="s">
        <v>140</v>
      </c>
      <c r="E170" s="41"/>
      <c r="F170" s="233" t="s">
        <v>560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140</v>
      </c>
      <c r="AU170" s="18" t="s">
        <v>83</v>
      </c>
    </row>
    <row r="171" s="13" customFormat="1">
      <c r="A171" s="13"/>
      <c r="B171" s="237"/>
      <c r="C171" s="238"/>
      <c r="D171" s="239" t="s">
        <v>142</v>
      </c>
      <c r="E171" s="240" t="s">
        <v>1</v>
      </c>
      <c r="F171" s="241" t="s">
        <v>458</v>
      </c>
      <c r="G171" s="238"/>
      <c r="H171" s="242">
        <v>170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142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132</v>
      </c>
    </row>
    <row r="172" s="14" customFormat="1">
      <c r="A172" s="14"/>
      <c r="B172" s="249"/>
      <c r="C172" s="250"/>
      <c r="D172" s="239" t="s">
        <v>142</v>
      </c>
      <c r="E172" s="251" t="s">
        <v>1</v>
      </c>
      <c r="F172" s="252" t="s">
        <v>144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142</v>
      </c>
      <c r="AU172" s="258" t="s">
        <v>83</v>
      </c>
      <c r="AV172" s="14" t="s">
        <v>81</v>
      </c>
      <c r="AW172" s="14" t="s">
        <v>30</v>
      </c>
      <c r="AX172" s="14" t="s">
        <v>73</v>
      </c>
      <c r="AY172" s="258" t="s">
        <v>132</v>
      </c>
    </row>
    <row r="173" s="15" customFormat="1">
      <c r="A173" s="15"/>
      <c r="B173" s="259"/>
      <c r="C173" s="260"/>
      <c r="D173" s="239" t="s">
        <v>142</v>
      </c>
      <c r="E173" s="261" t="s">
        <v>1</v>
      </c>
      <c r="F173" s="262" t="s">
        <v>145</v>
      </c>
      <c r="G173" s="260"/>
      <c r="H173" s="263">
        <v>170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142</v>
      </c>
      <c r="AU173" s="269" t="s">
        <v>83</v>
      </c>
      <c r="AV173" s="15" t="s">
        <v>139</v>
      </c>
      <c r="AW173" s="15" t="s">
        <v>30</v>
      </c>
      <c r="AX173" s="15" t="s">
        <v>81</v>
      </c>
      <c r="AY173" s="269" t="s">
        <v>132</v>
      </c>
    </row>
    <row r="174" s="12" customFormat="1" ht="22.8" customHeight="1">
      <c r="A174" s="12"/>
      <c r="B174" s="203"/>
      <c r="C174" s="204"/>
      <c r="D174" s="205" t="s">
        <v>72</v>
      </c>
      <c r="E174" s="217" t="s">
        <v>83</v>
      </c>
      <c r="F174" s="217" t="s">
        <v>561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SUM(P175:P184)</f>
        <v>0</v>
      </c>
      <c r="Q174" s="211"/>
      <c r="R174" s="212">
        <f>SUM(R175:R184)</f>
        <v>0</v>
      </c>
      <c r="S174" s="211"/>
      <c r="T174" s="21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81</v>
      </c>
      <c r="AT174" s="215" t="s">
        <v>72</v>
      </c>
      <c r="AU174" s="215" t="s">
        <v>81</v>
      </c>
      <c r="AY174" s="214" t="s">
        <v>132</v>
      </c>
      <c r="BK174" s="216">
        <f>SUM(BK175:BK184)</f>
        <v>0</v>
      </c>
    </row>
    <row r="175" s="2" customFormat="1" ht="21.75" customHeight="1">
      <c r="A175" s="39"/>
      <c r="B175" s="40"/>
      <c r="C175" s="219" t="s">
        <v>198</v>
      </c>
      <c r="D175" s="219" t="s">
        <v>134</v>
      </c>
      <c r="E175" s="220" t="s">
        <v>562</v>
      </c>
      <c r="F175" s="221" t="s">
        <v>563</v>
      </c>
      <c r="G175" s="222" t="s">
        <v>534</v>
      </c>
      <c r="H175" s="223">
        <v>1.6799999999999999</v>
      </c>
      <c r="I175" s="224"/>
      <c r="J175" s="225">
        <f>ROUND(I175*H175,2)</f>
        <v>0</v>
      </c>
      <c r="K175" s="221" t="s">
        <v>138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83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139</v>
      </c>
      <c r="BM175" s="230" t="s">
        <v>202</v>
      </c>
    </row>
    <row r="176" s="2" customFormat="1">
      <c r="A176" s="39"/>
      <c r="B176" s="40"/>
      <c r="C176" s="41"/>
      <c r="D176" s="232" t="s">
        <v>140</v>
      </c>
      <c r="E176" s="41"/>
      <c r="F176" s="233" t="s">
        <v>564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83</v>
      </c>
    </row>
    <row r="177" s="13" customFormat="1">
      <c r="A177" s="13"/>
      <c r="B177" s="237"/>
      <c r="C177" s="238"/>
      <c r="D177" s="239" t="s">
        <v>142</v>
      </c>
      <c r="E177" s="240" t="s">
        <v>1</v>
      </c>
      <c r="F177" s="241" t="s">
        <v>565</v>
      </c>
      <c r="G177" s="238"/>
      <c r="H177" s="242">
        <v>1.6799999999999999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142</v>
      </c>
      <c r="AU177" s="248" t="s">
        <v>83</v>
      </c>
      <c r="AV177" s="13" t="s">
        <v>83</v>
      </c>
      <c r="AW177" s="13" t="s">
        <v>30</v>
      </c>
      <c r="AX177" s="13" t="s">
        <v>73</v>
      </c>
      <c r="AY177" s="248" t="s">
        <v>132</v>
      </c>
    </row>
    <row r="178" s="14" customFormat="1">
      <c r="A178" s="14"/>
      <c r="B178" s="249"/>
      <c r="C178" s="250"/>
      <c r="D178" s="239" t="s">
        <v>142</v>
      </c>
      <c r="E178" s="251" t="s">
        <v>1</v>
      </c>
      <c r="F178" s="252" t="s">
        <v>144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142</v>
      </c>
      <c r="AU178" s="258" t="s">
        <v>83</v>
      </c>
      <c r="AV178" s="14" t="s">
        <v>81</v>
      </c>
      <c r="AW178" s="14" t="s">
        <v>30</v>
      </c>
      <c r="AX178" s="14" t="s">
        <v>73</v>
      </c>
      <c r="AY178" s="258" t="s">
        <v>132</v>
      </c>
    </row>
    <row r="179" s="15" customFormat="1">
      <c r="A179" s="15"/>
      <c r="B179" s="259"/>
      <c r="C179" s="260"/>
      <c r="D179" s="239" t="s">
        <v>142</v>
      </c>
      <c r="E179" s="261" t="s">
        <v>1</v>
      </c>
      <c r="F179" s="262" t="s">
        <v>145</v>
      </c>
      <c r="G179" s="260"/>
      <c r="H179" s="263">
        <v>1.6799999999999999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142</v>
      </c>
      <c r="AU179" s="269" t="s">
        <v>83</v>
      </c>
      <c r="AV179" s="15" t="s">
        <v>139</v>
      </c>
      <c r="AW179" s="15" t="s">
        <v>30</v>
      </c>
      <c r="AX179" s="15" t="s">
        <v>81</v>
      </c>
      <c r="AY179" s="269" t="s">
        <v>132</v>
      </c>
    </row>
    <row r="180" s="2" customFormat="1" ht="16.5" customHeight="1">
      <c r="A180" s="39"/>
      <c r="B180" s="40"/>
      <c r="C180" s="219" t="s">
        <v>175</v>
      </c>
      <c r="D180" s="219" t="s">
        <v>134</v>
      </c>
      <c r="E180" s="220" t="s">
        <v>566</v>
      </c>
      <c r="F180" s="221" t="s">
        <v>567</v>
      </c>
      <c r="G180" s="222" t="s">
        <v>170</v>
      </c>
      <c r="H180" s="223">
        <v>1.8</v>
      </c>
      <c r="I180" s="224"/>
      <c r="J180" s="225">
        <f>ROUND(I180*H180,2)</f>
        <v>0</v>
      </c>
      <c r="K180" s="221" t="s">
        <v>138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139</v>
      </c>
      <c r="AT180" s="230" t="s">
        <v>134</v>
      </c>
      <c r="AU180" s="230" t="s">
        <v>83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139</v>
      </c>
      <c r="BM180" s="230" t="s">
        <v>208</v>
      </c>
    </row>
    <row r="181" s="2" customFormat="1">
      <c r="A181" s="39"/>
      <c r="B181" s="40"/>
      <c r="C181" s="41"/>
      <c r="D181" s="232" t="s">
        <v>140</v>
      </c>
      <c r="E181" s="41"/>
      <c r="F181" s="233" t="s">
        <v>568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140</v>
      </c>
      <c r="AU181" s="18" t="s">
        <v>83</v>
      </c>
    </row>
    <row r="182" s="13" customFormat="1">
      <c r="A182" s="13"/>
      <c r="B182" s="237"/>
      <c r="C182" s="238"/>
      <c r="D182" s="239" t="s">
        <v>142</v>
      </c>
      <c r="E182" s="240" t="s">
        <v>1</v>
      </c>
      <c r="F182" s="241" t="s">
        <v>569</v>
      </c>
      <c r="G182" s="238"/>
      <c r="H182" s="242">
        <v>1.8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142</v>
      </c>
      <c r="AU182" s="248" t="s">
        <v>83</v>
      </c>
      <c r="AV182" s="13" t="s">
        <v>83</v>
      </c>
      <c r="AW182" s="13" t="s">
        <v>30</v>
      </c>
      <c r="AX182" s="13" t="s">
        <v>73</v>
      </c>
      <c r="AY182" s="248" t="s">
        <v>132</v>
      </c>
    </row>
    <row r="183" s="14" customFormat="1">
      <c r="A183" s="14"/>
      <c r="B183" s="249"/>
      <c r="C183" s="250"/>
      <c r="D183" s="239" t="s">
        <v>142</v>
      </c>
      <c r="E183" s="251" t="s">
        <v>1</v>
      </c>
      <c r="F183" s="252" t="s">
        <v>144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142</v>
      </c>
      <c r="AU183" s="258" t="s">
        <v>83</v>
      </c>
      <c r="AV183" s="14" t="s">
        <v>81</v>
      </c>
      <c r="AW183" s="14" t="s">
        <v>30</v>
      </c>
      <c r="AX183" s="14" t="s">
        <v>73</v>
      </c>
      <c r="AY183" s="258" t="s">
        <v>132</v>
      </c>
    </row>
    <row r="184" s="15" customFormat="1">
      <c r="A184" s="15"/>
      <c r="B184" s="259"/>
      <c r="C184" s="260"/>
      <c r="D184" s="239" t="s">
        <v>142</v>
      </c>
      <c r="E184" s="261" t="s">
        <v>1</v>
      </c>
      <c r="F184" s="262" t="s">
        <v>145</v>
      </c>
      <c r="G184" s="260"/>
      <c r="H184" s="263">
        <v>1.8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142</v>
      </c>
      <c r="AU184" s="269" t="s">
        <v>83</v>
      </c>
      <c r="AV184" s="15" t="s">
        <v>139</v>
      </c>
      <c r="AW184" s="15" t="s">
        <v>30</v>
      </c>
      <c r="AX184" s="15" t="s">
        <v>81</v>
      </c>
      <c r="AY184" s="269" t="s">
        <v>132</v>
      </c>
    </row>
    <row r="185" s="12" customFormat="1" ht="22.8" customHeight="1">
      <c r="A185" s="12"/>
      <c r="B185" s="203"/>
      <c r="C185" s="204"/>
      <c r="D185" s="205" t="s">
        <v>72</v>
      </c>
      <c r="E185" s="217" t="s">
        <v>139</v>
      </c>
      <c r="F185" s="217" t="s">
        <v>570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SUM(P186:P190)</f>
        <v>0</v>
      </c>
      <c r="Q185" s="211"/>
      <c r="R185" s="212">
        <f>SUM(R186:R190)</f>
        <v>0</v>
      </c>
      <c r="S185" s="211"/>
      <c r="T185" s="213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81</v>
      </c>
      <c r="AT185" s="215" t="s">
        <v>72</v>
      </c>
      <c r="AU185" s="215" t="s">
        <v>81</v>
      </c>
      <c r="AY185" s="214" t="s">
        <v>132</v>
      </c>
      <c r="BK185" s="216">
        <f>SUM(BK186:BK190)</f>
        <v>0</v>
      </c>
    </row>
    <row r="186" s="2" customFormat="1" ht="24.15" customHeight="1">
      <c r="A186" s="39"/>
      <c r="B186" s="40"/>
      <c r="C186" s="219" t="s">
        <v>210</v>
      </c>
      <c r="D186" s="219" t="s">
        <v>134</v>
      </c>
      <c r="E186" s="220" t="s">
        <v>571</v>
      </c>
      <c r="F186" s="221" t="s">
        <v>572</v>
      </c>
      <c r="G186" s="222" t="s">
        <v>534</v>
      </c>
      <c r="H186" s="223">
        <v>9</v>
      </c>
      <c r="I186" s="224"/>
      <c r="J186" s="225">
        <f>ROUND(I186*H186,2)</f>
        <v>0</v>
      </c>
      <c r="K186" s="221" t="s">
        <v>138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139</v>
      </c>
      <c r="AT186" s="230" t="s">
        <v>134</v>
      </c>
      <c r="AU186" s="230" t="s">
        <v>83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139</v>
      </c>
      <c r="BM186" s="230" t="s">
        <v>213</v>
      </c>
    </row>
    <row r="187" s="2" customFormat="1">
      <c r="A187" s="39"/>
      <c r="B187" s="40"/>
      <c r="C187" s="41"/>
      <c r="D187" s="232" t="s">
        <v>140</v>
      </c>
      <c r="E187" s="41"/>
      <c r="F187" s="233" t="s">
        <v>573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83</v>
      </c>
    </row>
    <row r="188" s="13" customFormat="1">
      <c r="A188" s="13"/>
      <c r="B188" s="237"/>
      <c r="C188" s="238"/>
      <c r="D188" s="239" t="s">
        <v>142</v>
      </c>
      <c r="E188" s="240" t="s">
        <v>1</v>
      </c>
      <c r="F188" s="241" t="s">
        <v>574</v>
      </c>
      <c r="G188" s="238"/>
      <c r="H188" s="242">
        <v>9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142</v>
      </c>
      <c r="AU188" s="248" t="s">
        <v>83</v>
      </c>
      <c r="AV188" s="13" t="s">
        <v>83</v>
      </c>
      <c r="AW188" s="13" t="s">
        <v>30</v>
      </c>
      <c r="AX188" s="13" t="s">
        <v>73</v>
      </c>
      <c r="AY188" s="248" t="s">
        <v>132</v>
      </c>
    </row>
    <row r="189" s="14" customFormat="1">
      <c r="A189" s="14"/>
      <c r="B189" s="249"/>
      <c r="C189" s="250"/>
      <c r="D189" s="239" t="s">
        <v>142</v>
      </c>
      <c r="E189" s="251" t="s">
        <v>1</v>
      </c>
      <c r="F189" s="252" t="s">
        <v>575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142</v>
      </c>
      <c r="AU189" s="258" t="s">
        <v>83</v>
      </c>
      <c r="AV189" s="14" t="s">
        <v>81</v>
      </c>
      <c r="AW189" s="14" t="s">
        <v>30</v>
      </c>
      <c r="AX189" s="14" t="s">
        <v>73</v>
      </c>
      <c r="AY189" s="258" t="s">
        <v>132</v>
      </c>
    </row>
    <row r="190" s="15" customFormat="1">
      <c r="A190" s="15"/>
      <c r="B190" s="259"/>
      <c r="C190" s="260"/>
      <c r="D190" s="239" t="s">
        <v>142</v>
      </c>
      <c r="E190" s="261" t="s">
        <v>1</v>
      </c>
      <c r="F190" s="262" t="s">
        <v>145</v>
      </c>
      <c r="G190" s="260"/>
      <c r="H190" s="263">
        <v>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142</v>
      </c>
      <c r="AU190" s="269" t="s">
        <v>83</v>
      </c>
      <c r="AV190" s="15" t="s">
        <v>139</v>
      </c>
      <c r="AW190" s="15" t="s">
        <v>30</v>
      </c>
      <c r="AX190" s="15" t="s">
        <v>81</v>
      </c>
      <c r="AY190" s="269" t="s">
        <v>132</v>
      </c>
    </row>
    <row r="191" s="12" customFormat="1" ht="22.8" customHeight="1">
      <c r="A191" s="12"/>
      <c r="B191" s="203"/>
      <c r="C191" s="204"/>
      <c r="D191" s="205" t="s">
        <v>72</v>
      </c>
      <c r="E191" s="217" t="s">
        <v>161</v>
      </c>
      <c r="F191" s="217" t="s">
        <v>162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SUM(P192:P266)</f>
        <v>0</v>
      </c>
      <c r="Q191" s="211"/>
      <c r="R191" s="212">
        <f>SUM(R192:R266)</f>
        <v>0</v>
      </c>
      <c r="S191" s="211"/>
      <c r="T191" s="213">
        <f>SUM(T192:T266)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81</v>
      </c>
      <c r="AT191" s="215" t="s">
        <v>72</v>
      </c>
      <c r="AU191" s="215" t="s">
        <v>81</v>
      </c>
      <c r="AY191" s="214" t="s">
        <v>132</v>
      </c>
      <c r="BK191" s="216">
        <f>SUM(BK192:BK266)</f>
        <v>0</v>
      </c>
    </row>
    <row r="192" s="2" customFormat="1" ht="21.75" customHeight="1">
      <c r="A192" s="39"/>
      <c r="B192" s="40"/>
      <c r="C192" s="219" t="s">
        <v>179</v>
      </c>
      <c r="D192" s="219" t="s">
        <v>134</v>
      </c>
      <c r="E192" s="220" t="s">
        <v>576</v>
      </c>
      <c r="F192" s="221" t="s">
        <v>577</v>
      </c>
      <c r="G192" s="222" t="s">
        <v>137</v>
      </c>
      <c r="H192" s="223">
        <v>69</v>
      </c>
      <c r="I192" s="224"/>
      <c r="J192" s="225">
        <f>ROUND(I192*H192,2)</f>
        <v>0</v>
      </c>
      <c r="K192" s="221" t="s">
        <v>138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139</v>
      </c>
      <c r="AT192" s="230" t="s">
        <v>134</v>
      </c>
      <c r="AU192" s="230" t="s">
        <v>83</v>
      </c>
      <c r="AY192" s="18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139</v>
      </c>
      <c r="BM192" s="230" t="s">
        <v>219</v>
      </c>
    </row>
    <row r="193" s="2" customFormat="1">
      <c r="A193" s="39"/>
      <c r="B193" s="40"/>
      <c r="C193" s="41"/>
      <c r="D193" s="232" t="s">
        <v>140</v>
      </c>
      <c r="E193" s="41"/>
      <c r="F193" s="233" t="s">
        <v>578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140</v>
      </c>
      <c r="AU193" s="18" t="s">
        <v>83</v>
      </c>
    </row>
    <row r="194" s="13" customFormat="1">
      <c r="A194" s="13"/>
      <c r="B194" s="237"/>
      <c r="C194" s="238"/>
      <c r="D194" s="239" t="s">
        <v>142</v>
      </c>
      <c r="E194" s="240" t="s">
        <v>1</v>
      </c>
      <c r="F194" s="241" t="s">
        <v>579</v>
      </c>
      <c r="G194" s="238"/>
      <c r="H194" s="242">
        <v>69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142</v>
      </c>
      <c r="AU194" s="248" t="s">
        <v>83</v>
      </c>
      <c r="AV194" s="13" t="s">
        <v>83</v>
      </c>
      <c r="AW194" s="13" t="s">
        <v>30</v>
      </c>
      <c r="AX194" s="13" t="s">
        <v>73</v>
      </c>
      <c r="AY194" s="248" t="s">
        <v>132</v>
      </c>
    </row>
    <row r="195" s="14" customFormat="1">
      <c r="A195" s="14"/>
      <c r="B195" s="249"/>
      <c r="C195" s="250"/>
      <c r="D195" s="239" t="s">
        <v>142</v>
      </c>
      <c r="E195" s="251" t="s">
        <v>1</v>
      </c>
      <c r="F195" s="252" t="s">
        <v>580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142</v>
      </c>
      <c r="AU195" s="258" t="s">
        <v>83</v>
      </c>
      <c r="AV195" s="14" t="s">
        <v>81</v>
      </c>
      <c r="AW195" s="14" t="s">
        <v>30</v>
      </c>
      <c r="AX195" s="14" t="s">
        <v>73</v>
      </c>
      <c r="AY195" s="258" t="s">
        <v>132</v>
      </c>
    </row>
    <row r="196" s="15" customFormat="1">
      <c r="A196" s="15"/>
      <c r="B196" s="259"/>
      <c r="C196" s="260"/>
      <c r="D196" s="239" t="s">
        <v>142</v>
      </c>
      <c r="E196" s="261" t="s">
        <v>1</v>
      </c>
      <c r="F196" s="262" t="s">
        <v>145</v>
      </c>
      <c r="G196" s="260"/>
      <c r="H196" s="263">
        <v>69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142</v>
      </c>
      <c r="AU196" s="269" t="s">
        <v>83</v>
      </c>
      <c r="AV196" s="15" t="s">
        <v>139</v>
      </c>
      <c r="AW196" s="15" t="s">
        <v>30</v>
      </c>
      <c r="AX196" s="15" t="s">
        <v>81</v>
      </c>
      <c r="AY196" s="269" t="s">
        <v>132</v>
      </c>
    </row>
    <row r="197" s="2" customFormat="1" ht="21.75" customHeight="1">
      <c r="A197" s="39"/>
      <c r="B197" s="40"/>
      <c r="C197" s="219" t="s">
        <v>8</v>
      </c>
      <c r="D197" s="219" t="s">
        <v>134</v>
      </c>
      <c r="E197" s="220" t="s">
        <v>581</v>
      </c>
      <c r="F197" s="221" t="s">
        <v>582</v>
      </c>
      <c r="G197" s="222" t="s">
        <v>137</v>
      </c>
      <c r="H197" s="223">
        <v>340</v>
      </c>
      <c r="I197" s="224"/>
      <c r="J197" s="225">
        <f>ROUND(I197*H197,2)</f>
        <v>0</v>
      </c>
      <c r="K197" s="221" t="s">
        <v>138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139</v>
      </c>
      <c r="AT197" s="230" t="s">
        <v>134</v>
      </c>
      <c r="AU197" s="230" t="s">
        <v>83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139</v>
      </c>
      <c r="BM197" s="230" t="s">
        <v>223</v>
      </c>
    </row>
    <row r="198" s="2" customFormat="1">
      <c r="A198" s="39"/>
      <c r="B198" s="40"/>
      <c r="C198" s="41"/>
      <c r="D198" s="232" t="s">
        <v>140</v>
      </c>
      <c r="E198" s="41"/>
      <c r="F198" s="233" t="s">
        <v>583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140</v>
      </c>
      <c r="AU198" s="18" t="s">
        <v>83</v>
      </c>
    </row>
    <row r="199" s="13" customFormat="1">
      <c r="A199" s="13"/>
      <c r="B199" s="237"/>
      <c r="C199" s="238"/>
      <c r="D199" s="239" t="s">
        <v>142</v>
      </c>
      <c r="E199" s="240" t="s">
        <v>1</v>
      </c>
      <c r="F199" s="241" t="s">
        <v>584</v>
      </c>
      <c r="G199" s="238"/>
      <c r="H199" s="242">
        <v>340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142</v>
      </c>
      <c r="AU199" s="248" t="s">
        <v>83</v>
      </c>
      <c r="AV199" s="13" t="s">
        <v>83</v>
      </c>
      <c r="AW199" s="13" t="s">
        <v>30</v>
      </c>
      <c r="AX199" s="13" t="s">
        <v>73</v>
      </c>
      <c r="AY199" s="248" t="s">
        <v>132</v>
      </c>
    </row>
    <row r="200" s="14" customFormat="1">
      <c r="A200" s="14"/>
      <c r="B200" s="249"/>
      <c r="C200" s="250"/>
      <c r="D200" s="239" t="s">
        <v>142</v>
      </c>
      <c r="E200" s="251" t="s">
        <v>1</v>
      </c>
      <c r="F200" s="252" t="s">
        <v>585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142</v>
      </c>
      <c r="AU200" s="258" t="s">
        <v>83</v>
      </c>
      <c r="AV200" s="14" t="s">
        <v>81</v>
      </c>
      <c r="AW200" s="14" t="s">
        <v>30</v>
      </c>
      <c r="AX200" s="14" t="s">
        <v>73</v>
      </c>
      <c r="AY200" s="258" t="s">
        <v>132</v>
      </c>
    </row>
    <row r="201" s="15" customFormat="1">
      <c r="A201" s="15"/>
      <c r="B201" s="259"/>
      <c r="C201" s="260"/>
      <c r="D201" s="239" t="s">
        <v>142</v>
      </c>
      <c r="E201" s="261" t="s">
        <v>1</v>
      </c>
      <c r="F201" s="262" t="s">
        <v>145</v>
      </c>
      <c r="G201" s="260"/>
      <c r="H201" s="263">
        <v>340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142</v>
      </c>
      <c r="AU201" s="269" t="s">
        <v>83</v>
      </c>
      <c r="AV201" s="15" t="s">
        <v>139</v>
      </c>
      <c r="AW201" s="15" t="s">
        <v>30</v>
      </c>
      <c r="AX201" s="15" t="s">
        <v>81</v>
      </c>
      <c r="AY201" s="269" t="s">
        <v>132</v>
      </c>
    </row>
    <row r="202" s="2" customFormat="1" ht="21.75" customHeight="1">
      <c r="A202" s="39"/>
      <c r="B202" s="40"/>
      <c r="C202" s="219" t="s">
        <v>183</v>
      </c>
      <c r="D202" s="219" t="s">
        <v>134</v>
      </c>
      <c r="E202" s="220" t="s">
        <v>581</v>
      </c>
      <c r="F202" s="221" t="s">
        <v>582</v>
      </c>
      <c r="G202" s="222" t="s">
        <v>137</v>
      </c>
      <c r="H202" s="223">
        <v>145</v>
      </c>
      <c r="I202" s="224"/>
      <c r="J202" s="225">
        <f>ROUND(I202*H202,2)</f>
        <v>0</v>
      </c>
      <c r="K202" s="221" t="s">
        <v>138</v>
      </c>
      <c r="L202" s="45"/>
      <c r="M202" s="226" t="s">
        <v>1</v>
      </c>
      <c r="N202" s="227" t="s">
        <v>38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139</v>
      </c>
      <c r="AT202" s="230" t="s">
        <v>134</v>
      </c>
      <c r="AU202" s="230" t="s">
        <v>83</v>
      </c>
      <c r="AY202" s="18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81</v>
      </c>
      <c r="BK202" s="231">
        <f>ROUND(I202*H202,2)</f>
        <v>0</v>
      </c>
      <c r="BL202" s="18" t="s">
        <v>139</v>
      </c>
      <c r="BM202" s="230" t="s">
        <v>227</v>
      </c>
    </row>
    <row r="203" s="2" customFormat="1">
      <c r="A203" s="39"/>
      <c r="B203" s="40"/>
      <c r="C203" s="41"/>
      <c r="D203" s="232" t="s">
        <v>140</v>
      </c>
      <c r="E203" s="41"/>
      <c r="F203" s="233" t="s">
        <v>583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140</v>
      </c>
      <c r="AU203" s="18" t="s">
        <v>83</v>
      </c>
    </row>
    <row r="204" s="13" customFormat="1">
      <c r="A204" s="13"/>
      <c r="B204" s="237"/>
      <c r="C204" s="238"/>
      <c r="D204" s="239" t="s">
        <v>142</v>
      </c>
      <c r="E204" s="240" t="s">
        <v>1</v>
      </c>
      <c r="F204" s="241" t="s">
        <v>586</v>
      </c>
      <c r="G204" s="238"/>
      <c r="H204" s="242">
        <v>145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142</v>
      </c>
      <c r="AU204" s="248" t="s">
        <v>83</v>
      </c>
      <c r="AV204" s="13" t="s">
        <v>83</v>
      </c>
      <c r="AW204" s="13" t="s">
        <v>30</v>
      </c>
      <c r="AX204" s="13" t="s">
        <v>73</v>
      </c>
      <c r="AY204" s="248" t="s">
        <v>132</v>
      </c>
    </row>
    <row r="205" s="14" customFormat="1">
      <c r="A205" s="14"/>
      <c r="B205" s="249"/>
      <c r="C205" s="250"/>
      <c r="D205" s="239" t="s">
        <v>142</v>
      </c>
      <c r="E205" s="251" t="s">
        <v>1</v>
      </c>
      <c r="F205" s="252" t="s">
        <v>587</v>
      </c>
      <c r="G205" s="250"/>
      <c r="H205" s="251" t="s">
        <v>1</v>
      </c>
      <c r="I205" s="253"/>
      <c r="J205" s="250"/>
      <c r="K205" s="250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142</v>
      </c>
      <c r="AU205" s="258" t="s">
        <v>83</v>
      </c>
      <c r="AV205" s="14" t="s">
        <v>81</v>
      </c>
      <c r="AW205" s="14" t="s">
        <v>30</v>
      </c>
      <c r="AX205" s="14" t="s">
        <v>73</v>
      </c>
      <c r="AY205" s="258" t="s">
        <v>132</v>
      </c>
    </row>
    <row r="206" s="15" customFormat="1">
      <c r="A206" s="15"/>
      <c r="B206" s="259"/>
      <c r="C206" s="260"/>
      <c r="D206" s="239" t="s">
        <v>142</v>
      </c>
      <c r="E206" s="261" t="s">
        <v>1</v>
      </c>
      <c r="F206" s="262" t="s">
        <v>145</v>
      </c>
      <c r="G206" s="260"/>
      <c r="H206" s="263">
        <v>145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142</v>
      </c>
      <c r="AU206" s="269" t="s">
        <v>83</v>
      </c>
      <c r="AV206" s="15" t="s">
        <v>139</v>
      </c>
      <c r="AW206" s="15" t="s">
        <v>30</v>
      </c>
      <c r="AX206" s="15" t="s">
        <v>81</v>
      </c>
      <c r="AY206" s="269" t="s">
        <v>132</v>
      </c>
    </row>
    <row r="207" s="2" customFormat="1" ht="24.15" customHeight="1">
      <c r="A207" s="39"/>
      <c r="B207" s="40"/>
      <c r="C207" s="219" t="s">
        <v>228</v>
      </c>
      <c r="D207" s="219" t="s">
        <v>134</v>
      </c>
      <c r="E207" s="220" t="s">
        <v>588</v>
      </c>
      <c r="F207" s="221" t="s">
        <v>589</v>
      </c>
      <c r="G207" s="222" t="s">
        <v>137</v>
      </c>
      <c r="H207" s="223">
        <v>170</v>
      </c>
      <c r="I207" s="224"/>
      <c r="J207" s="225">
        <f>ROUND(I207*H207,2)</f>
        <v>0</v>
      </c>
      <c r="K207" s="221" t="s">
        <v>138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139</v>
      </c>
      <c r="AT207" s="230" t="s">
        <v>134</v>
      </c>
      <c r="AU207" s="230" t="s">
        <v>83</v>
      </c>
      <c r="AY207" s="18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139</v>
      </c>
      <c r="BM207" s="230" t="s">
        <v>231</v>
      </c>
    </row>
    <row r="208" s="2" customFormat="1">
      <c r="A208" s="39"/>
      <c r="B208" s="40"/>
      <c r="C208" s="41"/>
      <c r="D208" s="232" t="s">
        <v>140</v>
      </c>
      <c r="E208" s="41"/>
      <c r="F208" s="233" t="s">
        <v>590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140</v>
      </c>
      <c r="AU208" s="18" t="s">
        <v>83</v>
      </c>
    </row>
    <row r="209" s="13" customFormat="1">
      <c r="A209" s="13"/>
      <c r="B209" s="237"/>
      <c r="C209" s="238"/>
      <c r="D209" s="239" t="s">
        <v>142</v>
      </c>
      <c r="E209" s="240" t="s">
        <v>1</v>
      </c>
      <c r="F209" s="241" t="s">
        <v>458</v>
      </c>
      <c r="G209" s="238"/>
      <c r="H209" s="242">
        <v>170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142</v>
      </c>
      <c r="AU209" s="248" t="s">
        <v>83</v>
      </c>
      <c r="AV209" s="13" t="s">
        <v>83</v>
      </c>
      <c r="AW209" s="13" t="s">
        <v>30</v>
      </c>
      <c r="AX209" s="13" t="s">
        <v>73</v>
      </c>
      <c r="AY209" s="248" t="s">
        <v>132</v>
      </c>
    </row>
    <row r="210" s="14" customFormat="1">
      <c r="A210" s="14"/>
      <c r="B210" s="249"/>
      <c r="C210" s="250"/>
      <c r="D210" s="239" t="s">
        <v>142</v>
      </c>
      <c r="E210" s="251" t="s">
        <v>1</v>
      </c>
      <c r="F210" s="252" t="s">
        <v>591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142</v>
      </c>
      <c r="AU210" s="258" t="s">
        <v>83</v>
      </c>
      <c r="AV210" s="14" t="s">
        <v>81</v>
      </c>
      <c r="AW210" s="14" t="s">
        <v>30</v>
      </c>
      <c r="AX210" s="14" t="s">
        <v>73</v>
      </c>
      <c r="AY210" s="258" t="s">
        <v>132</v>
      </c>
    </row>
    <row r="211" s="15" customFormat="1">
      <c r="A211" s="15"/>
      <c r="B211" s="259"/>
      <c r="C211" s="260"/>
      <c r="D211" s="239" t="s">
        <v>142</v>
      </c>
      <c r="E211" s="261" t="s">
        <v>1</v>
      </c>
      <c r="F211" s="262" t="s">
        <v>145</v>
      </c>
      <c r="G211" s="260"/>
      <c r="H211" s="263">
        <v>170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9" t="s">
        <v>142</v>
      </c>
      <c r="AU211" s="269" t="s">
        <v>83</v>
      </c>
      <c r="AV211" s="15" t="s">
        <v>139</v>
      </c>
      <c r="AW211" s="15" t="s">
        <v>30</v>
      </c>
      <c r="AX211" s="15" t="s">
        <v>81</v>
      </c>
      <c r="AY211" s="269" t="s">
        <v>132</v>
      </c>
    </row>
    <row r="212" s="2" customFormat="1" ht="24.15" customHeight="1">
      <c r="A212" s="39"/>
      <c r="B212" s="40"/>
      <c r="C212" s="219" t="s">
        <v>189</v>
      </c>
      <c r="D212" s="219" t="s">
        <v>134</v>
      </c>
      <c r="E212" s="220" t="s">
        <v>163</v>
      </c>
      <c r="F212" s="221" t="s">
        <v>164</v>
      </c>
      <c r="G212" s="222" t="s">
        <v>137</v>
      </c>
      <c r="H212" s="223">
        <v>600</v>
      </c>
      <c r="I212" s="224"/>
      <c r="J212" s="225">
        <f>ROUND(I212*H212,2)</f>
        <v>0</v>
      </c>
      <c r="K212" s="221" t="s">
        <v>138</v>
      </c>
      <c r="L212" s="45"/>
      <c r="M212" s="226" t="s">
        <v>1</v>
      </c>
      <c r="N212" s="227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139</v>
      </c>
      <c r="AT212" s="230" t="s">
        <v>134</v>
      </c>
      <c r="AU212" s="230" t="s">
        <v>83</v>
      </c>
      <c r="AY212" s="18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139</v>
      </c>
      <c r="BM212" s="230" t="s">
        <v>235</v>
      </c>
    </row>
    <row r="213" s="2" customFormat="1">
      <c r="A213" s="39"/>
      <c r="B213" s="40"/>
      <c r="C213" s="41"/>
      <c r="D213" s="232" t="s">
        <v>140</v>
      </c>
      <c r="E213" s="41"/>
      <c r="F213" s="233" t="s">
        <v>166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140</v>
      </c>
      <c r="AU213" s="18" t="s">
        <v>83</v>
      </c>
    </row>
    <row r="214" s="13" customFormat="1">
      <c r="A214" s="13"/>
      <c r="B214" s="237"/>
      <c r="C214" s="238"/>
      <c r="D214" s="239" t="s">
        <v>142</v>
      </c>
      <c r="E214" s="240" t="s">
        <v>1</v>
      </c>
      <c r="F214" s="241" t="s">
        <v>592</v>
      </c>
      <c r="G214" s="238"/>
      <c r="H214" s="242">
        <v>600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142</v>
      </c>
      <c r="AU214" s="248" t="s">
        <v>83</v>
      </c>
      <c r="AV214" s="13" t="s">
        <v>83</v>
      </c>
      <c r="AW214" s="13" t="s">
        <v>30</v>
      </c>
      <c r="AX214" s="13" t="s">
        <v>73</v>
      </c>
      <c r="AY214" s="248" t="s">
        <v>132</v>
      </c>
    </row>
    <row r="215" s="14" customFormat="1">
      <c r="A215" s="14"/>
      <c r="B215" s="249"/>
      <c r="C215" s="250"/>
      <c r="D215" s="239" t="s">
        <v>142</v>
      </c>
      <c r="E215" s="251" t="s">
        <v>1</v>
      </c>
      <c r="F215" s="252" t="s">
        <v>144</v>
      </c>
      <c r="G215" s="250"/>
      <c r="H215" s="251" t="s">
        <v>1</v>
      </c>
      <c r="I215" s="253"/>
      <c r="J215" s="250"/>
      <c r="K215" s="250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142</v>
      </c>
      <c r="AU215" s="258" t="s">
        <v>83</v>
      </c>
      <c r="AV215" s="14" t="s">
        <v>81</v>
      </c>
      <c r="AW215" s="14" t="s">
        <v>30</v>
      </c>
      <c r="AX215" s="14" t="s">
        <v>73</v>
      </c>
      <c r="AY215" s="258" t="s">
        <v>132</v>
      </c>
    </row>
    <row r="216" s="15" customFormat="1">
      <c r="A216" s="15"/>
      <c r="B216" s="259"/>
      <c r="C216" s="260"/>
      <c r="D216" s="239" t="s">
        <v>142</v>
      </c>
      <c r="E216" s="261" t="s">
        <v>1</v>
      </c>
      <c r="F216" s="262" t="s">
        <v>145</v>
      </c>
      <c r="G216" s="260"/>
      <c r="H216" s="263">
        <v>600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142</v>
      </c>
      <c r="AU216" s="269" t="s">
        <v>83</v>
      </c>
      <c r="AV216" s="15" t="s">
        <v>139</v>
      </c>
      <c r="AW216" s="15" t="s">
        <v>30</v>
      </c>
      <c r="AX216" s="15" t="s">
        <v>81</v>
      </c>
      <c r="AY216" s="269" t="s">
        <v>132</v>
      </c>
    </row>
    <row r="217" s="2" customFormat="1" ht="16.5" customHeight="1">
      <c r="A217" s="39"/>
      <c r="B217" s="40"/>
      <c r="C217" s="219" t="s">
        <v>236</v>
      </c>
      <c r="D217" s="219" t="s">
        <v>134</v>
      </c>
      <c r="E217" s="220" t="s">
        <v>168</v>
      </c>
      <c r="F217" s="221" t="s">
        <v>451</v>
      </c>
      <c r="G217" s="222" t="s">
        <v>170</v>
      </c>
      <c r="H217" s="223">
        <v>60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139</v>
      </c>
      <c r="AT217" s="230" t="s">
        <v>134</v>
      </c>
      <c r="AU217" s="230" t="s">
        <v>83</v>
      </c>
      <c r="AY217" s="18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139</v>
      </c>
      <c r="BM217" s="230" t="s">
        <v>239</v>
      </c>
    </row>
    <row r="218" s="13" customFormat="1">
      <c r="A218" s="13"/>
      <c r="B218" s="237"/>
      <c r="C218" s="238"/>
      <c r="D218" s="239" t="s">
        <v>142</v>
      </c>
      <c r="E218" s="240" t="s">
        <v>1</v>
      </c>
      <c r="F218" s="241" t="s">
        <v>301</v>
      </c>
      <c r="G218" s="238"/>
      <c r="H218" s="242">
        <v>60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142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132</v>
      </c>
    </row>
    <row r="219" s="14" customFormat="1">
      <c r="A219" s="14"/>
      <c r="B219" s="249"/>
      <c r="C219" s="250"/>
      <c r="D219" s="239" t="s">
        <v>142</v>
      </c>
      <c r="E219" s="251" t="s">
        <v>1</v>
      </c>
      <c r="F219" s="252" t="s">
        <v>144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142</v>
      </c>
      <c r="AU219" s="258" t="s">
        <v>83</v>
      </c>
      <c r="AV219" s="14" t="s">
        <v>81</v>
      </c>
      <c r="AW219" s="14" t="s">
        <v>30</v>
      </c>
      <c r="AX219" s="14" t="s">
        <v>73</v>
      </c>
      <c r="AY219" s="258" t="s">
        <v>132</v>
      </c>
    </row>
    <row r="220" s="15" customFormat="1">
      <c r="A220" s="15"/>
      <c r="B220" s="259"/>
      <c r="C220" s="260"/>
      <c r="D220" s="239" t="s">
        <v>142</v>
      </c>
      <c r="E220" s="261" t="s">
        <v>1</v>
      </c>
      <c r="F220" s="262" t="s">
        <v>145</v>
      </c>
      <c r="G220" s="260"/>
      <c r="H220" s="263">
        <v>60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142</v>
      </c>
      <c r="AU220" s="269" t="s">
        <v>83</v>
      </c>
      <c r="AV220" s="15" t="s">
        <v>139</v>
      </c>
      <c r="AW220" s="15" t="s">
        <v>30</v>
      </c>
      <c r="AX220" s="15" t="s">
        <v>81</v>
      </c>
      <c r="AY220" s="269" t="s">
        <v>132</v>
      </c>
    </row>
    <row r="221" s="2" customFormat="1" ht="16.5" customHeight="1">
      <c r="A221" s="39"/>
      <c r="B221" s="40"/>
      <c r="C221" s="219" t="s">
        <v>194</v>
      </c>
      <c r="D221" s="219" t="s">
        <v>134</v>
      </c>
      <c r="E221" s="220" t="s">
        <v>593</v>
      </c>
      <c r="F221" s="221" t="s">
        <v>453</v>
      </c>
      <c r="G221" s="222" t="s">
        <v>137</v>
      </c>
      <c r="H221" s="223">
        <v>670</v>
      </c>
      <c r="I221" s="224"/>
      <c r="J221" s="225">
        <f>ROUND(I221*H221,2)</f>
        <v>0</v>
      </c>
      <c r="K221" s="221" t="s">
        <v>138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139</v>
      </c>
      <c r="AT221" s="230" t="s">
        <v>134</v>
      </c>
      <c r="AU221" s="230" t="s">
        <v>83</v>
      </c>
      <c r="AY221" s="18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139</v>
      </c>
      <c r="BM221" s="230" t="s">
        <v>242</v>
      </c>
    </row>
    <row r="222" s="2" customFormat="1">
      <c r="A222" s="39"/>
      <c r="B222" s="40"/>
      <c r="C222" s="41"/>
      <c r="D222" s="232" t="s">
        <v>140</v>
      </c>
      <c r="E222" s="41"/>
      <c r="F222" s="233" t="s">
        <v>594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140</v>
      </c>
      <c r="AU222" s="18" t="s">
        <v>83</v>
      </c>
    </row>
    <row r="223" s="13" customFormat="1">
      <c r="A223" s="13"/>
      <c r="B223" s="237"/>
      <c r="C223" s="238"/>
      <c r="D223" s="239" t="s">
        <v>142</v>
      </c>
      <c r="E223" s="240" t="s">
        <v>1</v>
      </c>
      <c r="F223" s="241" t="s">
        <v>595</v>
      </c>
      <c r="G223" s="238"/>
      <c r="H223" s="242">
        <v>670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142</v>
      </c>
      <c r="AU223" s="248" t="s">
        <v>83</v>
      </c>
      <c r="AV223" s="13" t="s">
        <v>83</v>
      </c>
      <c r="AW223" s="13" t="s">
        <v>30</v>
      </c>
      <c r="AX223" s="13" t="s">
        <v>73</v>
      </c>
      <c r="AY223" s="248" t="s">
        <v>132</v>
      </c>
    </row>
    <row r="224" s="14" customFormat="1">
      <c r="A224" s="14"/>
      <c r="B224" s="249"/>
      <c r="C224" s="250"/>
      <c r="D224" s="239" t="s">
        <v>142</v>
      </c>
      <c r="E224" s="251" t="s">
        <v>1</v>
      </c>
      <c r="F224" s="252" t="s">
        <v>596</v>
      </c>
      <c r="G224" s="250"/>
      <c r="H224" s="251" t="s">
        <v>1</v>
      </c>
      <c r="I224" s="253"/>
      <c r="J224" s="250"/>
      <c r="K224" s="250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142</v>
      </c>
      <c r="AU224" s="258" t="s">
        <v>83</v>
      </c>
      <c r="AV224" s="14" t="s">
        <v>81</v>
      </c>
      <c r="AW224" s="14" t="s">
        <v>30</v>
      </c>
      <c r="AX224" s="14" t="s">
        <v>73</v>
      </c>
      <c r="AY224" s="258" t="s">
        <v>132</v>
      </c>
    </row>
    <row r="225" s="15" customFormat="1">
      <c r="A225" s="15"/>
      <c r="B225" s="259"/>
      <c r="C225" s="260"/>
      <c r="D225" s="239" t="s">
        <v>142</v>
      </c>
      <c r="E225" s="261" t="s">
        <v>1</v>
      </c>
      <c r="F225" s="262" t="s">
        <v>145</v>
      </c>
      <c r="G225" s="260"/>
      <c r="H225" s="263">
        <v>670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142</v>
      </c>
      <c r="AU225" s="269" t="s">
        <v>83</v>
      </c>
      <c r="AV225" s="15" t="s">
        <v>139</v>
      </c>
      <c r="AW225" s="15" t="s">
        <v>30</v>
      </c>
      <c r="AX225" s="15" t="s">
        <v>81</v>
      </c>
      <c r="AY225" s="269" t="s">
        <v>132</v>
      </c>
    </row>
    <row r="226" s="2" customFormat="1" ht="16.5" customHeight="1">
      <c r="A226" s="39"/>
      <c r="B226" s="40"/>
      <c r="C226" s="219" t="s">
        <v>7</v>
      </c>
      <c r="D226" s="219" t="s">
        <v>134</v>
      </c>
      <c r="E226" s="220" t="s">
        <v>173</v>
      </c>
      <c r="F226" s="221" t="s">
        <v>174</v>
      </c>
      <c r="G226" s="222" t="s">
        <v>137</v>
      </c>
      <c r="H226" s="223">
        <v>4784.1000000000004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38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139</v>
      </c>
      <c r="AT226" s="230" t="s">
        <v>134</v>
      </c>
      <c r="AU226" s="230" t="s">
        <v>83</v>
      </c>
      <c r="AY226" s="18" t="s">
        <v>132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81</v>
      </c>
      <c r="BK226" s="231">
        <f>ROUND(I226*H226,2)</f>
        <v>0</v>
      </c>
      <c r="BL226" s="18" t="s">
        <v>139</v>
      </c>
      <c r="BM226" s="230" t="s">
        <v>246</v>
      </c>
    </row>
    <row r="227" s="13" customFormat="1">
      <c r="A227" s="13"/>
      <c r="B227" s="237"/>
      <c r="C227" s="238"/>
      <c r="D227" s="239" t="s">
        <v>142</v>
      </c>
      <c r="E227" s="240" t="s">
        <v>1</v>
      </c>
      <c r="F227" s="241" t="s">
        <v>525</v>
      </c>
      <c r="G227" s="238"/>
      <c r="H227" s="242">
        <v>4609.1000000000004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142</v>
      </c>
      <c r="AU227" s="248" t="s">
        <v>83</v>
      </c>
      <c r="AV227" s="13" t="s">
        <v>83</v>
      </c>
      <c r="AW227" s="13" t="s">
        <v>30</v>
      </c>
      <c r="AX227" s="13" t="s">
        <v>73</v>
      </c>
      <c r="AY227" s="248" t="s">
        <v>132</v>
      </c>
    </row>
    <row r="228" s="14" customFormat="1">
      <c r="A228" s="14"/>
      <c r="B228" s="249"/>
      <c r="C228" s="250"/>
      <c r="D228" s="239" t="s">
        <v>142</v>
      </c>
      <c r="E228" s="251" t="s">
        <v>1</v>
      </c>
      <c r="F228" s="252" t="s">
        <v>151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142</v>
      </c>
      <c r="AU228" s="258" t="s">
        <v>83</v>
      </c>
      <c r="AV228" s="14" t="s">
        <v>81</v>
      </c>
      <c r="AW228" s="14" t="s">
        <v>30</v>
      </c>
      <c r="AX228" s="14" t="s">
        <v>73</v>
      </c>
      <c r="AY228" s="258" t="s">
        <v>132</v>
      </c>
    </row>
    <row r="229" s="13" customFormat="1">
      <c r="A229" s="13"/>
      <c r="B229" s="237"/>
      <c r="C229" s="238"/>
      <c r="D229" s="239" t="s">
        <v>142</v>
      </c>
      <c r="E229" s="240" t="s">
        <v>1</v>
      </c>
      <c r="F229" s="241" t="s">
        <v>526</v>
      </c>
      <c r="G229" s="238"/>
      <c r="H229" s="242">
        <v>175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142</v>
      </c>
      <c r="AU229" s="248" t="s">
        <v>83</v>
      </c>
      <c r="AV229" s="13" t="s">
        <v>83</v>
      </c>
      <c r="AW229" s="13" t="s">
        <v>30</v>
      </c>
      <c r="AX229" s="13" t="s">
        <v>73</v>
      </c>
      <c r="AY229" s="248" t="s">
        <v>132</v>
      </c>
    </row>
    <row r="230" s="14" customFormat="1">
      <c r="A230" s="14"/>
      <c r="B230" s="249"/>
      <c r="C230" s="250"/>
      <c r="D230" s="239" t="s">
        <v>142</v>
      </c>
      <c r="E230" s="251" t="s">
        <v>1</v>
      </c>
      <c r="F230" s="252" t="s">
        <v>176</v>
      </c>
      <c r="G230" s="250"/>
      <c r="H230" s="251" t="s">
        <v>1</v>
      </c>
      <c r="I230" s="253"/>
      <c r="J230" s="250"/>
      <c r="K230" s="250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142</v>
      </c>
      <c r="AU230" s="258" t="s">
        <v>83</v>
      </c>
      <c r="AV230" s="14" t="s">
        <v>81</v>
      </c>
      <c r="AW230" s="14" t="s">
        <v>30</v>
      </c>
      <c r="AX230" s="14" t="s">
        <v>73</v>
      </c>
      <c r="AY230" s="258" t="s">
        <v>132</v>
      </c>
    </row>
    <row r="231" s="14" customFormat="1">
      <c r="A231" s="14"/>
      <c r="B231" s="249"/>
      <c r="C231" s="250"/>
      <c r="D231" s="239" t="s">
        <v>142</v>
      </c>
      <c r="E231" s="251" t="s">
        <v>1</v>
      </c>
      <c r="F231" s="252" t="s">
        <v>177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142</v>
      </c>
      <c r="AU231" s="258" t="s">
        <v>83</v>
      </c>
      <c r="AV231" s="14" t="s">
        <v>81</v>
      </c>
      <c r="AW231" s="14" t="s">
        <v>30</v>
      </c>
      <c r="AX231" s="14" t="s">
        <v>73</v>
      </c>
      <c r="AY231" s="258" t="s">
        <v>132</v>
      </c>
    </row>
    <row r="232" s="15" customFormat="1">
      <c r="A232" s="15"/>
      <c r="B232" s="259"/>
      <c r="C232" s="260"/>
      <c r="D232" s="239" t="s">
        <v>142</v>
      </c>
      <c r="E232" s="261" t="s">
        <v>1</v>
      </c>
      <c r="F232" s="262" t="s">
        <v>145</v>
      </c>
      <c r="G232" s="260"/>
      <c r="H232" s="263">
        <v>4784.1000000000004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142</v>
      </c>
      <c r="AU232" s="269" t="s">
        <v>83</v>
      </c>
      <c r="AV232" s="15" t="s">
        <v>139</v>
      </c>
      <c r="AW232" s="15" t="s">
        <v>30</v>
      </c>
      <c r="AX232" s="15" t="s">
        <v>81</v>
      </c>
      <c r="AY232" s="269" t="s">
        <v>132</v>
      </c>
    </row>
    <row r="233" s="2" customFormat="1" ht="16.5" customHeight="1">
      <c r="A233" s="39"/>
      <c r="B233" s="40"/>
      <c r="C233" s="219" t="s">
        <v>202</v>
      </c>
      <c r="D233" s="219" t="s">
        <v>134</v>
      </c>
      <c r="E233" s="220" t="s">
        <v>597</v>
      </c>
      <c r="F233" s="221" t="s">
        <v>598</v>
      </c>
      <c r="G233" s="222" t="s">
        <v>137</v>
      </c>
      <c r="H233" s="223">
        <v>250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139</v>
      </c>
      <c r="AT233" s="230" t="s">
        <v>134</v>
      </c>
      <c r="AU233" s="230" t="s">
        <v>83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139</v>
      </c>
      <c r="BM233" s="230" t="s">
        <v>249</v>
      </c>
    </row>
    <row r="234" s="13" customFormat="1">
      <c r="A234" s="13"/>
      <c r="B234" s="237"/>
      <c r="C234" s="238"/>
      <c r="D234" s="239" t="s">
        <v>142</v>
      </c>
      <c r="E234" s="240" t="s">
        <v>1</v>
      </c>
      <c r="F234" s="241" t="s">
        <v>599</v>
      </c>
      <c r="G234" s="238"/>
      <c r="H234" s="242">
        <v>250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142</v>
      </c>
      <c r="AU234" s="248" t="s">
        <v>83</v>
      </c>
      <c r="AV234" s="13" t="s">
        <v>83</v>
      </c>
      <c r="AW234" s="13" t="s">
        <v>30</v>
      </c>
      <c r="AX234" s="13" t="s">
        <v>73</v>
      </c>
      <c r="AY234" s="248" t="s">
        <v>132</v>
      </c>
    </row>
    <row r="235" s="14" customFormat="1">
      <c r="A235" s="14"/>
      <c r="B235" s="249"/>
      <c r="C235" s="250"/>
      <c r="D235" s="239" t="s">
        <v>142</v>
      </c>
      <c r="E235" s="251" t="s">
        <v>1</v>
      </c>
      <c r="F235" s="252" t="s">
        <v>600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142</v>
      </c>
      <c r="AU235" s="258" t="s">
        <v>83</v>
      </c>
      <c r="AV235" s="14" t="s">
        <v>81</v>
      </c>
      <c r="AW235" s="14" t="s">
        <v>30</v>
      </c>
      <c r="AX235" s="14" t="s">
        <v>73</v>
      </c>
      <c r="AY235" s="258" t="s">
        <v>132</v>
      </c>
    </row>
    <row r="236" s="15" customFormat="1">
      <c r="A236" s="15"/>
      <c r="B236" s="259"/>
      <c r="C236" s="260"/>
      <c r="D236" s="239" t="s">
        <v>142</v>
      </c>
      <c r="E236" s="261" t="s">
        <v>1</v>
      </c>
      <c r="F236" s="262" t="s">
        <v>145</v>
      </c>
      <c r="G236" s="260"/>
      <c r="H236" s="263">
        <v>250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142</v>
      </c>
      <c r="AU236" s="269" t="s">
        <v>83</v>
      </c>
      <c r="AV236" s="15" t="s">
        <v>139</v>
      </c>
      <c r="AW236" s="15" t="s">
        <v>30</v>
      </c>
      <c r="AX236" s="15" t="s">
        <v>81</v>
      </c>
      <c r="AY236" s="269" t="s">
        <v>132</v>
      </c>
    </row>
    <row r="237" s="2" customFormat="1" ht="24.15" customHeight="1">
      <c r="A237" s="39"/>
      <c r="B237" s="40"/>
      <c r="C237" s="219" t="s">
        <v>250</v>
      </c>
      <c r="D237" s="219" t="s">
        <v>134</v>
      </c>
      <c r="E237" s="220" t="s">
        <v>601</v>
      </c>
      <c r="F237" s="221" t="s">
        <v>602</v>
      </c>
      <c r="G237" s="222" t="s">
        <v>137</v>
      </c>
      <c r="H237" s="223">
        <v>170</v>
      </c>
      <c r="I237" s="224"/>
      <c r="J237" s="225">
        <f>ROUND(I237*H237,2)</f>
        <v>0</v>
      </c>
      <c r="K237" s="221" t="s">
        <v>138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139</v>
      </c>
      <c r="AT237" s="230" t="s">
        <v>134</v>
      </c>
      <c r="AU237" s="230" t="s">
        <v>83</v>
      </c>
      <c r="AY237" s="18" t="s">
        <v>132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139</v>
      </c>
      <c r="BM237" s="230" t="s">
        <v>253</v>
      </c>
    </row>
    <row r="238" s="2" customFormat="1">
      <c r="A238" s="39"/>
      <c r="B238" s="40"/>
      <c r="C238" s="41"/>
      <c r="D238" s="232" t="s">
        <v>140</v>
      </c>
      <c r="E238" s="41"/>
      <c r="F238" s="233" t="s">
        <v>603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140</v>
      </c>
      <c r="AU238" s="18" t="s">
        <v>83</v>
      </c>
    </row>
    <row r="239" s="13" customFormat="1">
      <c r="A239" s="13"/>
      <c r="B239" s="237"/>
      <c r="C239" s="238"/>
      <c r="D239" s="239" t="s">
        <v>142</v>
      </c>
      <c r="E239" s="240" t="s">
        <v>1</v>
      </c>
      <c r="F239" s="241" t="s">
        <v>458</v>
      </c>
      <c r="G239" s="238"/>
      <c r="H239" s="242">
        <v>170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142</v>
      </c>
      <c r="AU239" s="248" t="s">
        <v>83</v>
      </c>
      <c r="AV239" s="13" t="s">
        <v>83</v>
      </c>
      <c r="AW239" s="13" t="s">
        <v>30</v>
      </c>
      <c r="AX239" s="13" t="s">
        <v>73</v>
      </c>
      <c r="AY239" s="248" t="s">
        <v>132</v>
      </c>
    </row>
    <row r="240" s="14" customFormat="1">
      <c r="A240" s="14"/>
      <c r="B240" s="249"/>
      <c r="C240" s="250"/>
      <c r="D240" s="239" t="s">
        <v>142</v>
      </c>
      <c r="E240" s="251" t="s">
        <v>1</v>
      </c>
      <c r="F240" s="252" t="s">
        <v>604</v>
      </c>
      <c r="G240" s="250"/>
      <c r="H240" s="251" t="s">
        <v>1</v>
      </c>
      <c r="I240" s="253"/>
      <c r="J240" s="250"/>
      <c r="K240" s="250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142</v>
      </c>
      <c r="AU240" s="258" t="s">
        <v>83</v>
      </c>
      <c r="AV240" s="14" t="s">
        <v>81</v>
      </c>
      <c r="AW240" s="14" t="s">
        <v>30</v>
      </c>
      <c r="AX240" s="14" t="s">
        <v>73</v>
      </c>
      <c r="AY240" s="258" t="s">
        <v>132</v>
      </c>
    </row>
    <row r="241" s="15" customFormat="1">
      <c r="A241" s="15"/>
      <c r="B241" s="259"/>
      <c r="C241" s="260"/>
      <c r="D241" s="239" t="s">
        <v>142</v>
      </c>
      <c r="E241" s="261" t="s">
        <v>1</v>
      </c>
      <c r="F241" s="262" t="s">
        <v>145</v>
      </c>
      <c r="G241" s="260"/>
      <c r="H241" s="263">
        <v>170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142</v>
      </c>
      <c r="AU241" s="269" t="s">
        <v>83</v>
      </c>
      <c r="AV241" s="15" t="s">
        <v>139</v>
      </c>
      <c r="AW241" s="15" t="s">
        <v>30</v>
      </c>
      <c r="AX241" s="15" t="s">
        <v>81</v>
      </c>
      <c r="AY241" s="269" t="s">
        <v>132</v>
      </c>
    </row>
    <row r="242" s="2" customFormat="1" ht="24.15" customHeight="1">
      <c r="A242" s="39"/>
      <c r="B242" s="40"/>
      <c r="C242" s="219" t="s">
        <v>208</v>
      </c>
      <c r="D242" s="219" t="s">
        <v>134</v>
      </c>
      <c r="E242" s="220" t="s">
        <v>181</v>
      </c>
      <c r="F242" s="221" t="s">
        <v>182</v>
      </c>
      <c r="G242" s="222" t="s">
        <v>137</v>
      </c>
      <c r="H242" s="223">
        <v>4954.1000000000004</v>
      </c>
      <c r="I242" s="224"/>
      <c r="J242" s="225">
        <f>ROUND(I242*H242,2)</f>
        <v>0</v>
      </c>
      <c r="K242" s="221" t="s">
        <v>138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139</v>
      </c>
      <c r="AT242" s="230" t="s">
        <v>134</v>
      </c>
      <c r="AU242" s="230" t="s">
        <v>83</v>
      </c>
      <c r="AY242" s="18" t="s">
        <v>132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139</v>
      </c>
      <c r="BM242" s="230" t="s">
        <v>256</v>
      </c>
    </row>
    <row r="243" s="2" customFormat="1">
      <c r="A243" s="39"/>
      <c r="B243" s="40"/>
      <c r="C243" s="41"/>
      <c r="D243" s="232" t="s">
        <v>140</v>
      </c>
      <c r="E243" s="41"/>
      <c r="F243" s="233" t="s">
        <v>184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140</v>
      </c>
      <c r="AU243" s="18" t="s">
        <v>83</v>
      </c>
    </row>
    <row r="244" s="13" customFormat="1">
      <c r="A244" s="13"/>
      <c r="B244" s="237"/>
      <c r="C244" s="238"/>
      <c r="D244" s="239" t="s">
        <v>142</v>
      </c>
      <c r="E244" s="240" t="s">
        <v>1</v>
      </c>
      <c r="F244" s="241" t="s">
        <v>525</v>
      </c>
      <c r="G244" s="238"/>
      <c r="H244" s="242">
        <v>4609.1000000000004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142</v>
      </c>
      <c r="AU244" s="248" t="s">
        <v>83</v>
      </c>
      <c r="AV244" s="13" t="s">
        <v>83</v>
      </c>
      <c r="AW244" s="13" t="s">
        <v>30</v>
      </c>
      <c r="AX244" s="13" t="s">
        <v>73</v>
      </c>
      <c r="AY244" s="248" t="s">
        <v>132</v>
      </c>
    </row>
    <row r="245" s="14" customFormat="1">
      <c r="A245" s="14"/>
      <c r="B245" s="249"/>
      <c r="C245" s="250"/>
      <c r="D245" s="239" t="s">
        <v>142</v>
      </c>
      <c r="E245" s="251" t="s">
        <v>1</v>
      </c>
      <c r="F245" s="252" t="s">
        <v>151</v>
      </c>
      <c r="G245" s="250"/>
      <c r="H245" s="251" t="s">
        <v>1</v>
      </c>
      <c r="I245" s="253"/>
      <c r="J245" s="250"/>
      <c r="K245" s="250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142</v>
      </c>
      <c r="AU245" s="258" t="s">
        <v>83</v>
      </c>
      <c r="AV245" s="14" t="s">
        <v>81</v>
      </c>
      <c r="AW245" s="14" t="s">
        <v>30</v>
      </c>
      <c r="AX245" s="14" t="s">
        <v>73</v>
      </c>
      <c r="AY245" s="258" t="s">
        <v>132</v>
      </c>
    </row>
    <row r="246" s="13" customFormat="1">
      <c r="A246" s="13"/>
      <c r="B246" s="237"/>
      <c r="C246" s="238"/>
      <c r="D246" s="239" t="s">
        <v>142</v>
      </c>
      <c r="E246" s="240" t="s">
        <v>1</v>
      </c>
      <c r="F246" s="241" t="s">
        <v>526</v>
      </c>
      <c r="G246" s="238"/>
      <c r="H246" s="242">
        <v>175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142</v>
      </c>
      <c r="AU246" s="248" t="s">
        <v>83</v>
      </c>
      <c r="AV246" s="13" t="s">
        <v>83</v>
      </c>
      <c r="AW246" s="13" t="s">
        <v>30</v>
      </c>
      <c r="AX246" s="13" t="s">
        <v>73</v>
      </c>
      <c r="AY246" s="248" t="s">
        <v>132</v>
      </c>
    </row>
    <row r="247" s="14" customFormat="1">
      <c r="A247" s="14"/>
      <c r="B247" s="249"/>
      <c r="C247" s="250"/>
      <c r="D247" s="239" t="s">
        <v>142</v>
      </c>
      <c r="E247" s="251" t="s">
        <v>1</v>
      </c>
      <c r="F247" s="252" t="s">
        <v>185</v>
      </c>
      <c r="G247" s="250"/>
      <c r="H247" s="251" t="s">
        <v>1</v>
      </c>
      <c r="I247" s="253"/>
      <c r="J247" s="250"/>
      <c r="K247" s="250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142</v>
      </c>
      <c r="AU247" s="258" t="s">
        <v>83</v>
      </c>
      <c r="AV247" s="14" t="s">
        <v>81</v>
      </c>
      <c r="AW247" s="14" t="s">
        <v>30</v>
      </c>
      <c r="AX247" s="14" t="s">
        <v>73</v>
      </c>
      <c r="AY247" s="258" t="s">
        <v>132</v>
      </c>
    </row>
    <row r="248" s="13" customFormat="1">
      <c r="A248" s="13"/>
      <c r="B248" s="237"/>
      <c r="C248" s="238"/>
      <c r="D248" s="239" t="s">
        <v>142</v>
      </c>
      <c r="E248" s="240" t="s">
        <v>1</v>
      </c>
      <c r="F248" s="241" t="s">
        <v>458</v>
      </c>
      <c r="G248" s="238"/>
      <c r="H248" s="242">
        <v>170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142</v>
      </c>
      <c r="AU248" s="248" t="s">
        <v>83</v>
      </c>
      <c r="AV248" s="13" t="s">
        <v>83</v>
      </c>
      <c r="AW248" s="13" t="s">
        <v>30</v>
      </c>
      <c r="AX248" s="13" t="s">
        <v>73</v>
      </c>
      <c r="AY248" s="248" t="s">
        <v>132</v>
      </c>
    </row>
    <row r="249" s="14" customFormat="1">
      <c r="A249" s="14"/>
      <c r="B249" s="249"/>
      <c r="C249" s="250"/>
      <c r="D249" s="239" t="s">
        <v>142</v>
      </c>
      <c r="E249" s="251" t="s">
        <v>1</v>
      </c>
      <c r="F249" s="252" t="s">
        <v>605</v>
      </c>
      <c r="G249" s="250"/>
      <c r="H249" s="251" t="s">
        <v>1</v>
      </c>
      <c r="I249" s="253"/>
      <c r="J249" s="250"/>
      <c r="K249" s="250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142</v>
      </c>
      <c r="AU249" s="258" t="s">
        <v>83</v>
      </c>
      <c r="AV249" s="14" t="s">
        <v>81</v>
      </c>
      <c r="AW249" s="14" t="s">
        <v>30</v>
      </c>
      <c r="AX249" s="14" t="s">
        <v>73</v>
      </c>
      <c r="AY249" s="258" t="s">
        <v>132</v>
      </c>
    </row>
    <row r="250" s="14" customFormat="1">
      <c r="A250" s="14"/>
      <c r="B250" s="249"/>
      <c r="C250" s="250"/>
      <c r="D250" s="239" t="s">
        <v>142</v>
      </c>
      <c r="E250" s="251" t="s">
        <v>1</v>
      </c>
      <c r="F250" s="252" t="s">
        <v>177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142</v>
      </c>
      <c r="AU250" s="258" t="s">
        <v>83</v>
      </c>
      <c r="AV250" s="14" t="s">
        <v>81</v>
      </c>
      <c r="AW250" s="14" t="s">
        <v>30</v>
      </c>
      <c r="AX250" s="14" t="s">
        <v>73</v>
      </c>
      <c r="AY250" s="258" t="s">
        <v>132</v>
      </c>
    </row>
    <row r="251" s="15" customFormat="1">
      <c r="A251" s="15"/>
      <c r="B251" s="259"/>
      <c r="C251" s="260"/>
      <c r="D251" s="239" t="s">
        <v>142</v>
      </c>
      <c r="E251" s="261" t="s">
        <v>1</v>
      </c>
      <c r="F251" s="262" t="s">
        <v>145</v>
      </c>
      <c r="G251" s="260"/>
      <c r="H251" s="263">
        <v>4954.1000000000004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142</v>
      </c>
      <c r="AU251" s="269" t="s">
        <v>83</v>
      </c>
      <c r="AV251" s="15" t="s">
        <v>139</v>
      </c>
      <c r="AW251" s="15" t="s">
        <v>30</v>
      </c>
      <c r="AX251" s="15" t="s">
        <v>81</v>
      </c>
      <c r="AY251" s="269" t="s">
        <v>132</v>
      </c>
    </row>
    <row r="252" s="2" customFormat="1" ht="24.15" customHeight="1">
      <c r="A252" s="39"/>
      <c r="B252" s="40"/>
      <c r="C252" s="219" t="s">
        <v>257</v>
      </c>
      <c r="D252" s="219" t="s">
        <v>134</v>
      </c>
      <c r="E252" s="220" t="s">
        <v>187</v>
      </c>
      <c r="F252" s="221" t="s">
        <v>188</v>
      </c>
      <c r="G252" s="222" t="s">
        <v>137</v>
      </c>
      <c r="H252" s="223">
        <v>500</v>
      </c>
      <c r="I252" s="224"/>
      <c r="J252" s="225">
        <f>ROUND(I252*H252,2)</f>
        <v>0</v>
      </c>
      <c r="K252" s="221" t="s">
        <v>138</v>
      </c>
      <c r="L252" s="45"/>
      <c r="M252" s="226" t="s">
        <v>1</v>
      </c>
      <c r="N252" s="227" t="s">
        <v>38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139</v>
      </c>
      <c r="AT252" s="230" t="s">
        <v>134</v>
      </c>
      <c r="AU252" s="230" t="s">
        <v>83</v>
      </c>
      <c r="AY252" s="18" t="s">
        <v>132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81</v>
      </c>
      <c r="BK252" s="231">
        <f>ROUND(I252*H252,2)</f>
        <v>0</v>
      </c>
      <c r="BL252" s="18" t="s">
        <v>139</v>
      </c>
      <c r="BM252" s="230" t="s">
        <v>260</v>
      </c>
    </row>
    <row r="253" s="2" customFormat="1">
      <c r="A253" s="39"/>
      <c r="B253" s="40"/>
      <c r="C253" s="41"/>
      <c r="D253" s="232" t="s">
        <v>140</v>
      </c>
      <c r="E253" s="41"/>
      <c r="F253" s="233" t="s">
        <v>190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140</v>
      </c>
      <c r="AU253" s="18" t="s">
        <v>83</v>
      </c>
    </row>
    <row r="254" s="13" customFormat="1">
      <c r="A254" s="13"/>
      <c r="B254" s="237"/>
      <c r="C254" s="238"/>
      <c r="D254" s="239" t="s">
        <v>142</v>
      </c>
      <c r="E254" s="240" t="s">
        <v>1</v>
      </c>
      <c r="F254" s="241" t="s">
        <v>530</v>
      </c>
      <c r="G254" s="238"/>
      <c r="H254" s="242">
        <v>500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142</v>
      </c>
      <c r="AU254" s="248" t="s">
        <v>83</v>
      </c>
      <c r="AV254" s="13" t="s">
        <v>83</v>
      </c>
      <c r="AW254" s="13" t="s">
        <v>30</v>
      </c>
      <c r="AX254" s="13" t="s">
        <v>73</v>
      </c>
      <c r="AY254" s="248" t="s">
        <v>132</v>
      </c>
    </row>
    <row r="255" s="14" customFormat="1">
      <c r="A255" s="14"/>
      <c r="B255" s="249"/>
      <c r="C255" s="250"/>
      <c r="D255" s="239" t="s">
        <v>142</v>
      </c>
      <c r="E255" s="251" t="s">
        <v>1</v>
      </c>
      <c r="F255" s="252" t="s">
        <v>191</v>
      </c>
      <c r="G255" s="250"/>
      <c r="H255" s="251" t="s">
        <v>1</v>
      </c>
      <c r="I255" s="253"/>
      <c r="J255" s="250"/>
      <c r="K255" s="250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142</v>
      </c>
      <c r="AU255" s="258" t="s">
        <v>83</v>
      </c>
      <c r="AV255" s="14" t="s">
        <v>81</v>
      </c>
      <c r="AW255" s="14" t="s">
        <v>30</v>
      </c>
      <c r="AX255" s="14" t="s">
        <v>73</v>
      </c>
      <c r="AY255" s="258" t="s">
        <v>132</v>
      </c>
    </row>
    <row r="256" s="15" customFormat="1">
      <c r="A256" s="15"/>
      <c r="B256" s="259"/>
      <c r="C256" s="260"/>
      <c r="D256" s="239" t="s">
        <v>142</v>
      </c>
      <c r="E256" s="261" t="s">
        <v>1</v>
      </c>
      <c r="F256" s="262" t="s">
        <v>145</v>
      </c>
      <c r="G256" s="260"/>
      <c r="H256" s="263">
        <v>500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142</v>
      </c>
      <c r="AU256" s="269" t="s">
        <v>83</v>
      </c>
      <c r="AV256" s="15" t="s">
        <v>139</v>
      </c>
      <c r="AW256" s="15" t="s">
        <v>30</v>
      </c>
      <c r="AX256" s="15" t="s">
        <v>81</v>
      </c>
      <c r="AY256" s="269" t="s">
        <v>132</v>
      </c>
    </row>
    <row r="257" s="2" customFormat="1" ht="24.15" customHeight="1">
      <c r="A257" s="39"/>
      <c r="B257" s="40"/>
      <c r="C257" s="219" t="s">
        <v>213</v>
      </c>
      <c r="D257" s="219" t="s">
        <v>134</v>
      </c>
      <c r="E257" s="220" t="s">
        <v>606</v>
      </c>
      <c r="F257" s="221" t="s">
        <v>607</v>
      </c>
      <c r="G257" s="222" t="s">
        <v>137</v>
      </c>
      <c r="H257" s="223">
        <v>90</v>
      </c>
      <c r="I257" s="224"/>
      <c r="J257" s="225">
        <f>ROUND(I257*H257,2)</f>
        <v>0</v>
      </c>
      <c r="K257" s="221" t="s">
        <v>138</v>
      </c>
      <c r="L257" s="45"/>
      <c r="M257" s="226" t="s">
        <v>1</v>
      </c>
      <c r="N257" s="227" t="s">
        <v>38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139</v>
      </c>
      <c r="AT257" s="230" t="s">
        <v>134</v>
      </c>
      <c r="AU257" s="230" t="s">
        <v>83</v>
      </c>
      <c r="AY257" s="18" t="s">
        <v>132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81</v>
      </c>
      <c r="BK257" s="231">
        <f>ROUND(I257*H257,2)</f>
        <v>0</v>
      </c>
      <c r="BL257" s="18" t="s">
        <v>139</v>
      </c>
      <c r="BM257" s="230" t="s">
        <v>268</v>
      </c>
    </row>
    <row r="258" s="2" customFormat="1">
      <c r="A258" s="39"/>
      <c r="B258" s="40"/>
      <c r="C258" s="41"/>
      <c r="D258" s="232" t="s">
        <v>140</v>
      </c>
      <c r="E258" s="41"/>
      <c r="F258" s="233" t="s">
        <v>608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140</v>
      </c>
      <c r="AU258" s="18" t="s">
        <v>83</v>
      </c>
    </row>
    <row r="259" s="13" customFormat="1">
      <c r="A259" s="13"/>
      <c r="B259" s="237"/>
      <c r="C259" s="238"/>
      <c r="D259" s="239" t="s">
        <v>142</v>
      </c>
      <c r="E259" s="240" t="s">
        <v>1</v>
      </c>
      <c r="F259" s="241" t="s">
        <v>395</v>
      </c>
      <c r="G259" s="238"/>
      <c r="H259" s="242">
        <v>90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142</v>
      </c>
      <c r="AU259" s="248" t="s">
        <v>83</v>
      </c>
      <c r="AV259" s="13" t="s">
        <v>83</v>
      </c>
      <c r="AW259" s="13" t="s">
        <v>30</v>
      </c>
      <c r="AX259" s="13" t="s">
        <v>73</v>
      </c>
      <c r="AY259" s="248" t="s">
        <v>132</v>
      </c>
    </row>
    <row r="260" s="14" customFormat="1">
      <c r="A260" s="14"/>
      <c r="B260" s="249"/>
      <c r="C260" s="250"/>
      <c r="D260" s="239" t="s">
        <v>142</v>
      </c>
      <c r="E260" s="251" t="s">
        <v>1</v>
      </c>
      <c r="F260" s="252" t="s">
        <v>144</v>
      </c>
      <c r="G260" s="250"/>
      <c r="H260" s="251" t="s">
        <v>1</v>
      </c>
      <c r="I260" s="253"/>
      <c r="J260" s="250"/>
      <c r="K260" s="250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142</v>
      </c>
      <c r="AU260" s="258" t="s">
        <v>83</v>
      </c>
      <c r="AV260" s="14" t="s">
        <v>81</v>
      </c>
      <c r="AW260" s="14" t="s">
        <v>30</v>
      </c>
      <c r="AX260" s="14" t="s">
        <v>73</v>
      </c>
      <c r="AY260" s="258" t="s">
        <v>132</v>
      </c>
    </row>
    <row r="261" s="15" customFormat="1">
      <c r="A261" s="15"/>
      <c r="B261" s="259"/>
      <c r="C261" s="260"/>
      <c r="D261" s="239" t="s">
        <v>142</v>
      </c>
      <c r="E261" s="261" t="s">
        <v>1</v>
      </c>
      <c r="F261" s="262" t="s">
        <v>145</v>
      </c>
      <c r="G261" s="260"/>
      <c r="H261" s="263">
        <v>90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142</v>
      </c>
      <c r="AU261" s="269" t="s">
        <v>83</v>
      </c>
      <c r="AV261" s="15" t="s">
        <v>139</v>
      </c>
      <c r="AW261" s="15" t="s">
        <v>30</v>
      </c>
      <c r="AX261" s="15" t="s">
        <v>81</v>
      </c>
      <c r="AY261" s="269" t="s">
        <v>132</v>
      </c>
    </row>
    <row r="262" s="2" customFormat="1" ht="16.5" customHeight="1">
      <c r="A262" s="39"/>
      <c r="B262" s="40"/>
      <c r="C262" s="270" t="s">
        <v>275</v>
      </c>
      <c r="D262" s="270" t="s">
        <v>199</v>
      </c>
      <c r="E262" s="271" t="s">
        <v>609</v>
      </c>
      <c r="F262" s="272" t="s">
        <v>610</v>
      </c>
      <c r="G262" s="273" t="s">
        <v>170</v>
      </c>
      <c r="H262" s="274">
        <v>108</v>
      </c>
      <c r="I262" s="275"/>
      <c r="J262" s="276">
        <f>ROUND(I262*H262,2)</f>
        <v>0</v>
      </c>
      <c r="K262" s="272" t="s">
        <v>138</v>
      </c>
      <c r="L262" s="277"/>
      <c r="M262" s="278" t="s">
        <v>1</v>
      </c>
      <c r="N262" s="279" t="s">
        <v>38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165</v>
      </c>
      <c r="AT262" s="230" t="s">
        <v>199</v>
      </c>
      <c r="AU262" s="230" t="s">
        <v>83</v>
      </c>
      <c r="AY262" s="18" t="s">
        <v>132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139</v>
      </c>
      <c r="BM262" s="230" t="s">
        <v>278</v>
      </c>
    </row>
    <row r="263" s="13" customFormat="1">
      <c r="A263" s="13"/>
      <c r="B263" s="237"/>
      <c r="C263" s="238"/>
      <c r="D263" s="239" t="s">
        <v>142</v>
      </c>
      <c r="E263" s="240" t="s">
        <v>1</v>
      </c>
      <c r="F263" s="241" t="s">
        <v>611</v>
      </c>
      <c r="G263" s="238"/>
      <c r="H263" s="242">
        <v>108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142</v>
      </c>
      <c r="AU263" s="248" t="s">
        <v>83</v>
      </c>
      <c r="AV263" s="13" t="s">
        <v>83</v>
      </c>
      <c r="AW263" s="13" t="s">
        <v>30</v>
      </c>
      <c r="AX263" s="13" t="s">
        <v>73</v>
      </c>
      <c r="AY263" s="248" t="s">
        <v>132</v>
      </c>
    </row>
    <row r="264" s="15" customFormat="1">
      <c r="A264" s="15"/>
      <c r="B264" s="259"/>
      <c r="C264" s="260"/>
      <c r="D264" s="239" t="s">
        <v>142</v>
      </c>
      <c r="E264" s="261" t="s">
        <v>1</v>
      </c>
      <c r="F264" s="262" t="s">
        <v>145</v>
      </c>
      <c r="G264" s="260"/>
      <c r="H264" s="263">
        <v>108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142</v>
      </c>
      <c r="AU264" s="269" t="s">
        <v>83</v>
      </c>
      <c r="AV264" s="15" t="s">
        <v>139</v>
      </c>
      <c r="AW264" s="15" t="s">
        <v>30</v>
      </c>
      <c r="AX264" s="15" t="s">
        <v>81</v>
      </c>
      <c r="AY264" s="269" t="s">
        <v>132</v>
      </c>
    </row>
    <row r="265" s="2" customFormat="1" ht="24.15" customHeight="1">
      <c r="A265" s="39"/>
      <c r="B265" s="40"/>
      <c r="C265" s="219" t="s">
        <v>219</v>
      </c>
      <c r="D265" s="219" t="s">
        <v>134</v>
      </c>
      <c r="E265" s="220" t="s">
        <v>612</v>
      </c>
      <c r="F265" s="221" t="s">
        <v>613</v>
      </c>
      <c r="G265" s="222" t="s">
        <v>137</v>
      </c>
      <c r="H265" s="223">
        <v>145</v>
      </c>
      <c r="I265" s="224"/>
      <c r="J265" s="225">
        <f>ROUND(I265*H265,2)</f>
        <v>0</v>
      </c>
      <c r="K265" s="221" t="s">
        <v>138</v>
      </c>
      <c r="L265" s="45"/>
      <c r="M265" s="226" t="s">
        <v>1</v>
      </c>
      <c r="N265" s="227" t="s">
        <v>38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139</v>
      </c>
      <c r="AT265" s="230" t="s">
        <v>134</v>
      </c>
      <c r="AU265" s="230" t="s">
        <v>83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81</v>
      </c>
      <c r="BK265" s="231">
        <f>ROUND(I265*H265,2)</f>
        <v>0</v>
      </c>
      <c r="BL265" s="18" t="s">
        <v>139</v>
      </c>
      <c r="BM265" s="230" t="s">
        <v>284</v>
      </c>
    </row>
    <row r="266" s="2" customFormat="1">
      <c r="A266" s="39"/>
      <c r="B266" s="40"/>
      <c r="C266" s="41"/>
      <c r="D266" s="232" t="s">
        <v>140</v>
      </c>
      <c r="E266" s="41"/>
      <c r="F266" s="233" t="s">
        <v>614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140</v>
      </c>
      <c r="AU266" s="18" t="s">
        <v>83</v>
      </c>
    </row>
    <row r="267" s="12" customFormat="1" ht="22.8" customHeight="1">
      <c r="A267" s="12"/>
      <c r="B267" s="203"/>
      <c r="C267" s="204"/>
      <c r="D267" s="205" t="s">
        <v>72</v>
      </c>
      <c r="E267" s="217" t="s">
        <v>165</v>
      </c>
      <c r="F267" s="217" t="s">
        <v>204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SUM(P268:P277)</f>
        <v>0</v>
      </c>
      <c r="Q267" s="211"/>
      <c r="R267" s="212">
        <f>SUM(R268:R277)</f>
        <v>0</v>
      </c>
      <c r="S267" s="211"/>
      <c r="T267" s="213">
        <f>SUM(T268:T277)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81</v>
      </c>
      <c r="AT267" s="215" t="s">
        <v>72</v>
      </c>
      <c r="AU267" s="215" t="s">
        <v>81</v>
      </c>
      <c r="AY267" s="214" t="s">
        <v>132</v>
      </c>
      <c r="BK267" s="216">
        <f>SUM(BK268:BK277)</f>
        <v>0</v>
      </c>
    </row>
    <row r="268" s="2" customFormat="1" ht="16.5" customHeight="1">
      <c r="A268" s="39"/>
      <c r="B268" s="40"/>
      <c r="C268" s="219" t="s">
        <v>290</v>
      </c>
      <c r="D268" s="219" t="s">
        <v>134</v>
      </c>
      <c r="E268" s="220" t="s">
        <v>211</v>
      </c>
      <c r="F268" s="221" t="s">
        <v>212</v>
      </c>
      <c r="G268" s="222" t="s">
        <v>207</v>
      </c>
      <c r="H268" s="223">
        <v>3</v>
      </c>
      <c r="I268" s="224"/>
      <c r="J268" s="225">
        <f>ROUND(I268*H268,2)</f>
        <v>0</v>
      </c>
      <c r="K268" s="221" t="s">
        <v>138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139</v>
      </c>
      <c r="AT268" s="230" t="s">
        <v>134</v>
      </c>
      <c r="AU268" s="230" t="s">
        <v>83</v>
      </c>
      <c r="AY268" s="18" t="s">
        <v>132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139</v>
      </c>
      <c r="BM268" s="230" t="s">
        <v>293</v>
      </c>
    </row>
    <row r="269" s="2" customFormat="1">
      <c r="A269" s="39"/>
      <c r="B269" s="40"/>
      <c r="C269" s="41"/>
      <c r="D269" s="232" t="s">
        <v>140</v>
      </c>
      <c r="E269" s="41"/>
      <c r="F269" s="233" t="s">
        <v>214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83</v>
      </c>
    </row>
    <row r="270" s="13" customFormat="1">
      <c r="A270" s="13"/>
      <c r="B270" s="237"/>
      <c r="C270" s="238"/>
      <c r="D270" s="239" t="s">
        <v>142</v>
      </c>
      <c r="E270" s="240" t="s">
        <v>1</v>
      </c>
      <c r="F270" s="241" t="s">
        <v>155</v>
      </c>
      <c r="G270" s="238"/>
      <c r="H270" s="242">
        <v>3</v>
      </c>
      <c r="I270" s="243"/>
      <c r="J270" s="238"/>
      <c r="K270" s="238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142</v>
      </c>
      <c r="AU270" s="248" t="s">
        <v>83</v>
      </c>
      <c r="AV270" s="13" t="s">
        <v>83</v>
      </c>
      <c r="AW270" s="13" t="s">
        <v>30</v>
      </c>
      <c r="AX270" s="13" t="s">
        <v>73</v>
      </c>
      <c r="AY270" s="248" t="s">
        <v>132</v>
      </c>
    </row>
    <row r="271" s="14" customFormat="1">
      <c r="A271" s="14"/>
      <c r="B271" s="249"/>
      <c r="C271" s="250"/>
      <c r="D271" s="239" t="s">
        <v>142</v>
      </c>
      <c r="E271" s="251" t="s">
        <v>1</v>
      </c>
      <c r="F271" s="252" t="s">
        <v>144</v>
      </c>
      <c r="G271" s="250"/>
      <c r="H271" s="251" t="s">
        <v>1</v>
      </c>
      <c r="I271" s="253"/>
      <c r="J271" s="250"/>
      <c r="K271" s="250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142</v>
      </c>
      <c r="AU271" s="258" t="s">
        <v>83</v>
      </c>
      <c r="AV271" s="14" t="s">
        <v>81</v>
      </c>
      <c r="AW271" s="14" t="s">
        <v>30</v>
      </c>
      <c r="AX271" s="14" t="s">
        <v>73</v>
      </c>
      <c r="AY271" s="258" t="s">
        <v>132</v>
      </c>
    </row>
    <row r="272" s="15" customFormat="1">
      <c r="A272" s="15"/>
      <c r="B272" s="259"/>
      <c r="C272" s="260"/>
      <c r="D272" s="239" t="s">
        <v>142</v>
      </c>
      <c r="E272" s="261" t="s">
        <v>1</v>
      </c>
      <c r="F272" s="262" t="s">
        <v>145</v>
      </c>
      <c r="G272" s="260"/>
      <c r="H272" s="263">
        <v>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142</v>
      </c>
      <c r="AU272" s="269" t="s">
        <v>83</v>
      </c>
      <c r="AV272" s="15" t="s">
        <v>139</v>
      </c>
      <c r="AW272" s="15" t="s">
        <v>30</v>
      </c>
      <c r="AX272" s="15" t="s">
        <v>81</v>
      </c>
      <c r="AY272" s="269" t="s">
        <v>132</v>
      </c>
    </row>
    <row r="273" s="2" customFormat="1" ht="16.5" customHeight="1">
      <c r="A273" s="39"/>
      <c r="B273" s="40"/>
      <c r="C273" s="219" t="s">
        <v>223</v>
      </c>
      <c r="D273" s="219" t="s">
        <v>134</v>
      </c>
      <c r="E273" s="220" t="s">
        <v>615</v>
      </c>
      <c r="F273" s="221" t="s">
        <v>616</v>
      </c>
      <c r="G273" s="222" t="s">
        <v>170</v>
      </c>
      <c r="H273" s="223">
        <v>2.2999999999999998</v>
      </c>
      <c r="I273" s="224"/>
      <c r="J273" s="225">
        <f>ROUND(I273*H273,2)</f>
        <v>0</v>
      </c>
      <c r="K273" s="221" t="s">
        <v>138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139</v>
      </c>
      <c r="AT273" s="230" t="s">
        <v>134</v>
      </c>
      <c r="AU273" s="230" t="s">
        <v>83</v>
      </c>
      <c r="AY273" s="18" t="s">
        <v>132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139</v>
      </c>
      <c r="BM273" s="230" t="s">
        <v>301</v>
      </c>
    </row>
    <row r="274" s="2" customFormat="1">
      <c r="A274" s="39"/>
      <c r="B274" s="40"/>
      <c r="C274" s="41"/>
      <c r="D274" s="232" t="s">
        <v>140</v>
      </c>
      <c r="E274" s="41"/>
      <c r="F274" s="233" t="s">
        <v>617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83</v>
      </c>
    </row>
    <row r="275" s="13" customFormat="1">
      <c r="A275" s="13"/>
      <c r="B275" s="237"/>
      <c r="C275" s="238"/>
      <c r="D275" s="239" t="s">
        <v>142</v>
      </c>
      <c r="E275" s="240" t="s">
        <v>1</v>
      </c>
      <c r="F275" s="241" t="s">
        <v>618</v>
      </c>
      <c r="G275" s="238"/>
      <c r="H275" s="242">
        <v>2.2999999999999998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142</v>
      </c>
      <c r="AU275" s="248" t="s">
        <v>83</v>
      </c>
      <c r="AV275" s="13" t="s">
        <v>83</v>
      </c>
      <c r="AW275" s="13" t="s">
        <v>30</v>
      </c>
      <c r="AX275" s="13" t="s">
        <v>73</v>
      </c>
      <c r="AY275" s="248" t="s">
        <v>132</v>
      </c>
    </row>
    <row r="276" s="14" customFormat="1">
      <c r="A276" s="14"/>
      <c r="B276" s="249"/>
      <c r="C276" s="250"/>
      <c r="D276" s="239" t="s">
        <v>142</v>
      </c>
      <c r="E276" s="251" t="s">
        <v>1</v>
      </c>
      <c r="F276" s="252" t="s">
        <v>144</v>
      </c>
      <c r="G276" s="250"/>
      <c r="H276" s="251" t="s">
        <v>1</v>
      </c>
      <c r="I276" s="253"/>
      <c r="J276" s="250"/>
      <c r="K276" s="250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142</v>
      </c>
      <c r="AU276" s="258" t="s">
        <v>83</v>
      </c>
      <c r="AV276" s="14" t="s">
        <v>81</v>
      </c>
      <c r="AW276" s="14" t="s">
        <v>30</v>
      </c>
      <c r="AX276" s="14" t="s">
        <v>73</v>
      </c>
      <c r="AY276" s="258" t="s">
        <v>132</v>
      </c>
    </row>
    <row r="277" s="15" customFormat="1">
      <c r="A277" s="15"/>
      <c r="B277" s="259"/>
      <c r="C277" s="260"/>
      <c r="D277" s="239" t="s">
        <v>142</v>
      </c>
      <c r="E277" s="261" t="s">
        <v>1</v>
      </c>
      <c r="F277" s="262" t="s">
        <v>145</v>
      </c>
      <c r="G277" s="260"/>
      <c r="H277" s="263">
        <v>2.2999999999999998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9" t="s">
        <v>142</v>
      </c>
      <c r="AU277" s="269" t="s">
        <v>83</v>
      </c>
      <c r="AV277" s="15" t="s">
        <v>139</v>
      </c>
      <c r="AW277" s="15" t="s">
        <v>30</v>
      </c>
      <c r="AX277" s="15" t="s">
        <v>81</v>
      </c>
      <c r="AY277" s="269" t="s">
        <v>132</v>
      </c>
    </row>
    <row r="278" s="12" customFormat="1" ht="22.8" customHeight="1">
      <c r="A278" s="12"/>
      <c r="B278" s="203"/>
      <c r="C278" s="204"/>
      <c r="D278" s="205" t="s">
        <v>72</v>
      </c>
      <c r="E278" s="217" t="s">
        <v>186</v>
      </c>
      <c r="F278" s="217" t="s">
        <v>215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SUM(P279:P408)</f>
        <v>0</v>
      </c>
      <c r="Q278" s="211"/>
      <c r="R278" s="212">
        <f>SUM(R279:R408)</f>
        <v>0</v>
      </c>
      <c r="S278" s="211"/>
      <c r="T278" s="213">
        <f>SUM(T279:T408)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81</v>
      </c>
      <c r="AT278" s="215" t="s">
        <v>72</v>
      </c>
      <c r="AU278" s="215" t="s">
        <v>81</v>
      </c>
      <c r="AY278" s="214" t="s">
        <v>132</v>
      </c>
      <c r="BK278" s="216">
        <f>SUM(BK279:BK408)</f>
        <v>0</v>
      </c>
    </row>
    <row r="279" s="2" customFormat="1" ht="16.5" customHeight="1">
      <c r="A279" s="39"/>
      <c r="B279" s="40"/>
      <c r="C279" s="219" t="s">
        <v>307</v>
      </c>
      <c r="D279" s="219" t="s">
        <v>134</v>
      </c>
      <c r="E279" s="220" t="s">
        <v>229</v>
      </c>
      <c r="F279" s="221" t="s">
        <v>230</v>
      </c>
      <c r="G279" s="222" t="s">
        <v>207</v>
      </c>
      <c r="H279" s="223">
        <v>2</v>
      </c>
      <c r="I279" s="224"/>
      <c r="J279" s="225">
        <f>ROUND(I279*H279,2)</f>
        <v>0</v>
      </c>
      <c r="K279" s="221" t="s">
        <v>138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139</v>
      </c>
      <c r="AT279" s="230" t="s">
        <v>134</v>
      </c>
      <c r="AU279" s="230" t="s">
        <v>83</v>
      </c>
      <c r="AY279" s="18" t="s">
        <v>132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139</v>
      </c>
      <c r="BM279" s="230" t="s">
        <v>310</v>
      </c>
    </row>
    <row r="280" s="2" customFormat="1">
      <c r="A280" s="39"/>
      <c r="B280" s="40"/>
      <c r="C280" s="41"/>
      <c r="D280" s="232" t="s">
        <v>140</v>
      </c>
      <c r="E280" s="41"/>
      <c r="F280" s="233" t="s">
        <v>232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83</v>
      </c>
    </row>
    <row r="281" s="13" customFormat="1">
      <c r="A281" s="13"/>
      <c r="B281" s="237"/>
      <c r="C281" s="238"/>
      <c r="D281" s="239" t="s">
        <v>142</v>
      </c>
      <c r="E281" s="240" t="s">
        <v>1</v>
      </c>
      <c r="F281" s="241" t="s">
        <v>83</v>
      </c>
      <c r="G281" s="238"/>
      <c r="H281" s="242">
        <v>2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142</v>
      </c>
      <c r="AU281" s="248" t="s">
        <v>83</v>
      </c>
      <c r="AV281" s="13" t="s">
        <v>83</v>
      </c>
      <c r="AW281" s="13" t="s">
        <v>30</v>
      </c>
      <c r="AX281" s="13" t="s">
        <v>73</v>
      </c>
      <c r="AY281" s="248" t="s">
        <v>132</v>
      </c>
    </row>
    <row r="282" s="14" customFormat="1">
      <c r="A282" s="14"/>
      <c r="B282" s="249"/>
      <c r="C282" s="250"/>
      <c r="D282" s="239" t="s">
        <v>142</v>
      </c>
      <c r="E282" s="251" t="s">
        <v>1</v>
      </c>
      <c r="F282" s="252" t="s">
        <v>144</v>
      </c>
      <c r="G282" s="250"/>
      <c r="H282" s="251" t="s">
        <v>1</v>
      </c>
      <c r="I282" s="253"/>
      <c r="J282" s="250"/>
      <c r="K282" s="250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142</v>
      </c>
      <c r="AU282" s="258" t="s">
        <v>83</v>
      </c>
      <c r="AV282" s="14" t="s">
        <v>81</v>
      </c>
      <c r="AW282" s="14" t="s">
        <v>30</v>
      </c>
      <c r="AX282" s="14" t="s">
        <v>73</v>
      </c>
      <c r="AY282" s="258" t="s">
        <v>132</v>
      </c>
    </row>
    <row r="283" s="15" customFormat="1">
      <c r="A283" s="15"/>
      <c r="B283" s="259"/>
      <c r="C283" s="260"/>
      <c r="D283" s="239" t="s">
        <v>142</v>
      </c>
      <c r="E283" s="261" t="s">
        <v>1</v>
      </c>
      <c r="F283" s="262" t="s">
        <v>145</v>
      </c>
      <c r="G283" s="260"/>
      <c r="H283" s="263">
        <v>2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142</v>
      </c>
      <c r="AU283" s="269" t="s">
        <v>83</v>
      </c>
      <c r="AV283" s="15" t="s">
        <v>139</v>
      </c>
      <c r="AW283" s="15" t="s">
        <v>30</v>
      </c>
      <c r="AX283" s="15" t="s">
        <v>81</v>
      </c>
      <c r="AY283" s="269" t="s">
        <v>132</v>
      </c>
    </row>
    <row r="284" s="2" customFormat="1" ht="16.5" customHeight="1">
      <c r="A284" s="39"/>
      <c r="B284" s="40"/>
      <c r="C284" s="270" t="s">
        <v>227</v>
      </c>
      <c r="D284" s="270" t="s">
        <v>199</v>
      </c>
      <c r="E284" s="271" t="s">
        <v>619</v>
      </c>
      <c r="F284" s="272" t="s">
        <v>620</v>
      </c>
      <c r="G284" s="273" t="s">
        <v>207</v>
      </c>
      <c r="H284" s="274">
        <v>1</v>
      </c>
      <c r="I284" s="275"/>
      <c r="J284" s="276">
        <f>ROUND(I284*H284,2)</f>
        <v>0</v>
      </c>
      <c r="K284" s="272" t="s">
        <v>138</v>
      </c>
      <c r="L284" s="277"/>
      <c r="M284" s="278" t="s">
        <v>1</v>
      </c>
      <c r="N284" s="279" t="s">
        <v>38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165</v>
      </c>
      <c r="AT284" s="230" t="s">
        <v>199</v>
      </c>
      <c r="AU284" s="230" t="s">
        <v>83</v>
      </c>
      <c r="AY284" s="18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81</v>
      </c>
      <c r="BK284" s="231">
        <f>ROUND(I284*H284,2)</f>
        <v>0</v>
      </c>
      <c r="BL284" s="18" t="s">
        <v>139</v>
      </c>
      <c r="BM284" s="230" t="s">
        <v>143</v>
      </c>
    </row>
    <row r="285" s="2" customFormat="1" ht="16.5" customHeight="1">
      <c r="A285" s="39"/>
      <c r="B285" s="40"/>
      <c r="C285" s="270" t="s">
        <v>318</v>
      </c>
      <c r="D285" s="270" t="s">
        <v>199</v>
      </c>
      <c r="E285" s="271" t="s">
        <v>621</v>
      </c>
      <c r="F285" s="272" t="s">
        <v>622</v>
      </c>
      <c r="G285" s="273" t="s">
        <v>207</v>
      </c>
      <c r="H285" s="274">
        <v>1</v>
      </c>
      <c r="I285" s="275"/>
      <c r="J285" s="276">
        <f>ROUND(I285*H285,2)</f>
        <v>0</v>
      </c>
      <c r="K285" s="272" t="s">
        <v>138</v>
      </c>
      <c r="L285" s="277"/>
      <c r="M285" s="278" t="s">
        <v>1</v>
      </c>
      <c r="N285" s="279" t="s">
        <v>38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165</v>
      </c>
      <c r="AT285" s="230" t="s">
        <v>199</v>
      </c>
      <c r="AU285" s="230" t="s">
        <v>83</v>
      </c>
      <c r="AY285" s="18" t="s">
        <v>132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139</v>
      </c>
      <c r="BM285" s="230" t="s">
        <v>321</v>
      </c>
    </row>
    <row r="286" s="2" customFormat="1" ht="16.5" customHeight="1">
      <c r="A286" s="39"/>
      <c r="B286" s="40"/>
      <c r="C286" s="219" t="s">
        <v>231</v>
      </c>
      <c r="D286" s="219" t="s">
        <v>134</v>
      </c>
      <c r="E286" s="220" t="s">
        <v>240</v>
      </c>
      <c r="F286" s="221" t="s">
        <v>241</v>
      </c>
      <c r="G286" s="222" t="s">
        <v>207</v>
      </c>
      <c r="H286" s="223">
        <v>2</v>
      </c>
      <c r="I286" s="224"/>
      <c r="J286" s="225">
        <f>ROUND(I286*H286,2)</f>
        <v>0</v>
      </c>
      <c r="K286" s="221" t="s">
        <v>138</v>
      </c>
      <c r="L286" s="45"/>
      <c r="M286" s="226" t="s">
        <v>1</v>
      </c>
      <c r="N286" s="227" t="s">
        <v>38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139</v>
      </c>
      <c r="AT286" s="230" t="s">
        <v>134</v>
      </c>
      <c r="AU286" s="230" t="s">
        <v>83</v>
      </c>
      <c r="AY286" s="18" t="s">
        <v>132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81</v>
      </c>
      <c r="BK286" s="231">
        <f>ROUND(I286*H286,2)</f>
        <v>0</v>
      </c>
      <c r="BL286" s="18" t="s">
        <v>139</v>
      </c>
      <c r="BM286" s="230" t="s">
        <v>326</v>
      </c>
    </row>
    <row r="287" s="2" customFormat="1">
      <c r="A287" s="39"/>
      <c r="B287" s="40"/>
      <c r="C287" s="41"/>
      <c r="D287" s="232" t="s">
        <v>140</v>
      </c>
      <c r="E287" s="41"/>
      <c r="F287" s="233" t="s">
        <v>243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140</v>
      </c>
      <c r="AU287" s="18" t="s">
        <v>83</v>
      </c>
    </row>
    <row r="288" s="13" customFormat="1">
      <c r="A288" s="13"/>
      <c r="B288" s="237"/>
      <c r="C288" s="238"/>
      <c r="D288" s="239" t="s">
        <v>142</v>
      </c>
      <c r="E288" s="240" t="s">
        <v>1</v>
      </c>
      <c r="F288" s="241" t="s">
        <v>83</v>
      </c>
      <c r="G288" s="238"/>
      <c r="H288" s="242">
        <v>2</v>
      </c>
      <c r="I288" s="243"/>
      <c r="J288" s="238"/>
      <c r="K288" s="238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142</v>
      </c>
      <c r="AU288" s="248" t="s">
        <v>83</v>
      </c>
      <c r="AV288" s="13" t="s">
        <v>83</v>
      </c>
      <c r="AW288" s="13" t="s">
        <v>30</v>
      </c>
      <c r="AX288" s="13" t="s">
        <v>73</v>
      </c>
      <c r="AY288" s="248" t="s">
        <v>132</v>
      </c>
    </row>
    <row r="289" s="14" customFormat="1">
      <c r="A289" s="14"/>
      <c r="B289" s="249"/>
      <c r="C289" s="250"/>
      <c r="D289" s="239" t="s">
        <v>142</v>
      </c>
      <c r="E289" s="251" t="s">
        <v>1</v>
      </c>
      <c r="F289" s="252" t="s">
        <v>144</v>
      </c>
      <c r="G289" s="250"/>
      <c r="H289" s="251" t="s">
        <v>1</v>
      </c>
      <c r="I289" s="253"/>
      <c r="J289" s="250"/>
      <c r="K289" s="250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142</v>
      </c>
      <c r="AU289" s="258" t="s">
        <v>83</v>
      </c>
      <c r="AV289" s="14" t="s">
        <v>81</v>
      </c>
      <c r="AW289" s="14" t="s">
        <v>30</v>
      </c>
      <c r="AX289" s="14" t="s">
        <v>73</v>
      </c>
      <c r="AY289" s="258" t="s">
        <v>132</v>
      </c>
    </row>
    <row r="290" s="15" customFormat="1">
      <c r="A290" s="15"/>
      <c r="B290" s="259"/>
      <c r="C290" s="260"/>
      <c r="D290" s="239" t="s">
        <v>142</v>
      </c>
      <c r="E290" s="261" t="s">
        <v>1</v>
      </c>
      <c r="F290" s="262" t="s">
        <v>145</v>
      </c>
      <c r="G290" s="260"/>
      <c r="H290" s="263">
        <v>2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142</v>
      </c>
      <c r="AU290" s="269" t="s">
        <v>83</v>
      </c>
      <c r="AV290" s="15" t="s">
        <v>139</v>
      </c>
      <c r="AW290" s="15" t="s">
        <v>30</v>
      </c>
      <c r="AX290" s="15" t="s">
        <v>81</v>
      </c>
      <c r="AY290" s="269" t="s">
        <v>132</v>
      </c>
    </row>
    <row r="291" s="2" customFormat="1" ht="16.5" customHeight="1">
      <c r="A291" s="39"/>
      <c r="B291" s="40"/>
      <c r="C291" s="270" t="s">
        <v>334</v>
      </c>
      <c r="D291" s="270" t="s">
        <v>199</v>
      </c>
      <c r="E291" s="271" t="s">
        <v>244</v>
      </c>
      <c r="F291" s="272" t="s">
        <v>245</v>
      </c>
      <c r="G291" s="273" t="s">
        <v>207</v>
      </c>
      <c r="H291" s="274">
        <v>2</v>
      </c>
      <c r="I291" s="275"/>
      <c r="J291" s="276">
        <f>ROUND(I291*H291,2)</f>
        <v>0</v>
      </c>
      <c r="K291" s="272" t="s">
        <v>138</v>
      </c>
      <c r="L291" s="277"/>
      <c r="M291" s="278" t="s">
        <v>1</v>
      </c>
      <c r="N291" s="279" t="s">
        <v>38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165</v>
      </c>
      <c r="AT291" s="230" t="s">
        <v>199</v>
      </c>
      <c r="AU291" s="230" t="s">
        <v>83</v>
      </c>
      <c r="AY291" s="18" t="s">
        <v>132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81</v>
      </c>
      <c r="BK291" s="231">
        <f>ROUND(I291*H291,2)</f>
        <v>0</v>
      </c>
      <c r="BL291" s="18" t="s">
        <v>139</v>
      </c>
      <c r="BM291" s="230" t="s">
        <v>337</v>
      </c>
    </row>
    <row r="292" s="2" customFormat="1" ht="16.5" customHeight="1">
      <c r="A292" s="39"/>
      <c r="B292" s="40"/>
      <c r="C292" s="270" t="s">
        <v>235</v>
      </c>
      <c r="D292" s="270" t="s">
        <v>199</v>
      </c>
      <c r="E292" s="271" t="s">
        <v>247</v>
      </c>
      <c r="F292" s="272" t="s">
        <v>248</v>
      </c>
      <c r="G292" s="273" t="s">
        <v>207</v>
      </c>
      <c r="H292" s="274">
        <v>2</v>
      </c>
      <c r="I292" s="275"/>
      <c r="J292" s="276">
        <f>ROUND(I292*H292,2)</f>
        <v>0</v>
      </c>
      <c r="K292" s="272" t="s">
        <v>138</v>
      </c>
      <c r="L292" s="277"/>
      <c r="M292" s="278" t="s">
        <v>1</v>
      </c>
      <c r="N292" s="279" t="s">
        <v>38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165</v>
      </c>
      <c r="AT292" s="230" t="s">
        <v>199</v>
      </c>
      <c r="AU292" s="230" t="s">
        <v>83</v>
      </c>
      <c r="AY292" s="18" t="s">
        <v>132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81</v>
      </c>
      <c r="BK292" s="231">
        <f>ROUND(I292*H292,2)</f>
        <v>0</v>
      </c>
      <c r="BL292" s="18" t="s">
        <v>139</v>
      </c>
      <c r="BM292" s="230" t="s">
        <v>342</v>
      </c>
    </row>
    <row r="293" s="2" customFormat="1" ht="16.5" customHeight="1">
      <c r="A293" s="39"/>
      <c r="B293" s="40"/>
      <c r="C293" s="270" t="s">
        <v>344</v>
      </c>
      <c r="D293" s="270" t="s">
        <v>199</v>
      </c>
      <c r="E293" s="271" t="s">
        <v>251</v>
      </c>
      <c r="F293" s="272" t="s">
        <v>252</v>
      </c>
      <c r="G293" s="273" t="s">
        <v>207</v>
      </c>
      <c r="H293" s="274">
        <v>2</v>
      </c>
      <c r="I293" s="275"/>
      <c r="J293" s="276">
        <f>ROUND(I293*H293,2)</f>
        <v>0</v>
      </c>
      <c r="K293" s="272" t="s">
        <v>138</v>
      </c>
      <c r="L293" s="277"/>
      <c r="M293" s="278" t="s">
        <v>1</v>
      </c>
      <c r="N293" s="279" t="s">
        <v>38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165</v>
      </c>
      <c r="AT293" s="230" t="s">
        <v>199</v>
      </c>
      <c r="AU293" s="230" t="s">
        <v>83</v>
      </c>
      <c r="AY293" s="18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139</v>
      </c>
      <c r="BM293" s="230" t="s">
        <v>347</v>
      </c>
    </row>
    <row r="294" s="2" customFormat="1" ht="16.5" customHeight="1">
      <c r="A294" s="39"/>
      <c r="B294" s="40"/>
      <c r="C294" s="270" t="s">
        <v>239</v>
      </c>
      <c r="D294" s="270" t="s">
        <v>199</v>
      </c>
      <c r="E294" s="271" t="s">
        <v>254</v>
      </c>
      <c r="F294" s="272" t="s">
        <v>255</v>
      </c>
      <c r="G294" s="273" t="s">
        <v>207</v>
      </c>
      <c r="H294" s="274">
        <v>2</v>
      </c>
      <c r="I294" s="275"/>
      <c r="J294" s="276">
        <f>ROUND(I294*H294,2)</f>
        <v>0</v>
      </c>
      <c r="K294" s="272" t="s">
        <v>138</v>
      </c>
      <c r="L294" s="277"/>
      <c r="M294" s="278" t="s">
        <v>1</v>
      </c>
      <c r="N294" s="279" t="s">
        <v>38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165</v>
      </c>
      <c r="AT294" s="230" t="s">
        <v>199</v>
      </c>
      <c r="AU294" s="230" t="s">
        <v>83</v>
      </c>
      <c r="AY294" s="18" t="s">
        <v>132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81</v>
      </c>
      <c r="BK294" s="231">
        <f>ROUND(I294*H294,2)</f>
        <v>0</v>
      </c>
      <c r="BL294" s="18" t="s">
        <v>139</v>
      </c>
      <c r="BM294" s="230" t="s">
        <v>352</v>
      </c>
    </row>
    <row r="295" s="2" customFormat="1" ht="16.5" customHeight="1">
      <c r="A295" s="39"/>
      <c r="B295" s="40"/>
      <c r="C295" s="219" t="s">
        <v>354</v>
      </c>
      <c r="D295" s="219" t="s">
        <v>134</v>
      </c>
      <c r="E295" s="220" t="s">
        <v>258</v>
      </c>
      <c r="F295" s="221" t="s">
        <v>259</v>
      </c>
      <c r="G295" s="222" t="s">
        <v>218</v>
      </c>
      <c r="H295" s="223">
        <v>393.60000000000002</v>
      </c>
      <c r="I295" s="224"/>
      <c r="J295" s="225">
        <f>ROUND(I295*H295,2)</f>
        <v>0</v>
      </c>
      <c r="K295" s="221" t="s">
        <v>138</v>
      </c>
      <c r="L295" s="45"/>
      <c r="M295" s="226" t="s">
        <v>1</v>
      </c>
      <c r="N295" s="227" t="s">
        <v>38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139</v>
      </c>
      <c r="AT295" s="230" t="s">
        <v>134</v>
      </c>
      <c r="AU295" s="230" t="s">
        <v>83</v>
      </c>
      <c r="AY295" s="18" t="s">
        <v>132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81</v>
      </c>
      <c r="BK295" s="231">
        <f>ROUND(I295*H295,2)</f>
        <v>0</v>
      </c>
      <c r="BL295" s="18" t="s">
        <v>139</v>
      </c>
      <c r="BM295" s="230" t="s">
        <v>357</v>
      </c>
    </row>
    <row r="296" s="2" customFormat="1">
      <c r="A296" s="39"/>
      <c r="B296" s="40"/>
      <c r="C296" s="41"/>
      <c r="D296" s="232" t="s">
        <v>140</v>
      </c>
      <c r="E296" s="41"/>
      <c r="F296" s="233" t="s">
        <v>261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140</v>
      </c>
      <c r="AU296" s="18" t="s">
        <v>83</v>
      </c>
    </row>
    <row r="297" s="13" customFormat="1">
      <c r="A297" s="13"/>
      <c r="B297" s="237"/>
      <c r="C297" s="238"/>
      <c r="D297" s="239" t="s">
        <v>142</v>
      </c>
      <c r="E297" s="240" t="s">
        <v>1</v>
      </c>
      <c r="F297" s="241" t="s">
        <v>623</v>
      </c>
      <c r="G297" s="238"/>
      <c r="H297" s="242">
        <v>393.60000000000002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142</v>
      </c>
      <c r="AU297" s="248" t="s">
        <v>83</v>
      </c>
      <c r="AV297" s="13" t="s">
        <v>83</v>
      </c>
      <c r="AW297" s="13" t="s">
        <v>30</v>
      </c>
      <c r="AX297" s="13" t="s">
        <v>73</v>
      </c>
      <c r="AY297" s="248" t="s">
        <v>132</v>
      </c>
    </row>
    <row r="298" s="14" customFormat="1">
      <c r="A298" s="14"/>
      <c r="B298" s="249"/>
      <c r="C298" s="250"/>
      <c r="D298" s="239" t="s">
        <v>142</v>
      </c>
      <c r="E298" s="251" t="s">
        <v>1</v>
      </c>
      <c r="F298" s="252" t="s">
        <v>263</v>
      </c>
      <c r="G298" s="250"/>
      <c r="H298" s="251" t="s">
        <v>1</v>
      </c>
      <c r="I298" s="253"/>
      <c r="J298" s="250"/>
      <c r="K298" s="250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142</v>
      </c>
      <c r="AU298" s="258" t="s">
        <v>83</v>
      </c>
      <c r="AV298" s="14" t="s">
        <v>81</v>
      </c>
      <c r="AW298" s="14" t="s">
        <v>30</v>
      </c>
      <c r="AX298" s="14" t="s">
        <v>73</v>
      </c>
      <c r="AY298" s="258" t="s">
        <v>132</v>
      </c>
    </row>
    <row r="299" s="14" customFormat="1">
      <c r="A299" s="14"/>
      <c r="B299" s="249"/>
      <c r="C299" s="250"/>
      <c r="D299" s="239" t="s">
        <v>142</v>
      </c>
      <c r="E299" s="251" t="s">
        <v>1</v>
      </c>
      <c r="F299" s="252" t="s">
        <v>144</v>
      </c>
      <c r="G299" s="250"/>
      <c r="H299" s="251" t="s">
        <v>1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142</v>
      </c>
      <c r="AU299" s="258" t="s">
        <v>83</v>
      </c>
      <c r="AV299" s="14" t="s">
        <v>81</v>
      </c>
      <c r="AW299" s="14" t="s">
        <v>30</v>
      </c>
      <c r="AX299" s="14" t="s">
        <v>73</v>
      </c>
      <c r="AY299" s="258" t="s">
        <v>132</v>
      </c>
    </row>
    <row r="300" s="15" customFormat="1">
      <c r="A300" s="15"/>
      <c r="B300" s="259"/>
      <c r="C300" s="260"/>
      <c r="D300" s="239" t="s">
        <v>142</v>
      </c>
      <c r="E300" s="261" t="s">
        <v>1</v>
      </c>
      <c r="F300" s="262" t="s">
        <v>145</v>
      </c>
      <c r="G300" s="260"/>
      <c r="H300" s="263">
        <v>393.60000000000002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142</v>
      </c>
      <c r="AU300" s="269" t="s">
        <v>83</v>
      </c>
      <c r="AV300" s="15" t="s">
        <v>139</v>
      </c>
      <c r="AW300" s="15" t="s">
        <v>30</v>
      </c>
      <c r="AX300" s="15" t="s">
        <v>81</v>
      </c>
      <c r="AY300" s="269" t="s">
        <v>132</v>
      </c>
    </row>
    <row r="301" s="2" customFormat="1" ht="21.75" customHeight="1">
      <c r="A301" s="39"/>
      <c r="B301" s="40"/>
      <c r="C301" s="219" t="s">
        <v>242</v>
      </c>
      <c r="D301" s="219" t="s">
        <v>134</v>
      </c>
      <c r="E301" s="220" t="s">
        <v>266</v>
      </c>
      <c r="F301" s="221" t="s">
        <v>267</v>
      </c>
      <c r="G301" s="222" t="s">
        <v>218</v>
      </c>
      <c r="H301" s="223">
        <v>39.100000000000001</v>
      </c>
      <c r="I301" s="224"/>
      <c r="J301" s="225">
        <f>ROUND(I301*H301,2)</f>
        <v>0</v>
      </c>
      <c r="K301" s="221" t="s">
        <v>138</v>
      </c>
      <c r="L301" s="45"/>
      <c r="M301" s="226" t="s">
        <v>1</v>
      </c>
      <c r="N301" s="227" t="s">
        <v>38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139</v>
      </c>
      <c r="AT301" s="230" t="s">
        <v>134</v>
      </c>
      <c r="AU301" s="230" t="s">
        <v>83</v>
      </c>
      <c r="AY301" s="18" t="s">
        <v>132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81</v>
      </c>
      <c r="BK301" s="231">
        <f>ROUND(I301*H301,2)</f>
        <v>0</v>
      </c>
      <c r="BL301" s="18" t="s">
        <v>139</v>
      </c>
      <c r="BM301" s="230" t="s">
        <v>361</v>
      </c>
    </row>
    <row r="302" s="2" customFormat="1">
      <c r="A302" s="39"/>
      <c r="B302" s="40"/>
      <c r="C302" s="41"/>
      <c r="D302" s="232" t="s">
        <v>140</v>
      </c>
      <c r="E302" s="41"/>
      <c r="F302" s="233" t="s">
        <v>269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140</v>
      </c>
      <c r="AU302" s="18" t="s">
        <v>83</v>
      </c>
    </row>
    <row r="303" s="13" customFormat="1">
      <c r="A303" s="13"/>
      <c r="B303" s="237"/>
      <c r="C303" s="238"/>
      <c r="D303" s="239" t="s">
        <v>142</v>
      </c>
      <c r="E303" s="240" t="s">
        <v>1</v>
      </c>
      <c r="F303" s="241" t="s">
        <v>624</v>
      </c>
      <c r="G303" s="238"/>
      <c r="H303" s="242">
        <v>39.100000000000001</v>
      </c>
      <c r="I303" s="243"/>
      <c r="J303" s="238"/>
      <c r="K303" s="238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142</v>
      </c>
      <c r="AU303" s="248" t="s">
        <v>83</v>
      </c>
      <c r="AV303" s="13" t="s">
        <v>83</v>
      </c>
      <c r="AW303" s="13" t="s">
        <v>30</v>
      </c>
      <c r="AX303" s="13" t="s">
        <v>73</v>
      </c>
      <c r="AY303" s="248" t="s">
        <v>132</v>
      </c>
    </row>
    <row r="304" s="15" customFormat="1">
      <c r="A304" s="15"/>
      <c r="B304" s="259"/>
      <c r="C304" s="260"/>
      <c r="D304" s="239" t="s">
        <v>142</v>
      </c>
      <c r="E304" s="261" t="s">
        <v>1</v>
      </c>
      <c r="F304" s="262" t="s">
        <v>145</v>
      </c>
      <c r="G304" s="260"/>
      <c r="H304" s="263">
        <v>39.100000000000001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142</v>
      </c>
      <c r="AU304" s="269" t="s">
        <v>83</v>
      </c>
      <c r="AV304" s="15" t="s">
        <v>139</v>
      </c>
      <c r="AW304" s="15" t="s">
        <v>30</v>
      </c>
      <c r="AX304" s="15" t="s">
        <v>81</v>
      </c>
      <c r="AY304" s="269" t="s">
        <v>132</v>
      </c>
    </row>
    <row r="305" s="2" customFormat="1" ht="16.5" customHeight="1">
      <c r="A305" s="39"/>
      <c r="B305" s="40"/>
      <c r="C305" s="219" t="s">
        <v>364</v>
      </c>
      <c r="D305" s="219" t="s">
        <v>134</v>
      </c>
      <c r="E305" s="220" t="s">
        <v>276</v>
      </c>
      <c r="F305" s="221" t="s">
        <v>277</v>
      </c>
      <c r="G305" s="222" t="s">
        <v>218</v>
      </c>
      <c r="H305" s="223">
        <v>733.39999999999998</v>
      </c>
      <c r="I305" s="224"/>
      <c r="J305" s="225">
        <f>ROUND(I305*H305,2)</f>
        <v>0</v>
      </c>
      <c r="K305" s="221" t="s">
        <v>138</v>
      </c>
      <c r="L305" s="45"/>
      <c r="M305" s="226" t="s">
        <v>1</v>
      </c>
      <c r="N305" s="227" t="s">
        <v>38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139</v>
      </c>
      <c r="AT305" s="230" t="s">
        <v>134</v>
      </c>
      <c r="AU305" s="230" t="s">
        <v>83</v>
      </c>
      <c r="AY305" s="18" t="s">
        <v>132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81</v>
      </c>
      <c r="BK305" s="231">
        <f>ROUND(I305*H305,2)</f>
        <v>0</v>
      </c>
      <c r="BL305" s="18" t="s">
        <v>139</v>
      </c>
      <c r="BM305" s="230" t="s">
        <v>367</v>
      </c>
    </row>
    <row r="306" s="2" customFormat="1">
      <c r="A306" s="39"/>
      <c r="B306" s="40"/>
      <c r="C306" s="41"/>
      <c r="D306" s="232" t="s">
        <v>140</v>
      </c>
      <c r="E306" s="41"/>
      <c r="F306" s="233" t="s">
        <v>279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140</v>
      </c>
      <c r="AU306" s="18" t="s">
        <v>83</v>
      </c>
    </row>
    <row r="307" s="13" customFormat="1">
      <c r="A307" s="13"/>
      <c r="B307" s="237"/>
      <c r="C307" s="238"/>
      <c r="D307" s="239" t="s">
        <v>142</v>
      </c>
      <c r="E307" s="240" t="s">
        <v>1</v>
      </c>
      <c r="F307" s="241" t="s">
        <v>625</v>
      </c>
      <c r="G307" s="238"/>
      <c r="H307" s="242">
        <v>733.39999999999998</v>
      </c>
      <c r="I307" s="243"/>
      <c r="J307" s="238"/>
      <c r="K307" s="238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142</v>
      </c>
      <c r="AU307" s="248" t="s">
        <v>83</v>
      </c>
      <c r="AV307" s="13" t="s">
        <v>83</v>
      </c>
      <c r="AW307" s="13" t="s">
        <v>30</v>
      </c>
      <c r="AX307" s="13" t="s">
        <v>73</v>
      </c>
      <c r="AY307" s="248" t="s">
        <v>132</v>
      </c>
    </row>
    <row r="308" s="14" customFormat="1">
      <c r="A308" s="14"/>
      <c r="B308" s="249"/>
      <c r="C308" s="250"/>
      <c r="D308" s="239" t="s">
        <v>142</v>
      </c>
      <c r="E308" s="251" t="s">
        <v>1</v>
      </c>
      <c r="F308" s="252" t="s">
        <v>281</v>
      </c>
      <c r="G308" s="250"/>
      <c r="H308" s="251" t="s">
        <v>1</v>
      </c>
      <c r="I308" s="253"/>
      <c r="J308" s="250"/>
      <c r="K308" s="250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142</v>
      </c>
      <c r="AU308" s="258" t="s">
        <v>83</v>
      </c>
      <c r="AV308" s="14" t="s">
        <v>81</v>
      </c>
      <c r="AW308" s="14" t="s">
        <v>30</v>
      </c>
      <c r="AX308" s="14" t="s">
        <v>73</v>
      </c>
      <c r="AY308" s="258" t="s">
        <v>132</v>
      </c>
    </row>
    <row r="309" s="15" customFormat="1">
      <c r="A309" s="15"/>
      <c r="B309" s="259"/>
      <c r="C309" s="260"/>
      <c r="D309" s="239" t="s">
        <v>142</v>
      </c>
      <c r="E309" s="261" t="s">
        <v>1</v>
      </c>
      <c r="F309" s="262" t="s">
        <v>145</v>
      </c>
      <c r="G309" s="260"/>
      <c r="H309" s="263">
        <v>733.39999999999998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142</v>
      </c>
      <c r="AU309" s="269" t="s">
        <v>83</v>
      </c>
      <c r="AV309" s="15" t="s">
        <v>139</v>
      </c>
      <c r="AW309" s="15" t="s">
        <v>30</v>
      </c>
      <c r="AX309" s="15" t="s">
        <v>81</v>
      </c>
      <c r="AY309" s="269" t="s">
        <v>132</v>
      </c>
    </row>
    <row r="310" s="2" customFormat="1" ht="21.75" customHeight="1">
      <c r="A310" s="39"/>
      <c r="B310" s="40"/>
      <c r="C310" s="219" t="s">
        <v>246</v>
      </c>
      <c r="D310" s="219" t="s">
        <v>134</v>
      </c>
      <c r="E310" s="220" t="s">
        <v>282</v>
      </c>
      <c r="F310" s="221" t="s">
        <v>283</v>
      </c>
      <c r="G310" s="222" t="s">
        <v>218</v>
      </c>
      <c r="H310" s="223">
        <v>172.19999999999999</v>
      </c>
      <c r="I310" s="224"/>
      <c r="J310" s="225">
        <f>ROUND(I310*H310,2)</f>
        <v>0</v>
      </c>
      <c r="K310" s="221" t="s">
        <v>138</v>
      </c>
      <c r="L310" s="45"/>
      <c r="M310" s="226" t="s">
        <v>1</v>
      </c>
      <c r="N310" s="227" t="s">
        <v>38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139</v>
      </c>
      <c r="AT310" s="230" t="s">
        <v>134</v>
      </c>
      <c r="AU310" s="230" t="s">
        <v>83</v>
      </c>
      <c r="AY310" s="18" t="s">
        <v>132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81</v>
      </c>
      <c r="BK310" s="231">
        <f>ROUND(I310*H310,2)</f>
        <v>0</v>
      </c>
      <c r="BL310" s="18" t="s">
        <v>139</v>
      </c>
      <c r="BM310" s="230" t="s">
        <v>373</v>
      </c>
    </row>
    <row r="311" s="2" customFormat="1">
      <c r="A311" s="39"/>
      <c r="B311" s="40"/>
      <c r="C311" s="41"/>
      <c r="D311" s="232" t="s">
        <v>140</v>
      </c>
      <c r="E311" s="41"/>
      <c r="F311" s="233" t="s">
        <v>285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83</v>
      </c>
    </row>
    <row r="312" s="13" customFormat="1">
      <c r="A312" s="13"/>
      <c r="B312" s="237"/>
      <c r="C312" s="238"/>
      <c r="D312" s="239" t="s">
        <v>142</v>
      </c>
      <c r="E312" s="240" t="s">
        <v>1</v>
      </c>
      <c r="F312" s="241" t="s">
        <v>626</v>
      </c>
      <c r="G312" s="238"/>
      <c r="H312" s="242">
        <v>81.200000000000003</v>
      </c>
      <c r="I312" s="243"/>
      <c r="J312" s="238"/>
      <c r="K312" s="238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142</v>
      </c>
      <c r="AU312" s="248" t="s">
        <v>83</v>
      </c>
      <c r="AV312" s="13" t="s">
        <v>83</v>
      </c>
      <c r="AW312" s="13" t="s">
        <v>30</v>
      </c>
      <c r="AX312" s="13" t="s">
        <v>73</v>
      </c>
      <c r="AY312" s="248" t="s">
        <v>132</v>
      </c>
    </row>
    <row r="313" s="14" customFormat="1">
      <c r="A313" s="14"/>
      <c r="B313" s="249"/>
      <c r="C313" s="250"/>
      <c r="D313" s="239" t="s">
        <v>142</v>
      </c>
      <c r="E313" s="251" t="s">
        <v>1</v>
      </c>
      <c r="F313" s="252" t="s">
        <v>287</v>
      </c>
      <c r="G313" s="250"/>
      <c r="H313" s="251" t="s">
        <v>1</v>
      </c>
      <c r="I313" s="253"/>
      <c r="J313" s="250"/>
      <c r="K313" s="250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142</v>
      </c>
      <c r="AU313" s="258" t="s">
        <v>83</v>
      </c>
      <c r="AV313" s="14" t="s">
        <v>81</v>
      </c>
      <c r="AW313" s="14" t="s">
        <v>30</v>
      </c>
      <c r="AX313" s="14" t="s">
        <v>73</v>
      </c>
      <c r="AY313" s="258" t="s">
        <v>132</v>
      </c>
    </row>
    <row r="314" s="13" customFormat="1">
      <c r="A314" s="13"/>
      <c r="B314" s="237"/>
      <c r="C314" s="238"/>
      <c r="D314" s="239" t="s">
        <v>142</v>
      </c>
      <c r="E314" s="240" t="s">
        <v>1</v>
      </c>
      <c r="F314" s="241" t="s">
        <v>627</v>
      </c>
      <c r="G314" s="238"/>
      <c r="H314" s="242">
        <v>91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142</v>
      </c>
      <c r="AU314" s="248" t="s">
        <v>83</v>
      </c>
      <c r="AV314" s="13" t="s">
        <v>83</v>
      </c>
      <c r="AW314" s="13" t="s">
        <v>30</v>
      </c>
      <c r="AX314" s="13" t="s">
        <v>73</v>
      </c>
      <c r="AY314" s="248" t="s">
        <v>132</v>
      </c>
    </row>
    <row r="315" s="14" customFormat="1">
      <c r="A315" s="14"/>
      <c r="B315" s="249"/>
      <c r="C315" s="250"/>
      <c r="D315" s="239" t="s">
        <v>142</v>
      </c>
      <c r="E315" s="251" t="s">
        <v>1</v>
      </c>
      <c r="F315" s="252" t="s">
        <v>289</v>
      </c>
      <c r="G315" s="250"/>
      <c r="H315" s="251" t="s">
        <v>1</v>
      </c>
      <c r="I315" s="253"/>
      <c r="J315" s="250"/>
      <c r="K315" s="250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142</v>
      </c>
      <c r="AU315" s="258" t="s">
        <v>83</v>
      </c>
      <c r="AV315" s="14" t="s">
        <v>81</v>
      </c>
      <c r="AW315" s="14" t="s">
        <v>30</v>
      </c>
      <c r="AX315" s="14" t="s">
        <v>73</v>
      </c>
      <c r="AY315" s="258" t="s">
        <v>132</v>
      </c>
    </row>
    <row r="316" s="14" customFormat="1">
      <c r="A316" s="14"/>
      <c r="B316" s="249"/>
      <c r="C316" s="250"/>
      <c r="D316" s="239" t="s">
        <v>142</v>
      </c>
      <c r="E316" s="251" t="s">
        <v>1</v>
      </c>
      <c r="F316" s="252" t="s">
        <v>144</v>
      </c>
      <c r="G316" s="250"/>
      <c r="H316" s="251" t="s">
        <v>1</v>
      </c>
      <c r="I316" s="253"/>
      <c r="J316" s="250"/>
      <c r="K316" s="250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142</v>
      </c>
      <c r="AU316" s="258" t="s">
        <v>83</v>
      </c>
      <c r="AV316" s="14" t="s">
        <v>81</v>
      </c>
      <c r="AW316" s="14" t="s">
        <v>30</v>
      </c>
      <c r="AX316" s="14" t="s">
        <v>73</v>
      </c>
      <c r="AY316" s="258" t="s">
        <v>132</v>
      </c>
    </row>
    <row r="317" s="15" customFormat="1">
      <c r="A317" s="15"/>
      <c r="B317" s="259"/>
      <c r="C317" s="260"/>
      <c r="D317" s="239" t="s">
        <v>142</v>
      </c>
      <c r="E317" s="261" t="s">
        <v>1</v>
      </c>
      <c r="F317" s="262" t="s">
        <v>145</v>
      </c>
      <c r="G317" s="260"/>
      <c r="H317" s="263">
        <v>172.19999999999999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9" t="s">
        <v>142</v>
      </c>
      <c r="AU317" s="269" t="s">
        <v>83</v>
      </c>
      <c r="AV317" s="15" t="s">
        <v>139</v>
      </c>
      <c r="AW317" s="15" t="s">
        <v>30</v>
      </c>
      <c r="AX317" s="15" t="s">
        <v>81</v>
      </c>
      <c r="AY317" s="269" t="s">
        <v>132</v>
      </c>
    </row>
    <row r="318" s="2" customFormat="1" ht="21.75" customHeight="1">
      <c r="A318" s="39"/>
      <c r="B318" s="40"/>
      <c r="C318" s="219" t="s">
        <v>377</v>
      </c>
      <c r="D318" s="219" t="s">
        <v>134</v>
      </c>
      <c r="E318" s="220" t="s">
        <v>291</v>
      </c>
      <c r="F318" s="221" t="s">
        <v>292</v>
      </c>
      <c r="G318" s="222" t="s">
        <v>137</v>
      </c>
      <c r="H318" s="223">
        <v>18</v>
      </c>
      <c r="I318" s="224"/>
      <c r="J318" s="225">
        <f>ROUND(I318*H318,2)</f>
        <v>0</v>
      </c>
      <c r="K318" s="221" t="s">
        <v>138</v>
      </c>
      <c r="L318" s="45"/>
      <c r="M318" s="226" t="s">
        <v>1</v>
      </c>
      <c r="N318" s="227" t="s">
        <v>38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139</v>
      </c>
      <c r="AT318" s="230" t="s">
        <v>134</v>
      </c>
      <c r="AU318" s="230" t="s">
        <v>83</v>
      </c>
      <c r="AY318" s="18" t="s">
        <v>132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81</v>
      </c>
      <c r="BK318" s="231">
        <f>ROUND(I318*H318,2)</f>
        <v>0</v>
      </c>
      <c r="BL318" s="18" t="s">
        <v>139</v>
      </c>
      <c r="BM318" s="230" t="s">
        <v>380</v>
      </c>
    </row>
    <row r="319" s="2" customFormat="1">
      <c r="A319" s="39"/>
      <c r="B319" s="40"/>
      <c r="C319" s="41"/>
      <c r="D319" s="232" t="s">
        <v>140</v>
      </c>
      <c r="E319" s="41"/>
      <c r="F319" s="233" t="s">
        <v>294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140</v>
      </c>
      <c r="AU319" s="18" t="s">
        <v>83</v>
      </c>
    </row>
    <row r="320" s="13" customFormat="1">
      <c r="A320" s="13"/>
      <c r="B320" s="237"/>
      <c r="C320" s="238"/>
      <c r="D320" s="239" t="s">
        <v>142</v>
      </c>
      <c r="E320" s="240" t="s">
        <v>1</v>
      </c>
      <c r="F320" s="241" t="s">
        <v>297</v>
      </c>
      <c r="G320" s="238"/>
      <c r="H320" s="242">
        <v>18</v>
      </c>
      <c r="I320" s="243"/>
      <c r="J320" s="238"/>
      <c r="K320" s="238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142</v>
      </c>
      <c r="AU320" s="248" t="s">
        <v>83</v>
      </c>
      <c r="AV320" s="13" t="s">
        <v>83</v>
      </c>
      <c r="AW320" s="13" t="s">
        <v>30</v>
      </c>
      <c r="AX320" s="13" t="s">
        <v>73</v>
      </c>
      <c r="AY320" s="248" t="s">
        <v>132</v>
      </c>
    </row>
    <row r="321" s="14" customFormat="1">
      <c r="A321" s="14"/>
      <c r="B321" s="249"/>
      <c r="C321" s="250"/>
      <c r="D321" s="239" t="s">
        <v>142</v>
      </c>
      <c r="E321" s="251" t="s">
        <v>1</v>
      </c>
      <c r="F321" s="252" t="s">
        <v>628</v>
      </c>
      <c r="G321" s="250"/>
      <c r="H321" s="251" t="s">
        <v>1</v>
      </c>
      <c r="I321" s="253"/>
      <c r="J321" s="250"/>
      <c r="K321" s="250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142</v>
      </c>
      <c r="AU321" s="258" t="s">
        <v>83</v>
      </c>
      <c r="AV321" s="14" t="s">
        <v>81</v>
      </c>
      <c r="AW321" s="14" t="s">
        <v>30</v>
      </c>
      <c r="AX321" s="14" t="s">
        <v>73</v>
      </c>
      <c r="AY321" s="258" t="s">
        <v>132</v>
      </c>
    </row>
    <row r="322" s="14" customFormat="1">
      <c r="A322" s="14"/>
      <c r="B322" s="249"/>
      <c r="C322" s="250"/>
      <c r="D322" s="239" t="s">
        <v>142</v>
      </c>
      <c r="E322" s="251" t="s">
        <v>1</v>
      </c>
      <c r="F322" s="252" t="s">
        <v>298</v>
      </c>
      <c r="G322" s="250"/>
      <c r="H322" s="251" t="s">
        <v>1</v>
      </c>
      <c r="I322" s="253"/>
      <c r="J322" s="250"/>
      <c r="K322" s="250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142</v>
      </c>
      <c r="AU322" s="258" t="s">
        <v>83</v>
      </c>
      <c r="AV322" s="14" t="s">
        <v>81</v>
      </c>
      <c r="AW322" s="14" t="s">
        <v>30</v>
      </c>
      <c r="AX322" s="14" t="s">
        <v>73</v>
      </c>
      <c r="AY322" s="258" t="s">
        <v>132</v>
      </c>
    </row>
    <row r="323" s="15" customFormat="1">
      <c r="A323" s="15"/>
      <c r="B323" s="259"/>
      <c r="C323" s="260"/>
      <c r="D323" s="239" t="s">
        <v>142</v>
      </c>
      <c r="E323" s="261" t="s">
        <v>1</v>
      </c>
      <c r="F323" s="262" t="s">
        <v>145</v>
      </c>
      <c r="G323" s="260"/>
      <c r="H323" s="263">
        <v>18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142</v>
      </c>
      <c r="AU323" s="269" t="s">
        <v>83</v>
      </c>
      <c r="AV323" s="15" t="s">
        <v>139</v>
      </c>
      <c r="AW323" s="15" t="s">
        <v>30</v>
      </c>
      <c r="AX323" s="15" t="s">
        <v>81</v>
      </c>
      <c r="AY323" s="269" t="s">
        <v>132</v>
      </c>
    </row>
    <row r="324" s="2" customFormat="1" ht="24.15" customHeight="1">
      <c r="A324" s="39"/>
      <c r="B324" s="40"/>
      <c r="C324" s="219" t="s">
        <v>249</v>
      </c>
      <c r="D324" s="219" t="s">
        <v>134</v>
      </c>
      <c r="E324" s="220" t="s">
        <v>299</v>
      </c>
      <c r="F324" s="221" t="s">
        <v>300</v>
      </c>
      <c r="G324" s="222" t="s">
        <v>218</v>
      </c>
      <c r="H324" s="223">
        <v>1338.3</v>
      </c>
      <c r="I324" s="224"/>
      <c r="J324" s="225">
        <f>ROUND(I324*H324,2)</f>
        <v>0</v>
      </c>
      <c r="K324" s="221" t="s">
        <v>138</v>
      </c>
      <c r="L324" s="45"/>
      <c r="M324" s="226" t="s">
        <v>1</v>
      </c>
      <c r="N324" s="227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139</v>
      </c>
      <c r="AT324" s="230" t="s">
        <v>134</v>
      </c>
      <c r="AU324" s="230" t="s">
        <v>83</v>
      </c>
      <c r="AY324" s="18" t="s">
        <v>132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139</v>
      </c>
      <c r="BM324" s="230" t="s">
        <v>389</v>
      </c>
    </row>
    <row r="325" s="2" customFormat="1">
      <c r="A325" s="39"/>
      <c r="B325" s="40"/>
      <c r="C325" s="41"/>
      <c r="D325" s="232" t="s">
        <v>140</v>
      </c>
      <c r="E325" s="41"/>
      <c r="F325" s="233" t="s">
        <v>302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83</v>
      </c>
    </row>
    <row r="326" s="13" customFormat="1">
      <c r="A326" s="13"/>
      <c r="B326" s="237"/>
      <c r="C326" s="238"/>
      <c r="D326" s="239" t="s">
        <v>142</v>
      </c>
      <c r="E326" s="240" t="s">
        <v>1</v>
      </c>
      <c r="F326" s="241" t="s">
        <v>629</v>
      </c>
      <c r="G326" s="238"/>
      <c r="H326" s="242">
        <v>393.60000000000002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142</v>
      </c>
      <c r="AU326" s="248" t="s">
        <v>83</v>
      </c>
      <c r="AV326" s="13" t="s">
        <v>83</v>
      </c>
      <c r="AW326" s="13" t="s">
        <v>30</v>
      </c>
      <c r="AX326" s="13" t="s">
        <v>73</v>
      </c>
      <c r="AY326" s="248" t="s">
        <v>132</v>
      </c>
    </row>
    <row r="327" s="13" customFormat="1">
      <c r="A327" s="13"/>
      <c r="B327" s="237"/>
      <c r="C327" s="238"/>
      <c r="D327" s="239" t="s">
        <v>142</v>
      </c>
      <c r="E327" s="240" t="s">
        <v>1</v>
      </c>
      <c r="F327" s="241" t="s">
        <v>624</v>
      </c>
      <c r="G327" s="238"/>
      <c r="H327" s="242">
        <v>39.100000000000001</v>
      </c>
      <c r="I327" s="243"/>
      <c r="J327" s="238"/>
      <c r="K327" s="238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142</v>
      </c>
      <c r="AU327" s="248" t="s">
        <v>83</v>
      </c>
      <c r="AV327" s="13" t="s">
        <v>83</v>
      </c>
      <c r="AW327" s="13" t="s">
        <v>30</v>
      </c>
      <c r="AX327" s="13" t="s">
        <v>73</v>
      </c>
      <c r="AY327" s="248" t="s">
        <v>132</v>
      </c>
    </row>
    <row r="328" s="13" customFormat="1">
      <c r="A328" s="13"/>
      <c r="B328" s="237"/>
      <c r="C328" s="238"/>
      <c r="D328" s="239" t="s">
        <v>142</v>
      </c>
      <c r="E328" s="240" t="s">
        <v>1</v>
      </c>
      <c r="F328" s="241" t="s">
        <v>630</v>
      </c>
      <c r="G328" s="238"/>
      <c r="H328" s="242">
        <v>905.60000000000002</v>
      </c>
      <c r="I328" s="243"/>
      <c r="J328" s="238"/>
      <c r="K328" s="238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142</v>
      </c>
      <c r="AU328" s="248" t="s">
        <v>83</v>
      </c>
      <c r="AV328" s="13" t="s">
        <v>83</v>
      </c>
      <c r="AW328" s="13" t="s">
        <v>30</v>
      </c>
      <c r="AX328" s="13" t="s">
        <v>73</v>
      </c>
      <c r="AY328" s="248" t="s">
        <v>132</v>
      </c>
    </row>
    <row r="329" s="14" customFormat="1">
      <c r="A329" s="14"/>
      <c r="B329" s="249"/>
      <c r="C329" s="250"/>
      <c r="D329" s="239" t="s">
        <v>142</v>
      </c>
      <c r="E329" s="251" t="s">
        <v>1</v>
      </c>
      <c r="F329" s="252" t="s">
        <v>631</v>
      </c>
      <c r="G329" s="250"/>
      <c r="H329" s="251" t="s">
        <v>1</v>
      </c>
      <c r="I329" s="253"/>
      <c r="J329" s="250"/>
      <c r="K329" s="250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142</v>
      </c>
      <c r="AU329" s="258" t="s">
        <v>83</v>
      </c>
      <c r="AV329" s="14" t="s">
        <v>81</v>
      </c>
      <c r="AW329" s="14" t="s">
        <v>30</v>
      </c>
      <c r="AX329" s="14" t="s">
        <v>73</v>
      </c>
      <c r="AY329" s="258" t="s">
        <v>132</v>
      </c>
    </row>
    <row r="330" s="15" customFormat="1">
      <c r="A330" s="15"/>
      <c r="B330" s="259"/>
      <c r="C330" s="260"/>
      <c r="D330" s="239" t="s">
        <v>142</v>
      </c>
      <c r="E330" s="261" t="s">
        <v>1</v>
      </c>
      <c r="F330" s="262" t="s">
        <v>145</v>
      </c>
      <c r="G330" s="260"/>
      <c r="H330" s="263">
        <v>1338.3000000000002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9" t="s">
        <v>142</v>
      </c>
      <c r="AU330" s="269" t="s">
        <v>83</v>
      </c>
      <c r="AV330" s="15" t="s">
        <v>139</v>
      </c>
      <c r="AW330" s="15" t="s">
        <v>30</v>
      </c>
      <c r="AX330" s="15" t="s">
        <v>81</v>
      </c>
      <c r="AY330" s="269" t="s">
        <v>132</v>
      </c>
    </row>
    <row r="331" s="2" customFormat="1" ht="24.15" customHeight="1">
      <c r="A331" s="39"/>
      <c r="B331" s="40"/>
      <c r="C331" s="219" t="s">
        <v>392</v>
      </c>
      <c r="D331" s="219" t="s">
        <v>134</v>
      </c>
      <c r="E331" s="220" t="s">
        <v>308</v>
      </c>
      <c r="F331" s="221" t="s">
        <v>309</v>
      </c>
      <c r="G331" s="222" t="s">
        <v>137</v>
      </c>
      <c r="H331" s="223">
        <v>18</v>
      </c>
      <c r="I331" s="224"/>
      <c r="J331" s="225">
        <f>ROUND(I331*H331,2)</f>
        <v>0</v>
      </c>
      <c r="K331" s="221" t="s">
        <v>138</v>
      </c>
      <c r="L331" s="45"/>
      <c r="M331" s="226" t="s">
        <v>1</v>
      </c>
      <c r="N331" s="227" t="s">
        <v>38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139</v>
      </c>
      <c r="AT331" s="230" t="s">
        <v>134</v>
      </c>
      <c r="AU331" s="230" t="s">
        <v>83</v>
      </c>
      <c r="AY331" s="18" t="s">
        <v>132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81</v>
      </c>
      <c r="BK331" s="231">
        <f>ROUND(I331*H331,2)</f>
        <v>0</v>
      </c>
      <c r="BL331" s="18" t="s">
        <v>139</v>
      </c>
      <c r="BM331" s="230" t="s">
        <v>395</v>
      </c>
    </row>
    <row r="332" s="2" customFormat="1">
      <c r="A332" s="39"/>
      <c r="B332" s="40"/>
      <c r="C332" s="41"/>
      <c r="D332" s="232" t="s">
        <v>140</v>
      </c>
      <c r="E332" s="41"/>
      <c r="F332" s="233" t="s">
        <v>311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140</v>
      </c>
      <c r="AU332" s="18" t="s">
        <v>83</v>
      </c>
    </row>
    <row r="333" s="13" customFormat="1">
      <c r="A333" s="13"/>
      <c r="B333" s="237"/>
      <c r="C333" s="238"/>
      <c r="D333" s="239" t="s">
        <v>142</v>
      </c>
      <c r="E333" s="240" t="s">
        <v>1</v>
      </c>
      <c r="F333" s="241" t="s">
        <v>189</v>
      </c>
      <c r="G333" s="238"/>
      <c r="H333" s="242">
        <v>18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142</v>
      </c>
      <c r="AU333" s="248" t="s">
        <v>83</v>
      </c>
      <c r="AV333" s="13" t="s">
        <v>83</v>
      </c>
      <c r="AW333" s="13" t="s">
        <v>30</v>
      </c>
      <c r="AX333" s="13" t="s">
        <v>73</v>
      </c>
      <c r="AY333" s="248" t="s">
        <v>132</v>
      </c>
    </row>
    <row r="334" s="14" customFormat="1">
      <c r="A334" s="14"/>
      <c r="B334" s="249"/>
      <c r="C334" s="250"/>
      <c r="D334" s="239" t="s">
        <v>142</v>
      </c>
      <c r="E334" s="251" t="s">
        <v>1</v>
      </c>
      <c r="F334" s="252" t="s">
        <v>632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142</v>
      </c>
      <c r="AU334" s="258" t="s">
        <v>83</v>
      </c>
      <c r="AV334" s="14" t="s">
        <v>81</v>
      </c>
      <c r="AW334" s="14" t="s">
        <v>30</v>
      </c>
      <c r="AX334" s="14" t="s">
        <v>73</v>
      </c>
      <c r="AY334" s="258" t="s">
        <v>132</v>
      </c>
    </row>
    <row r="335" s="15" customFormat="1">
      <c r="A335" s="15"/>
      <c r="B335" s="259"/>
      <c r="C335" s="260"/>
      <c r="D335" s="239" t="s">
        <v>142</v>
      </c>
      <c r="E335" s="261" t="s">
        <v>1</v>
      </c>
      <c r="F335" s="262" t="s">
        <v>145</v>
      </c>
      <c r="G335" s="260"/>
      <c r="H335" s="263">
        <v>18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142</v>
      </c>
      <c r="AU335" s="269" t="s">
        <v>83</v>
      </c>
      <c r="AV335" s="15" t="s">
        <v>139</v>
      </c>
      <c r="AW335" s="15" t="s">
        <v>30</v>
      </c>
      <c r="AX335" s="15" t="s">
        <v>81</v>
      </c>
      <c r="AY335" s="269" t="s">
        <v>132</v>
      </c>
    </row>
    <row r="336" s="2" customFormat="1" ht="21.75" customHeight="1">
      <c r="A336" s="39"/>
      <c r="B336" s="40"/>
      <c r="C336" s="219" t="s">
        <v>253</v>
      </c>
      <c r="D336" s="219" t="s">
        <v>134</v>
      </c>
      <c r="E336" s="220" t="s">
        <v>633</v>
      </c>
      <c r="F336" s="221" t="s">
        <v>634</v>
      </c>
      <c r="G336" s="222" t="s">
        <v>207</v>
      </c>
      <c r="H336" s="223">
        <v>6</v>
      </c>
      <c r="I336" s="224"/>
      <c r="J336" s="225">
        <f>ROUND(I336*H336,2)</f>
        <v>0</v>
      </c>
      <c r="K336" s="221" t="s">
        <v>138</v>
      </c>
      <c r="L336" s="45"/>
      <c r="M336" s="226" t="s">
        <v>1</v>
      </c>
      <c r="N336" s="227" t="s">
        <v>38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139</v>
      </c>
      <c r="AT336" s="230" t="s">
        <v>134</v>
      </c>
      <c r="AU336" s="230" t="s">
        <v>83</v>
      </c>
      <c r="AY336" s="18" t="s">
        <v>132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81</v>
      </c>
      <c r="BK336" s="231">
        <f>ROUND(I336*H336,2)</f>
        <v>0</v>
      </c>
      <c r="BL336" s="18" t="s">
        <v>139</v>
      </c>
      <c r="BM336" s="230" t="s">
        <v>404</v>
      </c>
    </row>
    <row r="337" s="2" customFormat="1">
      <c r="A337" s="39"/>
      <c r="B337" s="40"/>
      <c r="C337" s="41"/>
      <c r="D337" s="232" t="s">
        <v>140</v>
      </c>
      <c r="E337" s="41"/>
      <c r="F337" s="233" t="s">
        <v>635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140</v>
      </c>
      <c r="AU337" s="18" t="s">
        <v>83</v>
      </c>
    </row>
    <row r="338" s="13" customFormat="1">
      <c r="A338" s="13"/>
      <c r="B338" s="237"/>
      <c r="C338" s="238"/>
      <c r="D338" s="239" t="s">
        <v>142</v>
      </c>
      <c r="E338" s="240" t="s">
        <v>1</v>
      </c>
      <c r="F338" s="241" t="s">
        <v>158</v>
      </c>
      <c r="G338" s="238"/>
      <c r="H338" s="242">
        <v>6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142</v>
      </c>
      <c r="AU338" s="248" t="s">
        <v>83</v>
      </c>
      <c r="AV338" s="13" t="s">
        <v>83</v>
      </c>
      <c r="AW338" s="13" t="s">
        <v>30</v>
      </c>
      <c r="AX338" s="13" t="s">
        <v>73</v>
      </c>
      <c r="AY338" s="248" t="s">
        <v>132</v>
      </c>
    </row>
    <row r="339" s="15" customFormat="1">
      <c r="A339" s="15"/>
      <c r="B339" s="259"/>
      <c r="C339" s="260"/>
      <c r="D339" s="239" t="s">
        <v>142</v>
      </c>
      <c r="E339" s="261" t="s">
        <v>1</v>
      </c>
      <c r="F339" s="262" t="s">
        <v>145</v>
      </c>
      <c r="G339" s="260"/>
      <c r="H339" s="263">
        <v>6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9" t="s">
        <v>142</v>
      </c>
      <c r="AU339" s="269" t="s">
        <v>83</v>
      </c>
      <c r="AV339" s="15" t="s">
        <v>139</v>
      </c>
      <c r="AW339" s="15" t="s">
        <v>30</v>
      </c>
      <c r="AX339" s="15" t="s">
        <v>81</v>
      </c>
      <c r="AY339" s="269" t="s">
        <v>132</v>
      </c>
    </row>
    <row r="340" s="2" customFormat="1" ht="16.5" customHeight="1">
      <c r="A340" s="39"/>
      <c r="B340" s="40"/>
      <c r="C340" s="219" t="s">
        <v>339</v>
      </c>
      <c r="D340" s="219" t="s">
        <v>134</v>
      </c>
      <c r="E340" s="220" t="s">
        <v>636</v>
      </c>
      <c r="F340" s="221" t="s">
        <v>637</v>
      </c>
      <c r="G340" s="222" t="s">
        <v>218</v>
      </c>
      <c r="H340" s="223">
        <v>45</v>
      </c>
      <c r="I340" s="224"/>
      <c r="J340" s="225">
        <f>ROUND(I340*H340,2)</f>
        <v>0</v>
      </c>
      <c r="K340" s="221" t="s">
        <v>138</v>
      </c>
      <c r="L340" s="45"/>
      <c r="M340" s="226" t="s">
        <v>1</v>
      </c>
      <c r="N340" s="227" t="s">
        <v>38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139</v>
      </c>
      <c r="AT340" s="230" t="s">
        <v>134</v>
      </c>
      <c r="AU340" s="230" t="s">
        <v>83</v>
      </c>
      <c r="AY340" s="18" t="s">
        <v>132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81</v>
      </c>
      <c r="BK340" s="231">
        <f>ROUND(I340*H340,2)</f>
        <v>0</v>
      </c>
      <c r="BL340" s="18" t="s">
        <v>139</v>
      </c>
      <c r="BM340" s="230" t="s">
        <v>409</v>
      </c>
    </row>
    <row r="341" s="2" customFormat="1">
      <c r="A341" s="39"/>
      <c r="B341" s="40"/>
      <c r="C341" s="41"/>
      <c r="D341" s="232" t="s">
        <v>140</v>
      </c>
      <c r="E341" s="41"/>
      <c r="F341" s="233" t="s">
        <v>638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140</v>
      </c>
      <c r="AU341" s="18" t="s">
        <v>83</v>
      </c>
    </row>
    <row r="342" s="13" customFormat="1">
      <c r="A342" s="13"/>
      <c r="B342" s="237"/>
      <c r="C342" s="238"/>
      <c r="D342" s="239" t="s">
        <v>142</v>
      </c>
      <c r="E342" s="240" t="s">
        <v>1</v>
      </c>
      <c r="F342" s="241" t="s">
        <v>639</v>
      </c>
      <c r="G342" s="238"/>
      <c r="H342" s="242">
        <v>45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142</v>
      </c>
      <c r="AU342" s="248" t="s">
        <v>83</v>
      </c>
      <c r="AV342" s="13" t="s">
        <v>83</v>
      </c>
      <c r="AW342" s="13" t="s">
        <v>30</v>
      </c>
      <c r="AX342" s="13" t="s">
        <v>73</v>
      </c>
      <c r="AY342" s="248" t="s">
        <v>132</v>
      </c>
    </row>
    <row r="343" s="14" customFormat="1">
      <c r="A343" s="14"/>
      <c r="B343" s="249"/>
      <c r="C343" s="250"/>
      <c r="D343" s="239" t="s">
        <v>142</v>
      </c>
      <c r="E343" s="251" t="s">
        <v>1</v>
      </c>
      <c r="F343" s="252" t="s">
        <v>144</v>
      </c>
      <c r="G343" s="250"/>
      <c r="H343" s="251" t="s">
        <v>1</v>
      </c>
      <c r="I343" s="253"/>
      <c r="J343" s="250"/>
      <c r="K343" s="250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142</v>
      </c>
      <c r="AU343" s="258" t="s">
        <v>83</v>
      </c>
      <c r="AV343" s="14" t="s">
        <v>81</v>
      </c>
      <c r="AW343" s="14" t="s">
        <v>30</v>
      </c>
      <c r="AX343" s="14" t="s">
        <v>73</v>
      </c>
      <c r="AY343" s="258" t="s">
        <v>132</v>
      </c>
    </row>
    <row r="344" s="15" customFormat="1">
      <c r="A344" s="15"/>
      <c r="B344" s="259"/>
      <c r="C344" s="260"/>
      <c r="D344" s="239" t="s">
        <v>142</v>
      </c>
      <c r="E344" s="261" t="s">
        <v>1</v>
      </c>
      <c r="F344" s="262" t="s">
        <v>145</v>
      </c>
      <c r="G344" s="260"/>
      <c r="H344" s="263">
        <v>45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9" t="s">
        <v>142</v>
      </c>
      <c r="AU344" s="269" t="s">
        <v>83</v>
      </c>
      <c r="AV344" s="15" t="s">
        <v>139</v>
      </c>
      <c r="AW344" s="15" t="s">
        <v>30</v>
      </c>
      <c r="AX344" s="15" t="s">
        <v>81</v>
      </c>
      <c r="AY344" s="269" t="s">
        <v>132</v>
      </c>
    </row>
    <row r="345" s="2" customFormat="1" ht="16.5" customHeight="1">
      <c r="A345" s="39"/>
      <c r="B345" s="40"/>
      <c r="C345" s="270" t="s">
        <v>256</v>
      </c>
      <c r="D345" s="270" t="s">
        <v>199</v>
      </c>
      <c r="E345" s="271" t="s">
        <v>640</v>
      </c>
      <c r="F345" s="272" t="s">
        <v>641</v>
      </c>
      <c r="G345" s="273" t="s">
        <v>218</v>
      </c>
      <c r="H345" s="274">
        <v>6.0599999999999996</v>
      </c>
      <c r="I345" s="275"/>
      <c r="J345" s="276">
        <f>ROUND(I345*H345,2)</f>
        <v>0</v>
      </c>
      <c r="K345" s="272" t="s">
        <v>138</v>
      </c>
      <c r="L345" s="277"/>
      <c r="M345" s="278" t="s">
        <v>1</v>
      </c>
      <c r="N345" s="279" t="s">
        <v>38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165</v>
      </c>
      <c r="AT345" s="230" t="s">
        <v>199</v>
      </c>
      <c r="AU345" s="230" t="s">
        <v>83</v>
      </c>
      <c r="AY345" s="18" t="s">
        <v>132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81</v>
      </c>
      <c r="BK345" s="231">
        <f>ROUND(I345*H345,2)</f>
        <v>0</v>
      </c>
      <c r="BL345" s="18" t="s">
        <v>139</v>
      </c>
      <c r="BM345" s="230" t="s">
        <v>414</v>
      </c>
    </row>
    <row r="346" s="13" customFormat="1">
      <c r="A346" s="13"/>
      <c r="B346" s="237"/>
      <c r="C346" s="238"/>
      <c r="D346" s="239" t="s">
        <v>142</v>
      </c>
      <c r="E346" s="240" t="s">
        <v>1</v>
      </c>
      <c r="F346" s="241" t="s">
        <v>642</v>
      </c>
      <c r="G346" s="238"/>
      <c r="H346" s="242">
        <v>6.0599999999999996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142</v>
      </c>
      <c r="AU346" s="248" t="s">
        <v>83</v>
      </c>
      <c r="AV346" s="13" t="s">
        <v>83</v>
      </c>
      <c r="AW346" s="13" t="s">
        <v>30</v>
      </c>
      <c r="AX346" s="13" t="s">
        <v>73</v>
      </c>
      <c r="AY346" s="248" t="s">
        <v>132</v>
      </c>
    </row>
    <row r="347" s="15" customFormat="1">
      <c r="A347" s="15"/>
      <c r="B347" s="259"/>
      <c r="C347" s="260"/>
      <c r="D347" s="239" t="s">
        <v>142</v>
      </c>
      <c r="E347" s="261" t="s">
        <v>1</v>
      </c>
      <c r="F347" s="262" t="s">
        <v>145</v>
      </c>
      <c r="G347" s="260"/>
      <c r="H347" s="263">
        <v>6.0599999999999996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9" t="s">
        <v>142</v>
      </c>
      <c r="AU347" s="269" t="s">
        <v>83</v>
      </c>
      <c r="AV347" s="15" t="s">
        <v>139</v>
      </c>
      <c r="AW347" s="15" t="s">
        <v>30</v>
      </c>
      <c r="AX347" s="15" t="s">
        <v>81</v>
      </c>
      <c r="AY347" s="269" t="s">
        <v>132</v>
      </c>
    </row>
    <row r="348" s="2" customFormat="1" ht="16.5" customHeight="1">
      <c r="A348" s="39"/>
      <c r="B348" s="40"/>
      <c r="C348" s="270" t="s">
        <v>417</v>
      </c>
      <c r="D348" s="270" t="s">
        <v>199</v>
      </c>
      <c r="E348" s="271" t="s">
        <v>643</v>
      </c>
      <c r="F348" s="272" t="s">
        <v>644</v>
      </c>
      <c r="G348" s="273" t="s">
        <v>218</v>
      </c>
      <c r="H348" s="274">
        <v>39</v>
      </c>
      <c r="I348" s="275"/>
      <c r="J348" s="276">
        <f>ROUND(I348*H348,2)</f>
        <v>0</v>
      </c>
      <c r="K348" s="272" t="s">
        <v>138</v>
      </c>
      <c r="L348" s="277"/>
      <c r="M348" s="278" t="s">
        <v>1</v>
      </c>
      <c r="N348" s="279" t="s">
        <v>38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165</v>
      </c>
      <c r="AT348" s="230" t="s">
        <v>199</v>
      </c>
      <c r="AU348" s="230" t="s">
        <v>83</v>
      </c>
      <c r="AY348" s="18" t="s">
        <v>132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81</v>
      </c>
      <c r="BK348" s="231">
        <f>ROUND(I348*H348,2)</f>
        <v>0</v>
      </c>
      <c r="BL348" s="18" t="s">
        <v>139</v>
      </c>
      <c r="BM348" s="230" t="s">
        <v>420</v>
      </c>
    </row>
    <row r="349" s="13" customFormat="1">
      <c r="A349" s="13"/>
      <c r="B349" s="237"/>
      <c r="C349" s="238"/>
      <c r="D349" s="239" t="s">
        <v>142</v>
      </c>
      <c r="E349" s="240" t="s">
        <v>1</v>
      </c>
      <c r="F349" s="241" t="s">
        <v>645</v>
      </c>
      <c r="G349" s="238"/>
      <c r="H349" s="242">
        <v>39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142</v>
      </c>
      <c r="AU349" s="248" t="s">
        <v>83</v>
      </c>
      <c r="AV349" s="13" t="s">
        <v>83</v>
      </c>
      <c r="AW349" s="13" t="s">
        <v>30</v>
      </c>
      <c r="AX349" s="13" t="s">
        <v>73</v>
      </c>
      <c r="AY349" s="248" t="s">
        <v>132</v>
      </c>
    </row>
    <row r="350" s="15" customFormat="1">
      <c r="A350" s="15"/>
      <c r="B350" s="259"/>
      <c r="C350" s="260"/>
      <c r="D350" s="239" t="s">
        <v>142</v>
      </c>
      <c r="E350" s="261" t="s">
        <v>1</v>
      </c>
      <c r="F350" s="262" t="s">
        <v>145</v>
      </c>
      <c r="G350" s="260"/>
      <c r="H350" s="263">
        <v>39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9" t="s">
        <v>142</v>
      </c>
      <c r="AU350" s="269" t="s">
        <v>83</v>
      </c>
      <c r="AV350" s="15" t="s">
        <v>139</v>
      </c>
      <c r="AW350" s="15" t="s">
        <v>30</v>
      </c>
      <c r="AX350" s="15" t="s">
        <v>81</v>
      </c>
      <c r="AY350" s="269" t="s">
        <v>132</v>
      </c>
    </row>
    <row r="351" s="2" customFormat="1" ht="21.75" customHeight="1">
      <c r="A351" s="39"/>
      <c r="B351" s="40"/>
      <c r="C351" s="219" t="s">
        <v>260</v>
      </c>
      <c r="D351" s="219" t="s">
        <v>134</v>
      </c>
      <c r="E351" s="220" t="s">
        <v>646</v>
      </c>
      <c r="F351" s="221" t="s">
        <v>647</v>
      </c>
      <c r="G351" s="222" t="s">
        <v>534</v>
      </c>
      <c r="H351" s="223">
        <v>13.5</v>
      </c>
      <c r="I351" s="224"/>
      <c r="J351" s="225">
        <f>ROUND(I351*H351,2)</f>
        <v>0</v>
      </c>
      <c r="K351" s="221" t="s">
        <v>138</v>
      </c>
      <c r="L351" s="45"/>
      <c r="M351" s="226" t="s">
        <v>1</v>
      </c>
      <c r="N351" s="227" t="s">
        <v>38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139</v>
      </c>
      <c r="AT351" s="230" t="s">
        <v>134</v>
      </c>
      <c r="AU351" s="230" t="s">
        <v>83</v>
      </c>
      <c r="AY351" s="18" t="s">
        <v>132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81</v>
      </c>
      <c r="BK351" s="231">
        <f>ROUND(I351*H351,2)</f>
        <v>0</v>
      </c>
      <c r="BL351" s="18" t="s">
        <v>139</v>
      </c>
      <c r="BM351" s="230" t="s">
        <v>425</v>
      </c>
    </row>
    <row r="352" s="2" customFormat="1">
      <c r="A352" s="39"/>
      <c r="B352" s="40"/>
      <c r="C352" s="41"/>
      <c r="D352" s="232" t="s">
        <v>140</v>
      </c>
      <c r="E352" s="41"/>
      <c r="F352" s="233" t="s">
        <v>648</v>
      </c>
      <c r="G352" s="41"/>
      <c r="H352" s="41"/>
      <c r="I352" s="234"/>
      <c r="J352" s="41"/>
      <c r="K352" s="41"/>
      <c r="L352" s="45"/>
      <c r="M352" s="235"/>
      <c r="N352" s="23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140</v>
      </c>
      <c r="AU352" s="18" t="s">
        <v>83</v>
      </c>
    </row>
    <row r="353" s="13" customFormat="1">
      <c r="A353" s="13"/>
      <c r="B353" s="237"/>
      <c r="C353" s="238"/>
      <c r="D353" s="239" t="s">
        <v>142</v>
      </c>
      <c r="E353" s="240" t="s">
        <v>1</v>
      </c>
      <c r="F353" s="241" t="s">
        <v>649</v>
      </c>
      <c r="G353" s="238"/>
      <c r="H353" s="242">
        <v>13.5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142</v>
      </c>
      <c r="AU353" s="248" t="s">
        <v>83</v>
      </c>
      <c r="AV353" s="13" t="s">
        <v>83</v>
      </c>
      <c r="AW353" s="13" t="s">
        <v>30</v>
      </c>
      <c r="AX353" s="13" t="s">
        <v>73</v>
      </c>
      <c r="AY353" s="248" t="s">
        <v>132</v>
      </c>
    </row>
    <row r="354" s="14" customFormat="1">
      <c r="A354" s="14"/>
      <c r="B354" s="249"/>
      <c r="C354" s="250"/>
      <c r="D354" s="239" t="s">
        <v>142</v>
      </c>
      <c r="E354" s="251" t="s">
        <v>1</v>
      </c>
      <c r="F354" s="252" t="s">
        <v>144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142</v>
      </c>
      <c r="AU354" s="258" t="s">
        <v>83</v>
      </c>
      <c r="AV354" s="14" t="s">
        <v>81</v>
      </c>
      <c r="AW354" s="14" t="s">
        <v>30</v>
      </c>
      <c r="AX354" s="14" t="s">
        <v>73</v>
      </c>
      <c r="AY354" s="258" t="s">
        <v>132</v>
      </c>
    </row>
    <row r="355" s="15" customFormat="1">
      <c r="A355" s="15"/>
      <c r="B355" s="259"/>
      <c r="C355" s="260"/>
      <c r="D355" s="239" t="s">
        <v>142</v>
      </c>
      <c r="E355" s="261" t="s">
        <v>1</v>
      </c>
      <c r="F355" s="262" t="s">
        <v>145</v>
      </c>
      <c r="G355" s="260"/>
      <c r="H355" s="263">
        <v>13.5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142</v>
      </c>
      <c r="AU355" s="269" t="s">
        <v>83</v>
      </c>
      <c r="AV355" s="15" t="s">
        <v>139</v>
      </c>
      <c r="AW355" s="15" t="s">
        <v>30</v>
      </c>
      <c r="AX355" s="15" t="s">
        <v>81</v>
      </c>
      <c r="AY355" s="269" t="s">
        <v>132</v>
      </c>
    </row>
    <row r="356" s="2" customFormat="1" ht="16.5" customHeight="1">
      <c r="A356" s="39"/>
      <c r="B356" s="40"/>
      <c r="C356" s="219" t="s">
        <v>429</v>
      </c>
      <c r="D356" s="219" t="s">
        <v>134</v>
      </c>
      <c r="E356" s="220" t="s">
        <v>313</v>
      </c>
      <c r="F356" s="221" t="s">
        <v>496</v>
      </c>
      <c r="G356" s="222" t="s">
        <v>137</v>
      </c>
      <c r="H356" s="223">
        <v>300</v>
      </c>
      <c r="I356" s="224"/>
      <c r="J356" s="225">
        <f>ROUND(I356*H356,2)</f>
        <v>0</v>
      </c>
      <c r="K356" s="221" t="s">
        <v>138</v>
      </c>
      <c r="L356" s="45"/>
      <c r="M356" s="226" t="s">
        <v>1</v>
      </c>
      <c r="N356" s="227" t="s">
        <v>38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139</v>
      </c>
      <c r="AT356" s="230" t="s">
        <v>134</v>
      </c>
      <c r="AU356" s="230" t="s">
        <v>83</v>
      </c>
      <c r="AY356" s="18" t="s">
        <v>132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81</v>
      </c>
      <c r="BK356" s="231">
        <f>ROUND(I356*H356,2)</f>
        <v>0</v>
      </c>
      <c r="BL356" s="18" t="s">
        <v>139</v>
      </c>
      <c r="BM356" s="230" t="s">
        <v>432</v>
      </c>
    </row>
    <row r="357" s="2" customFormat="1">
      <c r="A357" s="39"/>
      <c r="B357" s="40"/>
      <c r="C357" s="41"/>
      <c r="D357" s="232" t="s">
        <v>140</v>
      </c>
      <c r="E357" s="41"/>
      <c r="F357" s="233" t="s">
        <v>315</v>
      </c>
      <c r="G357" s="41"/>
      <c r="H357" s="41"/>
      <c r="I357" s="234"/>
      <c r="J357" s="41"/>
      <c r="K357" s="41"/>
      <c r="L357" s="45"/>
      <c r="M357" s="235"/>
      <c r="N357" s="23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140</v>
      </c>
      <c r="AU357" s="18" t="s">
        <v>83</v>
      </c>
    </row>
    <row r="358" s="13" customFormat="1">
      <c r="A358" s="13"/>
      <c r="B358" s="237"/>
      <c r="C358" s="238"/>
      <c r="D358" s="239" t="s">
        <v>142</v>
      </c>
      <c r="E358" s="240" t="s">
        <v>1</v>
      </c>
      <c r="F358" s="241" t="s">
        <v>650</v>
      </c>
      <c r="G358" s="238"/>
      <c r="H358" s="242">
        <v>300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142</v>
      </c>
      <c r="AU358" s="248" t="s">
        <v>83</v>
      </c>
      <c r="AV358" s="13" t="s">
        <v>83</v>
      </c>
      <c r="AW358" s="13" t="s">
        <v>30</v>
      </c>
      <c r="AX358" s="13" t="s">
        <v>73</v>
      </c>
      <c r="AY358" s="248" t="s">
        <v>132</v>
      </c>
    </row>
    <row r="359" s="14" customFormat="1">
      <c r="A359" s="14"/>
      <c r="B359" s="249"/>
      <c r="C359" s="250"/>
      <c r="D359" s="239" t="s">
        <v>142</v>
      </c>
      <c r="E359" s="251" t="s">
        <v>1</v>
      </c>
      <c r="F359" s="252" t="s">
        <v>144</v>
      </c>
      <c r="G359" s="250"/>
      <c r="H359" s="251" t="s">
        <v>1</v>
      </c>
      <c r="I359" s="253"/>
      <c r="J359" s="250"/>
      <c r="K359" s="250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142</v>
      </c>
      <c r="AU359" s="258" t="s">
        <v>83</v>
      </c>
      <c r="AV359" s="14" t="s">
        <v>81</v>
      </c>
      <c r="AW359" s="14" t="s">
        <v>30</v>
      </c>
      <c r="AX359" s="14" t="s">
        <v>73</v>
      </c>
      <c r="AY359" s="258" t="s">
        <v>132</v>
      </c>
    </row>
    <row r="360" s="15" customFormat="1">
      <c r="A360" s="15"/>
      <c r="B360" s="259"/>
      <c r="C360" s="260"/>
      <c r="D360" s="239" t="s">
        <v>142</v>
      </c>
      <c r="E360" s="261" t="s">
        <v>1</v>
      </c>
      <c r="F360" s="262" t="s">
        <v>145</v>
      </c>
      <c r="G360" s="260"/>
      <c r="H360" s="263">
        <v>300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9" t="s">
        <v>142</v>
      </c>
      <c r="AU360" s="269" t="s">
        <v>83</v>
      </c>
      <c r="AV360" s="15" t="s">
        <v>139</v>
      </c>
      <c r="AW360" s="15" t="s">
        <v>30</v>
      </c>
      <c r="AX360" s="15" t="s">
        <v>81</v>
      </c>
      <c r="AY360" s="269" t="s">
        <v>132</v>
      </c>
    </row>
    <row r="361" s="2" customFormat="1" ht="33" customHeight="1">
      <c r="A361" s="39"/>
      <c r="B361" s="40"/>
      <c r="C361" s="219" t="s">
        <v>268</v>
      </c>
      <c r="D361" s="219" t="s">
        <v>134</v>
      </c>
      <c r="E361" s="220" t="s">
        <v>319</v>
      </c>
      <c r="F361" s="221" t="s">
        <v>320</v>
      </c>
      <c r="G361" s="222" t="s">
        <v>218</v>
      </c>
      <c r="H361" s="223">
        <v>336.19999999999999</v>
      </c>
      <c r="I361" s="224"/>
      <c r="J361" s="225">
        <f>ROUND(I361*H361,2)</f>
        <v>0</v>
      </c>
      <c r="K361" s="221" t="s">
        <v>138</v>
      </c>
      <c r="L361" s="45"/>
      <c r="M361" s="226" t="s">
        <v>1</v>
      </c>
      <c r="N361" s="227" t="s">
        <v>38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139</v>
      </c>
      <c r="AT361" s="230" t="s">
        <v>134</v>
      </c>
      <c r="AU361" s="230" t="s">
        <v>83</v>
      </c>
      <c r="AY361" s="18" t="s">
        <v>132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81</v>
      </c>
      <c r="BK361" s="231">
        <f>ROUND(I361*H361,2)</f>
        <v>0</v>
      </c>
      <c r="BL361" s="18" t="s">
        <v>139</v>
      </c>
      <c r="BM361" s="230" t="s">
        <v>651</v>
      </c>
    </row>
    <row r="362" s="2" customFormat="1">
      <c r="A362" s="39"/>
      <c r="B362" s="40"/>
      <c r="C362" s="41"/>
      <c r="D362" s="232" t="s">
        <v>140</v>
      </c>
      <c r="E362" s="41"/>
      <c r="F362" s="233" t="s">
        <v>322</v>
      </c>
      <c r="G362" s="41"/>
      <c r="H362" s="41"/>
      <c r="I362" s="234"/>
      <c r="J362" s="41"/>
      <c r="K362" s="41"/>
      <c r="L362" s="45"/>
      <c r="M362" s="235"/>
      <c r="N362" s="23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37"/>
      <c r="C363" s="238"/>
      <c r="D363" s="239" t="s">
        <v>142</v>
      </c>
      <c r="E363" s="240" t="s">
        <v>1</v>
      </c>
      <c r="F363" s="241" t="s">
        <v>652</v>
      </c>
      <c r="G363" s="238"/>
      <c r="H363" s="242">
        <v>336.19999999999999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142</v>
      </c>
      <c r="AU363" s="248" t="s">
        <v>83</v>
      </c>
      <c r="AV363" s="13" t="s">
        <v>83</v>
      </c>
      <c r="AW363" s="13" t="s">
        <v>30</v>
      </c>
      <c r="AX363" s="13" t="s">
        <v>73</v>
      </c>
      <c r="AY363" s="248" t="s">
        <v>132</v>
      </c>
    </row>
    <row r="364" s="15" customFormat="1">
      <c r="A364" s="15"/>
      <c r="B364" s="259"/>
      <c r="C364" s="260"/>
      <c r="D364" s="239" t="s">
        <v>142</v>
      </c>
      <c r="E364" s="261" t="s">
        <v>1</v>
      </c>
      <c r="F364" s="262" t="s">
        <v>145</v>
      </c>
      <c r="G364" s="260"/>
      <c r="H364" s="263">
        <v>336.19999999999999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9" t="s">
        <v>142</v>
      </c>
      <c r="AU364" s="269" t="s">
        <v>83</v>
      </c>
      <c r="AV364" s="15" t="s">
        <v>139</v>
      </c>
      <c r="AW364" s="15" t="s">
        <v>30</v>
      </c>
      <c r="AX364" s="15" t="s">
        <v>81</v>
      </c>
      <c r="AY364" s="269" t="s">
        <v>132</v>
      </c>
    </row>
    <row r="365" s="2" customFormat="1" ht="16.5" customHeight="1">
      <c r="A365" s="39"/>
      <c r="B365" s="40"/>
      <c r="C365" s="219" t="s">
        <v>653</v>
      </c>
      <c r="D365" s="219" t="s">
        <v>134</v>
      </c>
      <c r="E365" s="220" t="s">
        <v>324</v>
      </c>
      <c r="F365" s="221" t="s">
        <v>325</v>
      </c>
      <c r="G365" s="222" t="s">
        <v>218</v>
      </c>
      <c r="H365" s="223">
        <v>336.19999999999999</v>
      </c>
      <c r="I365" s="224"/>
      <c r="J365" s="225">
        <f>ROUND(I365*H365,2)</f>
        <v>0</v>
      </c>
      <c r="K365" s="221" t="s">
        <v>138</v>
      </c>
      <c r="L365" s="45"/>
      <c r="M365" s="226" t="s">
        <v>1</v>
      </c>
      <c r="N365" s="227" t="s">
        <v>38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139</v>
      </c>
      <c r="AT365" s="230" t="s">
        <v>134</v>
      </c>
      <c r="AU365" s="230" t="s">
        <v>83</v>
      </c>
      <c r="AY365" s="18" t="s">
        <v>132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81</v>
      </c>
      <c r="BK365" s="231">
        <f>ROUND(I365*H365,2)</f>
        <v>0</v>
      </c>
      <c r="BL365" s="18" t="s">
        <v>139</v>
      </c>
      <c r="BM365" s="230" t="s">
        <v>654</v>
      </c>
    </row>
    <row r="366" s="2" customFormat="1">
      <c r="A366" s="39"/>
      <c r="B366" s="40"/>
      <c r="C366" s="41"/>
      <c r="D366" s="232" t="s">
        <v>140</v>
      </c>
      <c r="E366" s="41"/>
      <c r="F366" s="233" t="s">
        <v>327</v>
      </c>
      <c r="G366" s="41"/>
      <c r="H366" s="41"/>
      <c r="I366" s="234"/>
      <c r="J366" s="41"/>
      <c r="K366" s="41"/>
      <c r="L366" s="45"/>
      <c r="M366" s="235"/>
      <c r="N366" s="23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140</v>
      </c>
      <c r="AU366" s="18" t="s">
        <v>83</v>
      </c>
    </row>
    <row r="367" s="13" customFormat="1">
      <c r="A367" s="13"/>
      <c r="B367" s="237"/>
      <c r="C367" s="238"/>
      <c r="D367" s="239" t="s">
        <v>142</v>
      </c>
      <c r="E367" s="240" t="s">
        <v>1</v>
      </c>
      <c r="F367" s="241" t="s">
        <v>655</v>
      </c>
      <c r="G367" s="238"/>
      <c r="H367" s="242">
        <v>21.199999999999999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142</v>
      </c>
      <c r="AU367" s="248" t="s">
        <v>83</v>
      </c>
      <c r="AV367" s="13" t="s">
        <v>83</v>
      </c>
      <c r="AW367" s="13" t="s">
        <v>30</v>
      </c>
      <c r="AX367" s="13" t="s">
        <v>73</v>
      </c>
      <c r="AY367" s="248" t="s">
        <v>132</v>
      </c>
    </row>
    <row r="368" s="14" customFormat="1">
      <c r="A368" s="14"/>
      <c r="B368" s="249"/>
      <c r="C368" s="250"/>
      <c r="D368" s="239" t="s">
        <v>142</v>
      </c>
      <c r="E368" s="251" t="s">
        <v>1</v>
      </c>
      <c r="F368" s="252" t="s">
        <v>329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142</v>
      </c>
      <c r="AU368" s="258" t="s">
        <v>83</v>
      </c>
      <c r="AV368" s="14" t="s">
        <v>81</v>
      </c>
      <c r="AW368" s="14" t="s">
        <v>30</v>
      </c>
      <c r="AX368" s="14" t="s">
        <v>73</v>
      </c>
      <c r="AY368" s="258" t="s">
        <v>132</v>
      </c>
    </row>
    <row r="369" s="13" customFormat="1">
      <c r="A369" s="13"/>
      <c r="B369" s="237"/>
      <c r="C369" s="238"/>
      <c r="D369" s="239" t="s">
        <v>142</v>
      </c>
      <c r="E369" s="240" t="s">
        <v>1</v>
      </c>
      <c r="F369" s="241" t="s">
        <v>656</v>
      </c>
      <c r="G369" s="238"/>
      <c r="H369" s="242">
        <v>65</v>
      </c>
      <c r="I369" s="243"/>
      <c r="J369" s="238"/>
      <c r="K369" s="238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142</v>
      </c>
      <c r="AU369" s="248" t="s">
        <v>83</v>
      </c>
      <c r="AV369" s="13" t="s">
        <v>83</v>
      </c>
      <c r="AW369" s="13" t="s">
        <v>30</v>
      </c>
      <c r="AX369" s="13" t="s">
        <v>73</v>
      </c>
      <c r="AY369" s="248" t="s">
        <v>132</v>
      </c>
    </row>
    <row r="370" s="14" customFormat="1">
      <c r="A370" s="14"/>
      <c r="B370" s="249"/>
      <c r="C370" s="250"/>
      <c r="D370" s="239" t="s">
        <v>142</v>
      </c>
      <c r="E370" s="251" t="s">
        <v>1</v>
      </c>
      <c r="F370" s="252" t="s">
        <v>331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8" t="s">
        <v>142</v>
      </c>
      <c r="AU370" s="258" t="s">
        <v>83</v>
      </c>
      <c r="AV370" s="14" t="s">
        <v>81</v>
      </c>
      <c r="AW370" s="14" t="s">
        <v>30</v>
      </c>
      <c r="AX370" s="14" t="s">
        <v>73</v>
      </c>
      <c r="AY370" s="258" t="s">
        <v>132</v>
      </c>
    </row>
    <row r="371" s="13" customFormat="1">
      <c r="A371" s="13"/>
      <c r="B371" s="237"/>
      <c r="C371" s="238"/>
      <c r="D371" s="239" t="s">
        <v>142</v>
      </c>
      <c r="E371" s="240" t="s">
        <v>1</v>
      </c>
      <c r="F371" s="241" t="s">
        <v>599</v>
      </c>
      <c r="G371" s="238"/>
      <c r="H371" s="242">
        <v>250</v>
      </c>
      <c r="I371" s="243"/>
      <c r="J371" s="238"/>
      <c r="K371" s="238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142</v>
      </c>
      <c r="AU371" s="248" t="s">
        <v>83</v>
      </c>
      <c r="AV371" s="13" t="s">
        <v>83</v>
      </c>
      <c r="AW371" s="13" t="s">
        <v>30</v>
      </c>
      <c r="AX371" s="13" t="s">
        <v>73</v>
      </c>
      <c r="AY371" s="248" t="s">
        <v>132</v>
      </c>
    </row>
    <row r="372" s="14" customFormat="1">
      <c r="A372" s="14"/>
      <c r="B372" s="249"/>
      <c r="C372" s="250"/>
      <c r="D372" s="239" t="s">
        <v>142</v>
      </c>
      <c r="E372" s="251" t="s">
        <v>1</v>
      </c>
      <c r="F372" s="252" t="s">
        <v>333</v>
      </c>
      <c r="G372" s="250"/>
      <c r="H372" s="251" t="s">
        <v>1</v>
      </c>
      <c r="I372" s="253"/>
      <c r="J372" s="250"/>
      <c r="K372" s="250"/>
      <c r="L372" s="254"/>
      <c r="M372" s="255"/>
      <c r="N372" s="256"/>
      <c r="O372" s="256"/>
      <c r="P372" s="256"/>
      <c r="Q372" s="256"/>
      <c r="R372" s="256"/>
      <c r="S372" s="256"/>
      <c r="T372" s="25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8" t="s">
        <v>142</v>
      </c>
      <c r="AU372" s="258" t="s">
        <v>83</v>
      </c>
      <c r="AV372" s="14" t="s">
        <v>81</v>
      </c>
      <c r="AW372" s="14" t="s">
        <v>30</v>
      </c>
      <c r="AX372" s="14" t="s">
        <v>73</v>
      </c>
      <c r="AY372" s="258" t="s">
        <v>132</v>
      </c>
    </row>
    <row r="373" s="14" customFormat="1">
      <c r="A373" s="14"/>
      <c r="B373" s="249"/>
      <c r="C373" s="250"/>
      <c r="D373" s="239" t="s">
        <v>142</v>
      </c>
      <c r="E373" s="251" t="s">
        <v>1</v>
      </c>
      <c r="F373" s="252" t="s">
        <v>144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142</v>
      </c>
      <c r="AU373" s="258" t="s">
        <v>83</v>
      </c>
      <c r="AV373" s="14" t="s">
        <v>81</v>
      </c>
      <c r="AW373" s="14" t="s">
        <v>30</v>
      </c>
      <c r="AX373" s="14" t="s">
        <v>73</v>
      </c>
      <c r="AY373" s="258" t="s">
        <v>132</v>
      </c>
    </row>
    <row r="374" s="15" customFormat="1">
      <c r="A374" s="15"/>
      <c r="B374" s="259"/>
      <c r="C374" s="260"/>
      <c r="D374" s="239" t="s">
        <v>142</v>
      </c>
      <c r="E374" s="261" t="s">
        <v>1</v>
      </c>
      <c r="F374" s="262" t="s">
        <v>145</v>
      </c>
      <c r="G374" s="260"/>
      <c r="H374" s="263">
        <v>336.19999999999999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9" t="s">
        <v>142</v>
      </c>
      <c r="AU374" s="269" t="s">
        <v>83</v>
      </c>
      <c r="AV374" s="15" t="s">
        <v>139</v>
      </c>
      <c r="AW374" s="15" t="s">
        <v>30</v>
      </c>
      <c r="AX374" s="15" t="s">
        <v>81</v>
      </c>
      <c r="AY374" s="269" t="s">
        <v>132</v>
      </c>
    </row>
    <row r="375" s="2" customFormat="1" ht="49.05" customHeight="1">
      <c r="A375" s="39"/>
      <c r="B375" s="40"/>
      <c r="C375" s="219" t="s">
        <v>278</v>
      </c>
      <c r="D375" s="219" t="s">
        <v>134</v>
      </c>
      <c r="E375" s="220" t="s">
        <v>657</v>
      </c>
      <c r="F375" s="221" t="s">
        <v>658</v>
      </c>
      <c r="G375" s="222" t="s">
        <v>218</v>
      </c>
      <c r="H375" s="223">
        <v>487</v>
      </c>
      <c r="I375" s="224"/>
      <c r="J375" s="225">
        <f>ROUND(I375*H375,2)</f>
        <v>0</v>
      </c>
      <c r="K375" s="221" t="s">
        <v>1</v>
      </c>
      <c r="L375" s="45"/>
      <c r="M375" s="226" t="s">
        <v>1</v>
      </c>
      <c r="N375" s="227" t="s">
        <v>38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139</v>
      </c>
      <c r="AT375" s="230" t="s">
        <v>134</v>
      </c>
      <c r="AU375" s="230" t="s">
        <v>83</v>
      </c>
      <c r="AY375" s="18" t="s">
        <v>132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81</v>
      </c>
      <c r="BK375" s="231">
        <f>ROUND(I375*H375,2)</f>
        <v>0</v>
      </c>
      <c r="BL375" s="18" t="s">
        <v>139</v>
      </c>
      <c r="BM375" s="230" t="s">
        <v>659</v>
      </c>
    </row>
    <row r="376" s="13" customFormat="1">
      <c r="A376" s="13"/>
      <c r="B376" s="237"/>
      <c r="C376" s="238"/>
      <c r="D376" s="239" t="s">
        <v>142</v>
      </c>
      <c r="E376" s="240" t="s">
        <v>1</v>
      </c>
      <c r="F376" s="241" t="s">
        <v>660</v>
      </c>
      <c r="G376" s="238"/>
      <c r="H376" s="242">
        <v>487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142</v>
      </c>
      <c r="AU376" s="248" t="s">
        <v>83</v>
      </c>
      <c r="AV376" s="13" t="s">
        <v>83</v>
      </c>
      <c r="AW376" s="13" t="s">
        <v>30</v>
      </c>
      <c r="AX376" s="13" t="s">
        <v>73</v>
      </c>
      <c r="AY376" s="248" t="s">
        <v>132</v>
      </c>
    </row>
    <row r="377" s="14" customFormat="1">
      <c r="A377" s="14"/>
      <c r="B377" s="249"/>
      <c r="C377" s="250"/>
      <c r="D377" s="239" t="s">
        <v>142</v>
      </c>
      <c r="E377" s="251" t="s">
        <v>1</v>
      </c>
      <c r="F377" s="252" t="s">
        <v>144</v>
      </c>
      <c r="G377" s="250"/>
      <c r="H377" s="251" t="s">
        <v>1</v>
      </c>
      <c r="I377" s="253"/>
      <c r="J377" s="250"/>
      <c r="K377" s="250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142</v>
      </c>
      <c r="AU377" s="258" t="s">
        <v>83</v>
      </c>
      <c r="AV377" s="14" t="s">
        <v>81</v>
      </c>
      <c r="AW377" s="14" t="s">
        <v>30</v>
      </c>
      <c r="AX377" s="14" t="s">
        <v>73</v>
      </c>
      <c r="AY377" s="258" t="s">
        <v>132</v>
      </c>
    </row>
    <row r="378" s="15" customFormat="1">
      <c r="A378" s="15"/>
      <c r="B378" s="259"/>
      <c r="C378" s="260"/>
      <c r="D378" s="239" t="s">
        <v>142</v>
      </c>
      <c r="E378" s="261" t="s">
        <v>1</v>
      </c>
      <c r="F378" s="262" t="s">
        <v>145</v>
      </c>
      <c r="G378" s="260"/>
      <c r="H378" s="263">
        <v>487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142</v>
      </c>
      <c r="AU378" s="269" t="s">
        <v>83</v>
      </c>
      <c r="AV378" s="15" t="s">
        <v>139</v>
      </c>
      <c r="AW378" s="15" t="s">
        <v>30</v>
      </c>
      <c r="AX378" s="15" t="s">
        <v>81</v>
      </c>
      <c r="AY378" s="269" t="s">
        <v>132</v>
      </c>
    </row>
    <row r="379" s="2" customFormat="1" ht="37.8" customHeight="1">
      <c r="A379" s="39"/>
      <c r="B379" s="40"/>
      <c r="C379" s="219" t="s">
        <v>661</v>
      </c>
      <c r="D379" s="219" t="s">
        <v>134</v>
      </c>
      <c r="E379" s="220" t="s">
        <v>662</v>
      </c>
      <c r="F379" s="221" t="s">
        <v>663</v>
      </c>
      <c r="G379" s="222" t="s">
        <v>218</v>
      </c>
      <c r="H379" s="223">
        <v>51</v>
      </c>
      <c r="I379" s="224"/>
      <c r="J379" s="225">
        <f>ROUND(I379*H379,2)</f>
        <v>0</v>
      </c>
      <c r="K379" s="221" t="s">
        <v>138</v>
      </c>
      <c r="L379" s="45"/>
      <c r="M379" s="226" t="s">
        <v>1</v>
      </c>
      <c r="N379" s="227" t="s">
        <v>38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139</v>
      </c>
      <c r="AT379" s="230" t="s">
        <v>134</v>
      </c>
      <c r="AU379" s="230" t="s">
        <v>83</v>
      </c>
      <c r="AY379" s="18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81</v>
      </c>
      <c r="BK379" s="231">
        <f>ROUND(I379*H379,2)</f>
        <v>0</v>
      </c>
      <c r="BL379" s="18" t="s">
        <v>139</v>
      </c>
      <c r="BM379" s="230" t="s">
        <v>664</v>
      </c>
    </row>
    <row r="380" s="2" customFormat="1">
      <c r="A380" s="39"/>
      <c r="B380" s="40"/>
      <c r="C380" s="41"/>
      <c r="D380" s="232" t="s">
        <v>140</v>
      </c>
      <c r="E380" s="41"/>
      <c r="F380" s="233" t="s">
        <v>665</v>
      </c>
      <c r="G380" s="41"/>
      <c r="H380" s="41"/>
      <c r="I380" s="234"/>
      <c r="J380" s="41"/>
      <c r="K380" s="41"/>
      <c r="L380" s="45"/>
      <c r="M380" s="235"/>
      <c r="N380" s="236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83</v>
      </c>
    </row>
    <row r="381" s="13" customFormat="1">
      <c r="A381" s="13"/>
      <c r="B381" s="237"/>
      <c r="C381" s="238"/>
      <c r="D381" s="239" t="s">
        <v>142</v>
      </c>
      <c r="E381" s="240" t="s">
        <v>1</v>
      </c>
      <c r="F381" s="241" t="s">
        <v>666</v>
      </c>
      <c r="G381" s="238"/>
      <c r="H381" s="242">
        <v>51</v>
      </c>
      <c r="I381" s="243"/>
      <c r="J381" s="238"/>
      <c r="K381" s="238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142</v>
      </c>
      <c r="AU381" s="248" t="s">
        <v>83</v>
      </c>
      <c r="AV381" s="13" t="s">
        <v>83</v>
      </c>
      <c r="AW381" s="13" t="s">
        <v>30</v>
      </c>
      <c r="AX381" s="13" t="s">
        <v>73</v>
      </c>
      <c r="AY381" s="248" t="s">
        <v>132</v>
      </c>
    </row>
    <row r="382" s="14" customFormat="1">
      <c r="A382" s="14"/>
      <c r="B382" s="249"/>
      <c r="C382" s="250"/>
      <c r="D382" s="239" t="s">
        <v>142</v>
      </c>
      <c r="E382" s="251" t="s">
        <v>1</v>
      </c>
      <c r="F382" s="252" t="s">
        <v>144</v>
      </c>
      <c r="G382" s="250"/>
      <c r="H382" s="251" t="s">
        <v>1</v>
      </c>
      <c r="I382" s="253"/>
      <c r="J382" s="250"/>
      <c r="K382" s="250"/>
      <c r="L382" s="254"/>
      <c r="M382" s="255"/>
      <c r="N382" s="256"/>
      <c r="O382" s="256"/>
      <c r="P382" s="256"/>
      <c r="Q382" s="256"/>
      <c r="R382" s="256"/>
      <c r="S382" s="256"/>
      <c r="T382" s="25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8" t="s">
        <v>142</v>
      </c>
      <c r="AU382" s="258" t="s">
        <v>83</v>
      </c>
      <c r="AV382" s="14" t="s">
        <v>81</v>
      </c>
      <c r="AW382" s="14" t="s">
        <v>30</v>
      </c>
      <c r="AX382" s="14" t="s">
        <v>73</v>
      </c>
      <c r="AY382" s="258" t="s">
        <v>132</v>
      </c>
    </row>
    <row r="383" s="15" customFormat="1">
      <c r="A383" s="15"/>
      <c r="B383" s="259"/>
      <c r="C383" s="260"/>
      <c r="D383" s="239" t="s">
        <v>142</v>
      </c>
      <c r="E383" s="261" t="s">
        <v>1</v>
      </c>
      <c r="F383" s="262" t="s">
        <v>145</v>
      </c>
      <c r="G383" s="260"/>
      <c r="H383" s="263">
        <v>51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9" t="s">
        <v>142</v>
      </c>
      <c r="AU383" s="269" t="s">
        <v>83</v>
      </c>
      <c r="AV383" s="15" t="s">
        <v>139</v>
      </c>
      <c r="AW383" s="15" t="s">
        <v>30</v>
      </c>
      <c r="AX383" s="15" t="s">
        <v>81</v>
      </c>
      <c r="AY383" s="269" t="s">
        <v>132</v>
      </c>
    </row>
    <row r="384" s="2" customFormat="1" ht="33" customHeight="1">
      <c r="A384" s="39"/>
      <c r="B384" s="40"/>
      <c r="C384" s="219" t="s">
        <v>284</v>
      </c>
      <c r="D384" s="219" t="s">
        <v>134</v>
      </c>
      <c r="E384" s="220" t="s">
        <v>345</v>
      </c>
      <c r="F384" s="221" t="s">
        <v>346</v>
      </c>
      <c r="G384" s="222" t="s">
        <v>137</v>
      </c>
      <c r="H384" s="223">
        <v>4954.1000000000004</v>
      </c>
      <c r="I384" s="224"/>
      <c r="J384" s="225">
        <f>ROUND(I384*H384,2)</f>
        <v>0</v>
      </c>
      <c r="K384" s="221" t="s">
        <v>138</v>
      </c>
      <c r="L384" s="45"/>
      <c r="M384" s="226" t="s">
        <v>1</v>
      </c>
      <c r="N384" s="227" t="s">
        <v>38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139</v>
      </c>
      <c r="AT384" s="230" t="s">
        <v>134</v>
      </c>
      <c r="AU384" s="230" t="s">
        <v>83</v>
      </c>
      <c r="AY384" s="18" t="s">
        <v>132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81</v>
      </c>
      <c r="BK384" s="231">
        <f>ROUND(I384*H384,2)</f>
        <v>0</v>
      </c>
      <c r="BL384" s="18" t="s">
        <v>139</v>
      </c>
      <c r="BM384" s="230" t="s">
        <v>667</v>
      </c>
    </row>
    <row r="385" s="2" customFormat="1">
      <c r="A385" s="39"/>
      <c r="B385" s="40"/>
      <c r="C385" s="41"/>
      <c r="D385" s="232" t="s">
        <v>140</v>
      </c>
      <c r="E385" s="41"/>
      <c r="F385" s="233" t="s">
        <v>348</v>
      </c>
      <c r="G385" s="41"/>
      <c r="H385" s="41"/>
      <c r="I385" s="234"/>
      <c r="J385" s="41"/>
      <c r="K385" s="41"/>
      <c r="L385" s="45"/>
      <c r="M385" s="235"/>
      <c r="N385" s="23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140</v>
      </c>
      <c r="AU385" s="18" t="s">
        <v>83</v>
      </c>
    </row>
    <row r="386" s="13" customFormat="1">
      <c r="A386" s="13"/>
      <c r="B386" s="237"/>
      <c r="C386" s="238"/>
      <c r="D386" s="239" t="s">
        <v>142</v>
      </c>
      <c r="E386" s="240" t="s">
        <v>1</v>
      </c>
      <c r="F386" s="241" t="s">
        <v>668</v>
      </c>
      <c r="G386" s="238"/>
      <c r="H386" s="242">
        <v>4954.1000000000004</v>
      </c>
      <c r="I386" s="243"/>
      <c r="J386" s="238"/>
      <c r="K386" s="238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142</v>
      </c>
      <c r="AU386" s="248" t="s">
        <v>83</v>
      </c>
      <c r="AV386" s="13" t="s">
        <v>83</v>
      </c>
      <c r="AW386" s="13" t="s">
        <v>30</v>
      </c>
      <c r="AX386" s="13" t="s">
        <v>73</v>
      </c>
      <c r="AY386" s="248" t="s">
        <v>132</v>
      </c>
    </row>
    <row r="387" s="14" customFormat="1">
      <c r="A387" s="14"/>
      <c r="B387" s="249"/>
      <c r="C387" s="250"/>
      <c r="D387" s="239" t="s">
        <v>142</v>
      </c>
      <c r="E387" s="251" t="s">
        <v>1</v>
      </c>
      <c r="F387" s="252" t="s">
        <v>144</v>
      </c>
      <c r="G387" s="250"/>
      <c r="H387" s="251" t="s">
        <v>1</v>
      </c>
      <c r="I387" s="253"/>
      <c r="J387" s="250"/>
      <c r="K387" s="250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142</v>
      </c>
      <c r="AU387" s="258" t="s">
        <v>83</v>
      </c>
      <c r="AV387" s="14" t="s">
        <v>81</v>
      </c>
      <c r="AW387" s="14" t="s">
        <v>30</v>
      </c>
      <c r="AX387" s="14" t="s">
        <v>73</v>
      </c>
      <c r="AY387" s="258" t="s">
        <v>132</v>
      </c>
    </row>
    <row r="388" s="15" customFormat="1">
      <c r="A388" s="15"/>
      <c r="B388" s="259"/>
      <c r="C388" s="260"/>
      <c r="D388" s="239" t="s">
        <v>142</v>
      </c>
      <c r="E388" s="261" t="s">
        <v>1</v>
      </c>
      <c r="F388" s="262" t="s">
        <v>145</v>
      </c>
      <c r="G388" s="260"/>
      <c r="H388" s="263">
        <v>4954.1000000000004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9" t="s">
        <v>142</v>
      </c>
      <c r="AU388" s="269" t="s">
        <v>83</v>
      </c>
      <c r="AV388" s="15" t="s">
        <v>139</v>
      </c>
      <c r="AW388" s="15" t="s">
        <v>30</v>
      </c>
      <c r="AX388" s="15" t="s">
        <v>81</v>
      </c>
      <c r="AY388" s="269" t="s">
        <v>132</v>
      </c>
    </row>
    <row r="389" s="2" customFormat="1" ht="37.8" customHeight="1">
      <c r="A389" s="39"/>
      <c r="B389" s="40"/>
      <c r="C389" s="219" t="s">
        <v>669</v>
      </c>
      <c r="D389" s="219" t="s">
        <v>134</v>
      </c>
      <c r="E389" s="220" t="s">
        <v>350</v>
      </c>
      <c r="F389" s="221" t="s">
        <v>351</v>
      </c>
      <c r="G389" s="222" t="s">
        <v>137</v>
      </c>
      <c r="H389" s="223">
        <v>600</v>
      </c>
      <c r="I389" s="224"/>
      <c r="J389" s="225">
        <f>ROUND(I389*H389,2)</f>
        <v>0</v>
      </c>
      <c r="K389" s="221" t="s">
        <v>138</v>
      </c>
      <c r="L389" s="45"/>
      <c r="M389" s="226" t="s">
        <v>1</v>
      </c>
      <c r="N389" s="227" t="s">
        <v>38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139</v>
      </c>
      <c r="AT389" s="230" t="s">
        <v>134</v>
      </c>
      <c r="AU389" s="230" t="s">
        <v>83</v>
      </c>
      <c r="AY389" s="18" t="s">
        <v>132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81</v>
      </c>
      <c r="BK389" s="231">
        <f>ROUND(I389*H389,2)</f>
        <v>0</v>
      </c>
      <c r="BL389" s="18" t="s">
        <v>139</v>
      </c>
      <c r="BM389" s="230" t="s">
        <v>670</v>
      </c>
    </row>
    <row r="390" s="2" customFormat="1">
      <c r="A390" s="39"/>
      <c r="B390" s="40"/>
      <c r="C390" s="41"/>
      <c r="D390" s="232" t="s">
        <v>140</v>
      </c>
      <c r="E390" s="41"/>
      <c r="F390" s="233" t="s">
        <v>353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140</v>
      </c>
      <c r="AU390" s="18" t="s">
        <v>83</v>
      </c>
    </row>
    <row r="391" s="13" customFormat="1">
      <c r="A391" s="13"/>
      <c r="B391" s="237"/>
      <c r="C391" s="238"/>
      <c r="D391" s="239" t="s">
        <v>142</v>
      </c>
      <c r="E391" s="240" t="s">
        <v>1</v>
      </c>
      <c r="F391" s="241" t="s">
        <v>592</v>
      </c>
      <c r="G391" s="238"/>
      <c r="H391" s="242">
        <v>600</v>
      </c>
      <c r="I391" s="243"/>
      <c r="J391" s="238"/>
      <c r="K391" s="238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142</v>
      </c>
      <c r="AU391" s="248" t="s">
        <v>83</v>
      </c>
      <c r="AV391" s="13" t="s">
        <v>83</v>
      </c>
      <c r="AW391" s="13" t="s">
        <v>30</v>
      </c>
      <c r="AX391" s="13" t="s">
        <v>73</v>
      </c>
      <c r="AY391" s="248" t="s">
        <v>132</v>
      </c>
    </row>
    <row r="392" s="14" customFormat="1">
      <c r="A392" s="14"/>
      <c r="B392" s="249"/>
      <c r="C392" s="250"/>
      <c r="D392" s="239" t="s">
        <v>142</v>
      </c>
      <c r="E392" s="251" t="s">
        <v>1</v>
      </c>
      <c r="F392" s="252" t="s">
        <v>671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8" t="s">
        <v>142</v>
      </c>
      <c r="AU392" s="258" t="s">
        <v>83</v>
      </c>
      <c r="AV392" s="14" t="s">
        <v>81</v>
      </c>
      <c r="AW392" s="14" t="s">
        <v>30</v>
      </c>
      <c r="AX392" s="14" t="s">
        <v>73</v>
      </c>
      <c r="AY392" s="258" t="s">
        <v>132</v>
      </c>
    </row>
    <row r="393" s="15" customFormat="1">
      <c r="A393" s="15"/>
      <c r="B393" s="259"/>
      <c r="C393" s="260"/>
      <c r="D393" s="239" t="s">
        <v>142</v>
      </c>
      <c r="E393" s="261" t="s">
        <v>1</v>
      </c>
      <c r="F393" s="262" t="s">
        <v>145</v>
      </c>
      <c r="G393" s="260"/>
      <c r="H393" s="263">
        <v>600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9" t="s">
        <v>142</v>
      </c>
      <c r="AU393" s="269" t="s">
        <v>83</v>
      </c>
      <c r="AV393" s="15" t="s">
        <v>139</v>
      </c>
      <c r="AW393" s="15" t="s">
        <v>30</v>
      </c>
      <c r="AX393" s="15" t="s">
        <v>81</v>
      </c>
      <c r="AY393" s="269" t="s">
        <v>132</v>
      </c>
    </row>
    <row r="394" s="2" customFormat="1" ht="33" customHeight="1">
      <c r="A394" s="39"/>
      <c r="B394" s="40"/>
      <c r="C394" s="219" t="s">
        <v>293</v>
      </c>
      <c r="D394" s="219" t="s">
        <v>134</v>
      </c>
      <c r="E394" s="220" t="s">
        <v>359</v>
      </c>
      <c r="F394" s="221" t="s">
        <v>360</v>
      </c>
      <c r="G394" s="222" t="s">
        <v>207</v>
      </c>
      <c r="H394" s="223">
        <v>2</v>
      </c>
      <c r="I394" s="224"/>
      <c r="J394" s="225">
        <f>ROUND(I394*H394,2)</f>
        <v>0</v>
      </c>
      <c r="K394" s="221" t="s">
        <v>138</v>
      </c>
      <c r="L394" s="45"/>
      <c r="M394" s="226" t="s">
        <v>1</v>
      </c>
      <c r="N394" s="227" t="s">
        <v>38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139</v>
      </c>
      <c r="AT394" s="230" t="s">
        <v>134</v>
      </c>
      <c r="AU394" s="230" t="s">
        <v>83</v>
      </c>
      <c r="AY394" s="18" t="s">
        <v>132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81</v>
      </c>
      <c r="BK394" s="231">
        <f>ROUND(I394*H394,2)</f>
        <v>0</v>
      </c>
      <c r="BL394" s="18" t="s">
        <v>139</v>
      </c>
      <c r="BM394" s="230" t="s">
        <v>672</v>
      </c>
    </row>
    <row r="395" s="2" customFormat="1">
      <c r="A395" s="39"/>
      <c r="B395" s="40"/>
      <c r="C395" s="41"/>
      <c r="D395" s="232" t="s">
        <v>140</v>
      </c>
      <c r="E395" s="41"/>
      <c r="F395" s="233" t="s">
        <v>362</v>
      </c>
      <c r="G395" s="41"/>
      <c r="H395" s="41"/>
      <c r="I395" s="234"/>
      <c r="J395" s="41"/>
      <c r="K395" s="41"/>
      <c r="L395" s="45"/>
      <c r="M395" s="235"/>
      <c r="N395" s="23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140</v>
      </c>
      <c r="AU395" s="18" t="s">
        <v>83</v>
      </c>
    </row>
    <row r="396" s="13" customFormat="1">
      <c r="A396" s="13"/>
      <c r="B396" s="237"/>
      <c r="C396" s="238"/>
      <c r="D396" s="239" t="s">
        <v>142</v>
      </c>
      <c r="E396" s="240" t="s">
        <v>1</v>
      </c>
      <c r="F396" s="241" t="s">
        <v>83</v>
      </c>
      <c r="G396" s="238"/>
      <c r="H396" s="242">
        <v>2</v>
      </c>
      <c r="I396" s="243"/>
      <c r="J396" s="238"/>
      <c r="K396" s="238"/>
      <c r="L396" s="244"/>
      <c r="M396" s="245"/>
      <c r="N396" s="246"/>
      <c r="O396" s="246"/>
      <c r="P396" s="246"/>
      <c r="Q396" s="246"/>
      <c r="R396" s="246"/>
      <c r="S396" s="246"/>
      <c r="T396" s="24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8" t="s">
        <v>142</v>
      </c>
      <c r="AU396" s="248" t="s">
        <v>83</v>
      </c>
      <c r="AV396" s="13" t="s">
        <v>83</v>
      </c>
      <c r="AW396" s="13" t="s">
        <v>30</v>
      </c>
      <c r="AX396" s="13" t="s">
        <v>73</v>
      </c>
      <c r="AY396" s="248" t="s">
        <v>132</v>
      </c>
    </row>
    <row r="397" s="14" customFormat="1">
      <c r="A397" s="14"/>
      <c r="B397" s="249"/>
      <c r="C397" s="250"/>
      <c r="D397" s="239" t="s">
        <v>142</v>
      </c>
      <c r="E397" s="251" t="s">
        <v>1</v>
      </c>
      <c r="F397" s="252" t="s">
        <v>144</v>
      </c>
      <c r="G397" s="250"/>
      <c r="H397" s="251" t="s">
        <v>1</v>
      </c>
      <c r="I397" s="253"/>
      <c r="J397" s="250"/>
      <c r="K397" s="250"/>
      <c r="L397" s="254"/>
      <c r="M397" s="255"/>
      <c r="N397" s="256"/>
      <c r="O397" s="256"/>
      <c r="P397" s="256"/>
      <c r="Q397" s="256"/>
      <c r="R397" s="256"/>
      <c r="S397" s="256"/>
      <c r="T397" s="25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8" t="s">
        <v>142</v>
      </c>
      <c r="AU397" s="258" t="s">
        <v>83</v>
      </c>
      <c r="AV397" s="14" t="s">
        <v>81</v>
      </c>
      <c r="AW397" s="14" t="s">
        <v>30</v>
      </c>
      <c r="AX397" s="14" t="s">
        <v>73</v>
      </c>
      <c r="AY397" s="258" t="s">
        <v>132</v>
      </c>
    </row>
    <row r="398" s="15" customFormat="1">
      <c r="A398" s="15"/>
      <c r="B398" s="259"/>
      <c r="C398" s="260"/>
      <c r="D398" s="239" t="s">
        <v>142</v>
      </c>
      <c r="E398" s="261" t="s">
        <v>1</v>
      </c>
      <c r="F398" s="262" t="s">
        <v>145</v>
      </c>
      <c r="G398" s="260"/>
      <c r="H398" s="263">
        <v>2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9" t="s">
        <v>142</v>
      </c>
      <c r="AU398" s="269" t="s">
        <v>83</v>
      </c>
      <c r="AV398" s="15" t="s">
        <v>139</v>
      </c>
      <c r="AW398" s="15" t="s">
        <v>30</v>
      </c>
      <c r="AX398" s="15" t="s">
        <v>81</v>
      </c>
      <c r="AY398" s="269" t="s">
        <v>132</v>
      </c>
    </row>
    <row r="399" s="2" customFormat="1" ht="24.15" customHeight="1">
      <c r="A399" s="39"/>
      <c r="B399" s="40"/>
      <c r="C399" s="219" t="s">
        <v>673</v>
      </c>
      <c r="D399" s="219" t="s">
        <v>134</v>
      </c>
      <c r="E399" s="220" t="s">
        <v>365</v>
      </c>
      <c r="F399" s="221" t="s">
        <v>366</v>
      </c>
      <c r="G399" s="222" t="s">
        <v>207</v>
      </c>
      <c r="H399" s="223">
        <v>2</v>
      </c>
      <c r="I399" s="224"/>
      <c r="J399" s="225">
        <f>ROUND(I399*H399,2)</f>
        <v>0</v>
      </c>
      <c r="K399" s="221" t="s">
        <v>138</v>
      </c>
      <c r="L399" s="45"/>
      <c r="M399" s="226" t="s">
        <v>1</v>
      </c>
      <c r="N399" s="227" t="s">
        <v>38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139</v>
      </c>
      <c r="AT399" s="230" t="s">
        <v>134</v>
      </c>
      <c r="AU399" s="230" t="s">
        <v>83</v>
      </c>
      <c r="AY399" s="18" t="s">
        <v>132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81</v>
      </c>
      <c r="BK399" s="231">
        <f>ROUND(I399*H399,2)</f>
        <v>0</v>
      </c>
      <c r="BL399" s="18" t="s">
        <v>139</v>
      </c>
      <c r="BM399" s="230" t="s">
        <v>674</v>
      </c>
    </row>
    <row r="400" s="2" customFormat="1">
      <c r="A400" s="39"/>
      <c r="B400" s="40"/>
      <c r="C400" s="41"/>
      <c r="D400" s="232" t="s">
        <v>140</v>
      </c>
      <c r="E400" s="41"/>
      <c r="F400" s="233" t="s">
        <v>368</v>
      </c>
      <c r="G400" s="41"/>
      <c r="H400" s="41"/>
      <c r="I400" s="234"/>
      <c r="J400" s="41"/>
      <c r="K400" s="41"/>
      <c r="L400" s="45"/>
      <c r="M400" s="235"/>
      <c r="N400" s="23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140</v>
      </c>
      <c r="AU400" s="18" t="s">
        <v>83</v>
      </c>
    </row>
    <row r="401" s="13" customFormat="1">
      <c r="A401" s="13"/>
      <c r="B401" s="237"/>
      <c r="C401" s="238"/>
      <c r="D401" s="239" t="s">
        <v>142</v>
      </c>
      <c r="E401" s="240" t="s">
        <v>1</v>
      </c>
      <c r="F401" s="241" t="s">
        <v>83</v>
      </c>
      <c r="G401" s="238"/>
      <c r="H401" s="242">
        <v>2</v>
      </c>
      <c r="I401" s="243"/>
      <c r="J401" s="238"/>
      <c r="K401" s="238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142</v>
      </c>
      <c r="AU401" s="248" t="s">
        <v>83</v>
      </c>
      <c r="AV401" s="13" t="s">
        <v>83</v>
      </c>
      <c r="AW401" s="13" t="s">
        <v>30</v>
      </c>
      <c r="AX401" s="13" t="s">
        <v>73</v>
      </c>
      <c r="AY401" s="248" t="s">
        <v>132</v>
      </c>
    </row>
    <row r="402" s="14" customFormat="1">
      <c r="A402" s="14"/>
      <c r="B402" s="249"/>
      <c r="C402" s="250"/>
      <c r="D402" s="239" t="s">
        <v>142</v>
      </c>
      <c r="E402" s="251" t="s">
        <v>1</v>
      </c>
      <c r="F402" s="252" t="s">
        <v>144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142</v>
      </c>
      <c r="AU402" s="258" t="s">
        <v>83</v>
      </c>
      <c r="AV402" s="14" t="s">
        <v>81</v>
      </c>
      <c r="AW402" s="14" t="s">
        <v>30</v>
      </c>
      <c r="AX402" s="14" t="s">
        <v>73</v>
      </c>
      <c r="AY402" s="258" t="s">
        <v>132</v>
      </c>
    </row>
    <row r="403" s="15" customFormat="1">
      <c r="A403" s="15"/>
      <c r="B403" s="259"/>
      <c r="C403" s="260"/>
      <c r="D403" s="239" t="s">
        <v>142</v>
      </c>
      <c r="E403" s="261" t="s">
        <v>1</v>
      </c>
      <c r="F403" s="262" t="s">
        <v>145</v>
      </c>
      <c r="G403" s="260"/>
      <c r="H403" s="263">
        <v>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9" t="s">
        <v>142</v>
      </c>
      <c r="AU403" s="269" t="s">
        <v>83</v>
      </c>
      <c r="AV403" s="15" t="s">
        <v>139</v>
      </c>
      <c r="AW403" s="15" t="s">
        <v>30</v>
      </c>
      <c r="AX403" s="15" t="s">
        <v>81</v>
      </c>
      <c r="AY403" s="269" t="s">
        <v>132</v>
      </c>
    </row>
    <row r="404" s="2" customFormat="1" ht="24.15" customHeight="1">
      <c r="A404" s="39"/>
      <c r="B404" s="40"/>
      <c r="C404" s="219" t="s">
        <v>301</v>
      </c>
      <c r="D404" s="219" t="s">
        <v>134</v>
      </c>
      <c r="E404" s="220" t="s">
        <v>675</v>
      </c>
      <c r="F404" s="221" t="s">
        <v>676</v>
      </c>
      <c r="G404" s="222" t="s">
        <v>534</v>
      </c>
      <c r="H404" s="223">
        <v>13.83</v>
      </c>
      <c r="I404" s="224"/>
      <c r="J404" s="225">
        <f>ROUND(I404*H404,2)</f>
        <v>0</v>
      </c>
      <c r="K404" s="221" t="s">
        <v>138</v>
      </c>
      <c r="L404" s="45"/>
      <c r="M404" s="226" t="s">
        <v>1</v>
      </c>
      <c r="N404" s="227" t="s">
        <v>38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139</v>
      </c>
      <c r="AT404" s="230" t="s">
        <v>134</v>
      </c>
      <c r="AU404" s="230" t="s">
        <v>83</v>
      </c>
      <c r="AY404" s="18" t="s">
        <v>132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81</v>
      </c>
      <c r="BK404" s="231">
        <f>ROUND(I404*H404,2)</f>
        <v>0</v>
      </c>
      <c r="BL404" s="18" t="s">
        <v>139</v>
      </c>
      <c r="BM404" s="230" t="s">
        <v>677</v>
      </c>
    </row>
    <row r="405" s="2" customFormat="1">
      <c r="A405" s="39"/>
      <c r="B405" s="40"/>
      <c r="C405" s="41"/>
      <c r="D405" s="232" t="s">
        <v>140</v>
      </c>
      <c r="E405" s="41"/>
      <c r="F405" s="233" t="s">
        <v>678</v>
      </c>
      <c r="G405" s="41"/>
      <c r="H405" s="41"/>
      <c r="I405" s="234"/>
      <c r="J405" s="41"/>
      <c r="K405" s="41"/>
      <c r="L405" s="45"/>
      <c r="M405" s="235"/>
      <c r="N405" s="236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140</v>
      </c>
      <c r="AU405" s="18" t="s">
        <v>83</v>
      </c>
    </row>
    <row r="406" s="13" customFormat="1">
      <c r="A406" s="13"/>
      <c r="B406" s="237"/>
      <c r="C406" s="238"/>
      <c r="D406" s="239" t="s">
        <v>142</v>
      </c>
      <c r="E406" s="240" t="s">
        <v>1</v>
      </c>
      <c r="F406" s="241" t="s">
        <v>679</v>
      </c>
      <c r="G406" s="238"/>
      <c r="H406" s="242">
        <v>13.83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142</v>
      </c>
      <c r="AU406" s="248" t="s">
        <v>83</v>
      </c>
      <c r="AV406" s="13" t="s">
        <v>83</v>
      </c>
      <c r="AW406" s="13" t="s">
        <v>30</v>
      </c>
      <c r="AX406" s="13" t="s">
        <v>73</v>
      </c>
      <c r="AY406" s="248" t="s">
        <v>132</v>
      </c>
    </row>
    <row r="407" s="14" customFormat="1">
      <c r="A407" s="14"/>
      <c r="B407" s="249"/>
      <c r="C407" s="250"/>
      <c r="D407" s="239" t="s">
        <v>142</v>
      </c>
      <c r="E407" s="251" t="s">
        <v>1</v>
      </c>
      <c r="F407" s="252" t="s">
        <v>144</v>
      </c>
      <c r="G407" s="250"/>
      <c r="H407" s="251" t="s">
        <v>1</v>
      </c>
      <c r="I407" s="253"/>
      <c r="J407" s="250"/>
      <c r="K407" s="250"/>
      <c r="L407" s="254"/>
      <c r="M407" s="255"/>
      <c r="N407" s="256"/>
      <c r="O407" s="256"/>
      <c r="P407" s="256"/>
      <c r="Q407" s="256"/>
      <c r="R407" s="256"/>
      <c r="S407" s="256"/>
      <c r="T407" s="25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8" t="s">
        <v>142</v>
      </c>
      <c r="AU407" s="258" t="s">
        <v>83</v>
      </c>
      <c r="AV407" s="14" t="s">
        <v>81</v>
      </c>
      <c r="AW407" s="14" t="s">
        <v>30</v>
      </c>
      <c r="AX407" s="14" t="s">
        <v>73</v>
      </c>
      <c r="AY407" s="258" t="s">
        <v>132</v>
      </c>
    </row>
    <row r="408" s="15" customFormat="1">
      <c r="A408" s="15"/>
      <c r="B408" s="259"/>
      <c r="C408" s="260"/>
      <c r="D408" s="239" t="s">
        <v>142</v>
      </c>
      <c r="E408" s="261" t="s">
        <v>1</v>
      </c>
      <c r="F408" s="262" t="s">
        <v>145</v>
      </c>
      <c r="G408" s="260"/>
      <c r="H408" s="263">
        <v>13.83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9" t="s">
        <v>142</v>
      </c>
      <c r="AU408" s="269" t="s">
        <v>83</v>
      </c>
      <c r="AV408" s="15" t="s">
        <v>139</v>
      </c>
      <c r="AW408" s="15" t="s">
        <v>30</v>
      </c>
      <c r="AX408" s="15" t="s">
        <v>81</v>
      </c>
      <c r="AY408" s="269" t="s">
        <v>132</v>
      </c>
    </row>
    <row r="409" s="12" customFormat="1" ht="22.8" customHeight="1">
      <c r="A409" s="12"/>
      <c r="B409" s="203"/>
      <c r="C409" s="204"/>
      <c r="D409" s="205" t="s">
        <v>72</v>
      </c>
      <c r="E409" s="217" t="s">
        <v>369</v>
      </c>
      <c r="F409" s="217" t="s">
        <v>370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SUM(P410:P467)</f>
        <v>0</v>
      </c>
      <c r="Q409" s="211"/>
      <c r="R409" s="212">
        <f>SUM(R410:R467)</f>
        <v>0</v>
      </c>
      <c r="S409" s="211"/>
      <c r="T409" s="213">
        <f>SUM(T410:T467)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81</v>
      </c>
      <c r="AT409" s="215" t="s">
        <v>72</v>
      </c>
      <c r="AU409" s="215" t="s">
        <v>81</v>
      </c>
      <c r="AY409" s="214" t="s">
        <v>132</v>
      </c>
      <c r="BK409" s="216">
        <f>SUM(BK410:BK467)</f>
        <v>0</v>
      </c>
    </row>
    <row r="410" s="2" customFormat="1" ht="24.15" customHeight="1">
      <c r="A410" s="39"/>
      <c r="B410" s="40"/>
      <c r="C410" s="219" t="s">
        <v>680</v>
      </c>
      <c r="D410" s="219" t="s">
        <v>134</v>
      </c>
      <c r="E410" s="220" t="s">
        <v>371</v>
      </c>
      <c r="F410" s="221" t="s">
        <v>372</v>
      </c>
      <c r="G410" s="222" t="s">
        <v>170</v>
      </c>
      <c r="H410" s="223">
        <v>0.17199999999999999</v>
      </c>
      <c r="I410" s="224"/>
      <c r="J410" s="225">
        <f>ROUND(I410*H410,2)</f>
        <v>0</v>
      </c>
      <c r="K410" s="221" t="s">
        <v>138</v>
      </c>
      <c r="L410" s="45"/>
      <c r="M410" s="226" t="s">
        <v>1</v>
      </c>
      <c r="N410" s="227" t="s">
        <v>38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139</v>
      </c>
      <c r="AT410" s="230" t="s">
        <v>134</v>
      </c>
      <c r="AU410" s="230" t="s">
        <v>83</v>
      </c>
      <c r="AY410" s="18" t="s">
        <v>132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81</v>
      </c>
      <c r="BK410" s="231">
        <f>ROUND(I410*H410,2)</f>
        <v>0</v>
      </c>
      <c r="BL410" s="18" t="s">
        <v>139</v>
      </c>
      <c r="BM410" s="230" t="s">
        <v>681</v>
      </c>
    </row>
    <row r="411" s="2" customFormat="1">
      <c r="A411" s="39"/>
      <c r="B411" s="40"/>
      <c r="C411" s="41"/>
      <c r="D411" s="232" t="s">
        <v>140</v>
      </c>
      <c r="E411" s="41"/>
      <c r="F411" s="233" t="s">
        <v>374</v>
      </c>
      <c r="G411" s="41"/>
      <c r="H411" s="41"/>
      <c r="I411" s="234"/>
      <c r="J411" s="41"/>
      <c r="K411" s="41"/>
      <c r="L411" s="45"/>
      <c r="M411" s="235"/>
      <c r="N411" s="23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140</v>
      </c>
      <c r="AU411" s="18" t="s">
        <v>83</v>
      </c>
    </row>
    <row r="412" s="13" customFormat="1">
      <c r="A412" s="13"/>
      <c r="B412" s="237"/>
      <c r="C412" s="238"/>
      <c r="D412" s="239" t="s">
        <v>142</v>
      </c>
      <c r="E412" s="240" t="s">
        <v>1</v>
      </c>
      <c r="F412" s="241" t="s">
        <v>682</v>
      </c>
      <c r="G412" s="238"/>
      <c r="H412" s="242">
        <v>0.17199999999999999</v>
      </c>
      <c r="I412" s="243"/>
      <c r="J412" s="238"/>
      <c r="K412" s="238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142</v>
      </c>
      <c r="AU412" s="248" t="s">
        <v>83</v>
      </c>
      <c r="AV412" s="13" t="s">
        <v>83</v>
      </c>
      <c r="AW412" s="13" t="s">
        <v>30</v>
      </c>
      <c r="AX412" s="13" t="s">
        <v>73</v>
      </c>
      <c r="AY412" s="248" t="s">
        <v>132</v>
      </c>
    </row>
    <row r="413" s="14" customFormat="1">
      <c r="A413" s="14"/>
      <c r="B413" s="249"/>
      <c r="C413" s="250"/>
      <c r="D413" s="239" t="s">
        <v>142</v>
      </c>
      <c r="E413" s="251" t="s">
        <v>1</v>
      </c>
      <c r="F413" s="252" t="s">
        <v>683</v>
      </c>
      <c r="G413" s="250"/>
      <c r="H413" s="251" t="s">
        <v>1</v>
      </c>
      <c r="I413" s="253"/>
      <c r="J413" s="250"/>
      <c r="K413" s="250"/>
      <c r="L413" s="254"/>
      <c r="M413" s="255"/>
      <c r="N413" s="256"/>
      <c r="O413" s="256"/>
      <c r="P413" s="256"/>
      <c r="Q413" s="256"/>
      <c r="R413" s="256"/>
      <c r="S413" s="256"/>
      <c r="T413" s="25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8" t="s">
        <v>142</v>
      </c>
      <c r="AU413" s="258" t="s">
        <v>83</v>
      </c>
      <c r="AV413" s="14" t="s">
        <v>81</v>
      </c>
      <c r="AW413" s="14" t="s">
        <v>30</v>
      </c>
      <c r="AX413" s="14" t="s">
        <v>73</v>
      </c>
      <c r="AY413" s="258" t="s">
        <v>132</v>
      </c>
    </row>
    <row r="414" s="15" customFormat="1">
      <c r="A414" s="15"/>
      <c r="B414" s="259"/>
      <c r="C414" s="260"/>
      <c r="D414" s="239" t="s">
        <v>142</v>
      </c>
      <c r="E414" s="261" t="s">
        <v>1</v>
      </c>
      <c r="F414" s="262" t="s">
        <v>145</v>
      </c>
      <c r="G414" s="260"/>
      <c r="H414" s="263">
        <v>0.17199999999999999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9" t="s">
        <v>142</v>
      </c>
      <c r="AU414" s="269" t="s">
        <v>83</v>
      </c>
      <c r="AV414" s="15" t="s">
        <v>139</v>
      </c>
      <c r="AW414" s="15" t="s">
        <v>30</v>
      </c>
      <c r="AX414" s="15" t="s">
        <v>81</v>
      </c>
      <c r="AY414" s="269" t="s">
        <v>132</v>
      </c>
    </row>
    <row r="415" s="2" customFormat="1" ht="24.15" customHeight="1">
      <c r="A415" s="39"/>
      <c r="B415" s="40"/>
      <c r="C415" s="219" t="s">
        <v>310</v>
      </c>
      <c r="D415" s="219" t="s">
        <v>134</v>
      </c>
      <c r="E415" s="220" t="s">
        <v>378</v>
      </c>
      <c r="F415" s="221" t="s">
        <v>379</v>
      </c>
      <c r="G415" s="222" t="s">
        <v>170</v>
      </c>
      <c r="H415" s="223">
        <v>370.77800000000002</v>
      </c>
      <c r="I415" s="224"/>
      <c r="J415" s="225">
        <f>ROUND(I415*H415,2)</f>
        <v>0</v>
      </c>
      <c r="K415" s="221" t="s">
        <v>138</v>
      </c>
      <c r="L415" s="45"/>
      <c r="M415" s="226" t="s">
        <v>1</v>
      </c>
      <c r="N415" s="227" t="s">
        <v>38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139</v>
      </c>
      <c r="AT415" s="230" t="s">
        <v>134</v>
      </c>
      <c r="AU415" s="230" t="s">
        <v>83</v>
      </c>
      <c r="AY415" s="18" t="s">
        <v>132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81</v>
      </c>
      <c r="BK415" s="231">
        <f>ROUND(I415*H415,2)</f>
        <v>0</v>
      </c>
      <c r="BL415" s="18" t="s">
        <v>139</v>
      </c>
      <c r="BM415" s="230" t="s">
        <v>684</v>
      </c>
    </row>
    <row r="416" s="2" customFormat="1">
      <c r="A416" s="39"/>
      <c r="B416" s="40"/>
      <c r="C416" s="41"/>
      <c r="D416" s="232" t="s">
        <v>140</v>
      </c>
      <c r="E416" s="41"/>
      <c r="F416" s="233" t="s">
        <v>381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140</v>
      </c>
      <c r="AU416" s="18" t="s">
        <v>83</v>
      </c>
    </row>
    <row r="417" s="13" customFormat="1">
      <c r="A417" s="13"/>
      <c r="B417" s="237"/>
      <c r="C417" s="238"/>
      <c r="D417" s="239" t="s">
        <v>142</v>
      </c>
      <c r="E417" s="240" t="s">
        <v>1</v>
      </c>
      <c r="F417" s="241" t="s">
        <v>685</v>
      </c>
      <c r="G417" s="238"/>
      <c r="H417" s="242">
        <v>740.899</v>
      </c>
      <c r="I417" s="243"/>
      <c r="J417" s="238"/>
      <c r="K417" s="238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142</v>
      </c>
      <c r="AU417" s="248" t="s">
        <v>83</v>
      </c>
      <c r="AV417" s="13" t="s">
        <v>83</v>
      </c>
      <c r="AW417" s="13" t="s">
        <v>30</v>
      </c>
      <c r="AX417" s="13" t="s">
        <v>73</v>
      </c>
      <c r="AY417" s="248" t="s">
        <v>132</v>
      </c>
    </row>
    <row r="418" s="13" customFormat="1">
      <c r="A418" s="13"/>
      <c r="B418" s="237"/>
      <c r="C418" s="238"/>
      <c r="D418" s="239" t="s">
        <v>142</v>
      </c>
      <c r="E418" s="240" t="s">
        <v>1</v>
      </c>
      <c r="F418" s="241" t="s">
        <v>686</v>
      </c>
      <c r="G418" s="238"/>
      <c r="H418" s="242">
        <v>-33.344000000000001</v>
      </c>
      <c r="I418" s="243"/>
      <c r="J418" s="238"/>
      <c r="K418" s="238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142</v>
      </c>
      <c r="AU418" s="248" t="s">
        <v>83</v>
      </c>
      <c r="AV418" s="13" t="s">
        <v>83</v>
      </c>
      <c r="AW418" s="13" t="s">
        <v>30</v>
      </c>
      <c r="AX418" s="13" t="s">
        <v>73</v>
      </c>
      <c r="AY418" s="248" t="s">
        <v>132</v>
      </c>
    </row>
    <row r="419" s="14" customFormat="1">
      <c r="A419" s="14"/>
      <c r="B419" s="249"/>
      <c r="C419" s="250"/>
      <c r="D419" s="239" t="s">
        <v>142</v>
      </c>
      <c r="E419" s="251" t="s">
        <v>1</v>
      </c>
      <c r="F419" s="252" t="s">
        <v>687</v>
      </c>
      <c r="G419" s="250"/>
      <c r="H419" s="251" t="s">
        <v>1</v>
      </c>
      <c r="I419" s="253"/>
      <c r="J419" s="250"/>
      <c r="K419" s="250"/>
      <c r="L419" s="254"/>
      <c r="M419" s="255"/>
      <c r="N419" s="256"/>
      <c r="O419" s="256"/>
      <c r="P419" s="256"/>
      <c r="Q419" s="256"/>
      <c r="R419" s="256"/>
      <c r="S419" s="256"/>
      <c r="T419" s="25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8" t="s">
        <v>142</v>
      </c>
      <c r="AU419" s="258" t="s">
        <v>83</v>
      </c>
      <c r="AV419" s="14" t="s">
        <v>81</v>
      </c>
      <c r="AW419" s="14" t="s">
        <v>30</v>
      </c>
      <c r="AX419" s="14" t="s">
        <v>73</v>
      </c>
      <c r="AY419" s="258" t="s">
        <v>132</v>
      </c>
    </row>
    <row r="420" s="13" customFormat="1">
      <c r="A420" s="13"/>
      <c r="B420" s="237"/>
      <c r="C420" s="238"/>
      <c r="D420" s="239" t="s">
        <v>142</v>
      </c>
      <c r="E420" s="240" t="s">
        <v>1</v>
      </c>
      <c r="F420" s="241" t="s">
        <v>688</v>
      </c>
      <c r="G420" s="238"/>
      <c r="H420" s="242">
        <v>-336.77699999999999</v>
      </c>
      <c r="I420" s="243"/>
      <c r="J420" s="238"/>
      <c r="K420" s="238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142</v>
      </c>
      <c r="AU420" s="248" t="s">
        <v>83</v>
      </c>
      <c r="AV420" s="13" t="s">
        <v>83</v>
      </c>
      <c r="AW420" s="13" t="s">
        <v>30</v>
      </c>
      <c r="AX420" s="13" t="s">
        <v>73</v>
      </c>
      <c r="AY420" s="248" t="s">
        <v>132</v>
      </c>
    </row>
    <row r="421" s="14" customFormat="1">
      <c r="A421" s="14"/>
      <c r="B421" s="249"/>
      <c r="C421" s="250"/>
      <c r="D421" s="239" t="s">
        <v>142</v>
      </c>
      <c r="E421" s="251" t="s">
        <v>1</v>
      </c>
      <c r="F421" s="252" t="s">
        <v>689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142</v>
      </c>
      <c r="AU421" s="258" t="s">
        <v>83</v>
      </c>
      <c r="AV421" s="14" t="s">
        <v>81</v>
      </c>
      <c r="AW421" s="14" t="s">
        <v>30</v>
      </c>
      <c r="AX421" s="14" t="s">
        <v>73</v>
      </c>
      <c r="AY421" s="258" t="s">
        <v>132</v>
      </c>
    </row>
    <row r="422" s="15" customFormat="1">
      <c r="A422" s="15"/>
      <c r="B422" s="259"/>
      <c r="C422" s="260"/>
      <c r="D422" s="239" t="s">
        <v>142</v>
      </c>
      <c r="E422" s="261" t="s">
        <v>1</v>
      </c>
      <c r="F422" s="262" t="s">
        <v>145</v>
      </c>
      <c r="G422" s="260"/>
      <c r="H422" s="263">
        <v>370.77799999999996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9" t="s">
        <v>142</v>
      </c>
      <c r="AU422" s="269" t="s">
        <v>83</v>
      </c>
      <c r="AV422" s="15" t="s">
        <v>139</v>
      </c>
      <c r="AW422" s="15" t="s">
        <v>30</v>
      </c>
      <c r="AX422" s="15" t="s">
        <v>81</v>
      </c>
      <c r="AY422" s="269" t="s">
        <v>132</v>
      </c>
    </row>
    <row r="423" s="2" customFormat="1" ht="24.15" customHeight="1">
      <c r="A423" s="39"/>
      <c r="B423" s="40"/>
      <c r="C423" s="219" t="s">
        <v>690</v>
      </c>
      <c r="D423" s="219" t="s">
        <v>134</v>
      </c>
      <c r="E423" s="220" t="s">
        <v>378</v>
      </c>
      <c r="F423" s="221" t="s">
        <v>379</v>
      </c>
      <c r="G423" s="222" t="s">
        <v>170</v>
      </c>
      <c r="H423" s="223">
        <v>543.17700000000002</v>
      </c>
      <c r="I423" s="224"/>
      <c r="J423" s="225">
        <f>ROUND(I423*H423,2)</f>
        <v>0</v>
      </c>
      <c r="K423" s="221" t="s">
        <v>138</v>
      </c>
      <c r="L423" s="45"/>
      <c r="M423" s="226" t="s">
        <v>1</v>
      </c>
      <c r="N423" s="227" t="s">
        <v>38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139</v>
      </c>
      <c r="AT423" s="230" t="s">
        <v>134</v>
      </c>
      <c r="AU423" s="230" t="s">
        <v>83</v>
      </c>
      <c r="AY423" s="18" t="s">
        <v>132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81</v>
      </c>
      <c r="BK423" s="231">
        <f>ROUND(I423*H423,2)</f>
        <v>0</v>
      </c>
      <c r="BL423" s="18" t="s">
        <v>139</v>
      </c>
      <c r="BM423" s="230" t="s">
        <v>691</v>
      </c>
    </row>
    <row r="424" s="2" customFormat="1">
      <c r="A424" s="39"/>
      <c r="B424" s="40"/>
      <c r="C424" s="41"/>
      <c r="D424" s="232" t="s">
        <v>140</v>
      </c>
      <c r="E424" s="41"/>
      <c r="F424" s="233" t="s">
        <v>381</v>
      </c>
      <c r="G424" s="41"/>
      <c r="H424" s="41"/>
      <c r="I424" s="234"/>
      <c r="J424" s="41"/>
      <c r="K424" s="41"/>
      <c r="L424" s="45"/>
      <c r="M424" s="235"/>
      <c r="N424" s="23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140</v>
      </c>
      <c r="AU424" s="18" t="s">
        <v>83</v>
      </c>
    </row>
    <row r="425" s="13" customFormat="1">
      <c r="A425" s="13"/>
      <c r="B425" s="237"/>
      <c r="C425" s="238"/>
      <c r="D425" s="239" t="s">
        <v>142</v>
      </c>
      <c r="E425" s="240" t="s">
        <v>1</v>
      </c>
      <c r="F425" s="241" t="s">
        <v>692</v>
      </c>
      <c r="G425" s="238"/>
      <c r="H425" s="242">
        <v>474.17700000000002</v>
      </c>
      <c r="I425" s="243"/>
      <c r="J425" s="238"/>
      <c r="K425" s="238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142</v>
      </c>
      <c r="AU425" s="248" t="s">
        <v>83</v>
      </c>
      <c r="AV425" s="13" t="s">
        <v>83</v>
      </c>
      <c r="AW425" s="13" t="s">
        <v>30</v>
      </c>
      <c r="AX425" s="13" t="s">
        <v>73</v>
      </c>
      <c r="AY425" s="248" t="s">
        <v>132</v>
      </c>
    </row>
    <row r="426" s="13" customFormat="1">
      <c r="A426" s="13"/>
      <c r="B426" s="237"/>
      <c r="C426" s="238"/>
      <c r="D426" s="239" t="s">
        <v>142</v>
      </c>
      <c r="E426" s="240" t="s">
        <v>1</v>
      </c>
      <c r="F426" s="241" t="s">
        <v>693</v>
      </c>
      <c r="G426" s="238"/>
      <c r="H426" s="242">
        <v>69</v>
      </c>
      <c r="I426" s="243"/>
      <c r="J426" s="238"/>
      <c r="K426" s="238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142</v>
      </c>
      <c r="AU426" s="248" t="s">
        <v>83</v>
      </c>
      <c r="AV426" s="13" t="s">
        <v>83</v>
      </c>
      <c r="AW426" s="13" t="s">
        <v>30</v>
      </c>
      <c r="AX426" s="13" t="s">
        <v>73</v>
      </c>
      <c r="AY426" s="248" t="s">
        <v>132</v>
      </c>
    </row>
    <row r="427" s="14" customFormat="1">
      <c r="A427" s="14"/>
      <c r="B427" s="249"/>
      <c r="C427" s="250"/>
      <c r="D427" s="239" t="s">
        <v>142</v>
      </c>
      <c r="E427" s="251" t="s">
        <v>1</v>
      </c>
      <c r="F427" s="252" t="s">
        <v>694</v>
      </c>
      <c r="G427" s="250"/>
      <c r="H427" s="251" t="s">
        <v>1</v>
      </c>
      <c r="I427" s="253"/>
      <c r="J427" s="250"/>
      <c r="K427" s="250"/>
      <c r="L427" s="254"/>
      <c r="M427" s="255"/>
      <c r="N427" s="256"/>
      <c r="O427" s="256"/>
      <c r="P427" s="256"/>
      <c r="Q427" s="256"/>
      <c r="R427" s="256"/>
      <c r="S427" s="256"/>
      <c r="T427" s="25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8" t="s">
        <v>142</v>
      </c>
      <c r="AU427" s="258" t="s">
        <v>83</v>
      </c>
      <c r="AV427" s="14" t="s">
        <v>81</v>
      </c>
      <c r="AW427" s="14" t="s">
        <v>30</v>
      </c>
      <c r="AX427" s="14" t="s">
        <v>73</v>
      </c>
      <c r="AY427" s="258" t="s">
        <v>132</v>
      </c>
    </row>
    <row r="428" s="15" customFormat="1">
      <c r="A428" s="15"/>
      <c r="B428" s="259"/>
      <c r="C428" s="260"/>
      <c r="D428" s="239" t="s">
        <v>142</v>
      </c>
      <c r="E428" s="261" t="s">
        <v>1</v>
      </c>
      <c r="F428" s="262" t="s">
        <v>145</v>
      </c>
      <c r="G428" s="260"/>
      <c r="H428" s="263">
        <v>543.17700000000002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9" t="s">
        <v>142</v>
      </c>
      <c r="AU428" s="269" t="s">
        <v>83</v>
      </c>
      <c r="AV428" s="15" t="s">
        <v>139</v>
      </c>
      <c r="AW428" s="15" t="s">
        <v>30</v>
      </c>
      <c r="AX428" s="15" t="s">
        <v>81</v>
      </c>
      <c r="AY428" s="269" t="s">
        <v>132</v>
      </c>
    </row>
    <row r="429" s="2" customFormat="1" ht="24.15" customHeight="1">
      <c r="A429" s="39"/>
      <c r="B429" s="40"/>
      <c r="C429" s="219" t="s">
        <v>143</v>
      </c>
      <c r="D429" s="219" t="s">
        <v>134</v>
      </c>
      <c r="E429" s="220" t="s">
        <v>387</v>
      </c>
      <c r="F429" s="221" t="s">
        <v>388</v>
      </c>
      <c r="G429" s="222" t="s">
        <v>170</v>
      </c>
      <c r="H429" s="223">
        <v>5190.8919999999998</v>
      </c>
      <c r="I429" s="224"/>
      <c r="J429" s="225">
        <f>ROUND(I429*H429,2)</f>
        <v>0</v>
      </c>
      <c r="K429" s="221" t="s">
        <v>138</v>
      </c>
      <c r="L429" s="45"/>
      <c r="M429" s="226" t="s">
        <v>1</v>
      </c>
      <c r="N429" s="227" t="s">
        <v>38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139</v>
      </c>
      <c r="AT429" s="230" t="s">
        <v>134</v>
      </c>
      <c r="AU429" s="230" t="s">
        <v>83</v>
      </c>
      <c r="AY429" s="18" t="s">
        <v>132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81</v>
      </c>
      <c r="BK429" s="231">
        <f>ROUND(I429*H429,2)</f>
        <v>0</v>
      </c>
      <c r="BL429" s="18" t="s">
        <v>139</v>
      </c>
      <c r="BM429" s="230" t="s">
        <v>695</v>
      </c>
    </row>
    <row r="430" s="2" customFormat="1">
      <c r="A430" s="39"/>
      <c r="B430" s="40"/>
      <c r="C430" s="41"/>
      <c r="D430" s="232" t="s">
        <v>140</v>
      </c>
      <c r="E430" s="41"/>
      <c r="F430" s="233" t="s">
        <v>390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140</v>
      </c>
      <c r="AU430" s="18" t="s">
        <v>83</v>
      </c>
    </row>
    <row r="431" s="13" customFormat="1">
      <c r="A431" s="13"/>
      <c r="B431" s="237"/>
      <c r="C431" s="238"/>
      <c r="D431" s="239" t="s">
        <v>142</v>
      </c>
      <c r="E431" s="240" t="s">
        <v>1</v>
      </c>
      <c r="F431" s="241" t="s">
        <v>696</v>
      </c>
      <c r="G431" s="238"/>
      <c r="H431" s="242">
        <v>5190.8919999999998</v>
      </c>
      <c r="I431" s="243"/>
      <c r="J431" s="238"/>
      <c r="K431" s="238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142</v>
      </c>
      <c r="AU431" s="248" t="s">
        <v>83</v>
      </c>
      <c r="AV431" s="13" t="s">
        <v>83</v>
      </c>
      <c r="AW431" s="13" t="s">
        <v>30</v>
      </c>
      <c r="AX431" s="13" t="s">
        <v>73</v>
      </c>
      <c r="AY431" s="248" t="s">
        <v>132</v>
      </c>
    </row>
    <row r="432" s="15" customFormat="1">
      <c r="A432" s="15"/>
      <c r="B432" s="259"/>
      <c r="C432" s="260"/>
      <c r="D432" s="239" t="s">
        <v>142</v>
      </c>
      <c r="E432" s="261" t="s">
        <v>1</v>
      </c>
      <c r="F432" s="262" t="s">
        <v>145</v>
      </c>
      <c r="G432" s="260"/>
      <c r="H432" s="263">
        <v>5190.8919999999998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9" t="s">
        <v>142</v>
      </c>
      <c r="AU432" s="269" t="s">
        <v>83</v>
      </c>
      <c r="AV432" s="15" t="s">
        <v>139</v>
      </c>
      <c r="AW432" s="15" t="s">
        <v>30</v>
      </c>
      <c r="AX432" s="15" t="s">
        <v>81</v>
      </c>
      <c r="AY432" s="269" t="s">
        <v>132</v>
      </c>
    </row>
    <row r="433" s="2" customFormat="1" ht="24.15" customHeight="1">
      <c r="A433" s="39"/>
      <c r="B433" s="40"/>
      <c r="C433" s="219" t="s">
        <v>656</v>
      </c>
      <c r="D433" s="219" t="s">
        <v>134</v>
      </c>
      <c r="E433" s="220" t="s">
        <v>387</v>
      </c>
      <c r="F433" s="221" t="s">
        <v>388</v>
      </c>
      <c r="G433" s="222" t="s">
        <v>170</v>
      </c>
      <c r="H433" s="223">
        <v>2715.8850000000002</v>
      </c>
      <c r="I433" s="224"/>
      <c r="J433" s="225">
        <f>ROUND(I433*H433,2)</f>
        <v>0</v>
      </c>
      <c r="K433" s="221" t="s">
        <v>138</v>
      </c>
      <c r="L433" s="45"/>
      <c r="M433" s="226" t="s">
        <v>1</v>
      </c>
      <c r="N433" s="227" t="s">
        <v>38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139</v>
      </c>
      <c r="AT433" s="230" t="s">
        <v>134</v>
      </c>
      <c r="AU433" s="230" t="s">
        <v>83</v>
      </c>
      <c r="AY433" s="18" t="s">
        <v>132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81</v>
      </c>
      <c r="BK433" s="231">
        <f>ROUND(I433*H433,2)</f>
        <v>0</v>
      </c>
      <c r="BL433" s="18" t="s">
        <v>139</v>
      </c>
      <c r="BM433" s="230" t="s">
        <v>697</v>
      </c>
    </row>
    <row r="434" s="2" customFormat="1">
      <c r="A434" s="39"/>
      <c r="B434" s="40"/>
      <c r="C434" s="41"/>
      <c r="D434" s="232" t="s">
        <v>140</v>
      </c>
      <c r="E434" s="41"/>
      <c r="F434" s="233" t="s">
        <v>390</v>
      </c>
      <c r="G434" s="41"/>
      <c r="H434" s="41"/>
      <c r="I434" s="234"/>
      <c r="J434" s="41"/>
      <c r="K434" s="41"/>
      <c r="L434" s="45"/>
      <c r="M434" s="235"/>
      <c r="N434" s="23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140</v>
      </c>
      <c r="AU434" s="18" t="s">
        <v>83</v>
      </c>
    </row>
    <row r="435" s="13" customFormat="1">
      <c r="A435" s="13"/>
      <c r="B435" s="237"/>
      <c r="C435" s="238"/>
      <c r="D435" s="239" t="s">
        <v>142</v>
      </c>
      <c r="E435" s="240" t="s">
        <v>1</v>
      </c>
      <c r="F435" s="241" t="s">
        <v>698</v>
      </c>
      <c r="G435" s="238"/>
      <c r="H435" s="242">
        <v>2715.8850000000002</v>
      </c>
      <c r="I435" s="243"/>
      <c r="J435" s="238"/>
      <c r="K435" s="238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142</v>
      </c>
      <c r="AU435" s="248" t="s">
        <v>83</v>
      </c>
      <c r="AV435" s="13" t="s">
        <v>83</v>
      </c>
      <c r="AW435" s="13" t="s">
        <v>30</v>
      </c>
      <c r="AX435" s="13" t="s">
        <v>73</v>
      </c>
      <c r="AY435" s="248" t="s">
        <v>132</v>
      </c>
    </row>
    <row r="436" s="14" customFormat="1">
      <c r="A436" s="14"/>
      <c r="B436" s="249"/>
      <c r="C436" s="250"/>
      <c r="D436" s="239" t="s">
        <v>142</v>
      </c>
      <c r="E436" s="251" t="s">
        <v>1</v>
      </c>
      <c r="F436" s="252" t="s">
        <v>699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142</v>
      </c>
      <c r="AU436" s="258" t="s">
        <v>83</v>
      </c>
      <c r="AV436" s="14" t="s">
        <v>81</v>
      </c>
      <c r="AW436" s="14" t="s">
        <v>30</v>
      </c>
      <c r="AX436" s="14" t="s">
        <v>73</v>
      </c>
      <c r="AY436" s="258" t="s">
        <v>132</v>
      </c>
    </row>
    <row r="437" s="15" customFormat="1">
      <c r="A437" s="15"/>
      <c r="B437" s="259"/>
      <c r="C437" s="260"/>
      <c r="D437" s="239" t="s">
        <v>142</v>
      </c>
      <c r="E437" s="261" t="s">
        <v>1</v>
      </c>
      <c r="F437" s="262" t="s">
        <v>145</v>
      </c>
      <c r="G437" s="260"/>
      <c r="H437" s="263">
        <v>2715.8850000000002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9" t="s">
        <v>142</v>
      </c>
      <c r="AU437" s="269" t="s">
        <v>83</v>
      </c>
      <c r="AV437" s="15" t="s">
        <v>139</v>
      </c>
      <c r="AW437" s="15" t="s">
        <v>30</v>
      </c>
      <c r="AX437" s="15" t="s">
        <v>81</v>
      </c>
      <c r="AY437" s="269" t="s">
        <v>132</v>
      </c>
    </row>
    <row r="438" s="2" customFormat="1" ht="24.15" customHeight="1">
      <c r="A438" s="39"/>
      <c r="B438" s="40"/>
      <c r="C438" s="219" t="s">
        <v>321</v>
      </c>
      <c r="D438" s="219" t="s">
        <v>134</v>
      </c>
      <c r="E438" s="220" t="s">
        <v>393</v>
      </c>
      <c r="F438" s="221" t="s">
        <v>394</v>
      </c>
      <c r="G438" s="222" t="s">
        <v>170</v>
      </c>
      <c r="H438" s="223">
        <v>33.363999999999997</v>
      </c>
      <c r="I438" s="224"/>
      <c r="J438" s="225">
        <f>ROUND(I438*H438,2)</f>
        <v>0</v>
      </c>
      <c r="K438" s="221" t="s">
        <v>138</v>
      </c>
      <c r="L438" s="45"/>
      <c r="M438" s="226" t="s">
        <v>1</v>
      </c>
      <c r="N438" s="227" t="s">
        <v>38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139</v>
      </c>
      <c r="AT438" s="230" t="s">
        <v>134</v>
      </c>
      <c r="AU438" s="230" t="s">
        <v>83</v>
      </c>
      <c r="AY438" s="18" t="s">
        <v>132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81</v>
      </c>
      <c r="BK438" s="231">
        <f>ROUND(I438*H438,2)</f>
        <v>0</v>
      </c>
      <c r="BL438" s="18" t="s">
        <v>139</v>
      </c>
      <c r="BM438" s="230" t="s">
        <v>439</v>
      </c>
    </row>
    <row r="439" s="2" customFormat="1">
      <c r="A439" s="39"/>
      <c r="B439" s="40"/>
      <c r="C439" s="41"/>
      <c r="D439" s="232" t="s">
        <v>140</v>
      </c>
      <c r="E439" s="41"/>
      <c r="F439" s="233" t="s">
        <v>396</v>
      </c>
      <c r="G439" s="41"/>
      <c r="H439" s="41"/>
      <c r="I439" s="234"/>
      <c r="J439" s="41"/>
      <c r="K439" s="41"/>
      <c r="L439" s="45"/>
      <c r="M439" s="235"/>
      <c r="N439" s="236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140</v>
      </c>
      <c r="AU439" s="18" t="s">
        <v>83</v>
      </c>
    </row>
    <row r="440" s="13" customFormat="1">
      <c r="A440" s="13"/>
      <c r="B440" s="237"/>
      <c r="C440" s="238"/>
      <c r="D440" s="239" t="s">
        <v>142</v>
      </c>
      <c r="E440" s="240" t="s">
        <v>1</v>
      </c>
      <c r="F440" s="241" t="s">
        <v>700</v>
      </c>
      <c r="G440" s="238"/>
      <c r="H440" s="242">
        <v>33.192</v>
      </c>
      <c r="I440" s="243"/>
      <c r="J440" s="238"/>
      <c r="K440" s="238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142</v>
      </c>
      <c r="AU440" s="248" t="s">
        <v>83</v>
      </c>
      <c r="AV440" s="13" t="s">
        <v>83</v>
      </c>
      <c r="AW440" s="13" t="s">
        <v>30</v>
      </c>
      <c r="AX440" s="13" t="s">
        <v>73</v>
      </c>
      <c r="AY440" s="248" t="s">
        <v>132</v>
      </c>
    </row>
    <row r="441" s="14" customFormat="1">
      <c r="A441" s="14"/>
      <c r="B441" s="249"/>
      <c r="C441" s="250"/>
      <c r="D441" s="239" t="s">
        <v>142</v>
      </c>
      <c r="E441" s="251" t="s">
        <v>1</v>
      </c>
      <c r="F441" s="252" t="s">
        <v>701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8" t="s">
        <v>142</v>
      </c>
      <c r="AU441" s="258" t="s">
        <v>83</v>
      </c>
      <c r="AV441" s="14" t="s">
        <v>81</v>
      </c>
      <c r="AW441" s="14" t="s">
        <v>30</v>
      </c>
      <c r="AX441" s="14" t="s">
        <v>73</v>
      </c>
      <c r="AY441" s="258" t="s">
        <v>132</v>
      </c>
    </row>
    <row r="442" s="16" customFormat="1">
      <c r="A442" s="16"/>
      <c r="B442" s="280"/>
      <c r="C442" s="281"/>
      <c r="D442" s="239" t="s">
        <v>142</v>
      </c>
      <c r="E442" s="282" t="s">
        <v>1</v>
      </c>
      <c r="F442" s="283" t="s">
        <v>399</v>
      </c>
      <c r="G442" s="281"/>
      <c r="H442" s="284">
        <v>33.192</v>
      </c>
      <c r="I442" s="285"/>
      <c r="J442" s="281"/>
      <c r="K442" s="281"/>
      <c r="L442" s="286"/>
      <c r="M442" s="287"/>
      <c r="N442" s="288"/>
      <c r="O442" s="288"/>
      <c r="P442" s="288"/>
      <c r="Q442" s="288"/>
      <c r="R442" s="288"/>
      <c r="S442" s="288"/>
      <c r="T442" s="289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90" t="s">
        <v>142</v>
      </c>
      <c r="AU442" s="290" t="s">
        <v>83</v>
      </c>
      <c r="AV442" s="16" t="s">
        <v>155</v>
      </c>
      <c r="AW442" s="16" t="s">
        <v>30</v>
      </c>
      <c r="AX442" s="16" t="s">
        <v>73</v>
      </c>
      <c r="AY442" s="290" t="s">
        <v>132</v>
      </c>
    </row>
    <row r="443" s="13" customFormat="1">
      <c r="A443" s="13"/>
      <c r="B443" s="237"/>
      <c r="C443" s="238"/>
      <c r="D443" s="239" t="s">
        <v>142</v>
      </c>
      <c r="E443" s="240" t="s">
        <v>1</v>
      </c>
      <c r="F443" s="241" t="s">
        <v>702</v>
      </c>
      <c r="G443" s="238"/>
      <c r="H443" s="242">
        <v>0.16400000000000001</v>
      </c>
      <c r="I443" s="243"/>
      <c r="J443" s="238"/>
      <c r="K443" s="238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142</v>
      </c>
      <c r="AU443" s="248" t="s">
        <v>83</v>
      </c>
      <c r="AV443" s="13" t="s">
        <v>83</v>
      </c>
      <c r="AW443" s="13" t="s">
        <v>30</v>
      </c>
      <c r="AX443" s="13" t="s">
        <v>73</v>
      </c>
      <c r="AY443" s="248" t="s">
        <v>132</v>
      </c>
    </row>
    <row r="444" s="13" customFormat="1">
      <c r="A444" s="13"/>
      <c r="B444" s="237"/>
      <c r="C444" s="238"/>
      <c r="D444" s="239" t="s">
        <v>142</v>
      </c>
      <c r="E444" s="240" t="s">
        <v>1</v>
      </c>
      <c r="F444" s="241" t="s">
        <v>703</v>
      </c>
      <c r="G444" s="238"/>
      <c r="H444" s="242">
        <v>0.0080000000000000002</v>
      </c>
      <c r="I444" s="243"/>
      <c r="J444" s="238"/>
      <c r="K444" s="238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142</v>
      </c>
      <c r="AU444" s="248" t="s">
        <v>83</v>
      </c>
      <c r="AV444" s="13" t="s">
        <v>83</v>
      </c>
      <c r="AW444" s="13" t="s">
        <v>30</v>
      </c>
      <c r="AX444" s="13" t="s">
        <v>73</v>
      </c>
      <c r="AY444" s="248" t="s">
        <v>132</v>
      </c>
    </row>
    <row r="445" s="14" customFormat="1">
      <c r="A445" s="14"/>
      <c r="B445" s="249"/>
      <c r="C445" s="250"/>
      <c r="D445" s="239" t="s">
        <v>142</v>
      </c>
      <c r="E445" s="251" t="s">
        <v>1</v>
      </c>
      <c r="F445" s="252" t="s">
        <v>683</v>
      </c>
      <c r="G445" s="250"/>
      <c r="H445" s="251" t="s">
        <v>1</v>
      </c>
      <c r="I445" s="253"/>
      <c r="J445" s="250"/>
      <c r="K445" s="250"/>
      <c r="L445" s="254"/>
      <c r="M445" s="255"/>
      <c r="N445" s="256"/>
      <c r="O445" s="256"/>
      <c r="P445" s="256"/>
      <c r="Q445" s="256"/>
      <c r="R445" s="256"/>
      <c r="S445" s="256"/>
      <c r="T445" s="25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8" t="s">
        <v>142</v>
      </c>
      <c r="AU445" s="258" t="s">
        <v>83</v>
      </c>
      <c r="AV445" s="14" t="s">
        <v>81</v>
      </c>
      <c r="AW445" s="14" t="s">
        <v>30</v>
      </c>
      <c r="AX445" s="14" t="s">
        <v>73</v>
      </c>
      <c r="AY445" s="258" t="s">
        <v>132</v>
      </c>
    </row>
    <row r="446" s="16" customFormat="1">
      <c r="A446" s="16"/>
      <c r="B446" s="280"/>
      <c r="C446" s="281"/>
      <c r="D446" s="239" t="s">
        <v>142</v>
      </c>
      <c r="E446" s="282" t="s">
        <v>1</v>
      </c>
      <c r="F446" s="283" t="s">
        <v>399</v>
      </c>
      <c r="G446" s="281"/>
      <c r="H446" s="284">
        <v>0.17200000000000001</v>
      </c>
      <c r="I446" s="285"/>
      <c r="J446" s="281"/>
      <c r="K446" s="281"/>
      <c r="L446" s="286"/>
      <c r="M446" s="287"/>
      <c r="N446" s="288"/>
      <c r="O446" s="288"/>
      <c r="P446" s="288"/>
      <c r="Q446" s="288"/>
      <c r="R446" s="288"/>
      <c r="S446" s="288"/>
      <c r="T446" s="289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90" t="s">
        <v>142</v>
      </c>
      <c r="AU446" s="290" t="s">
        <v>83</v>
      </c>
      <c r="AV446" s="16" t="s">
        <v>155</v>
      </c>
      <c r="AW446" s="16" t="s">
        <v>30</v>
      </c>
      <c r="AX446" s="16" t="s">
        <v>73</v>
      </c>
      <c r="AY446" s="290" t="s">
        <v>132</v>
      </c>
    </row>
    <row r="447" s="15" customFormat="1">
      <c r="A447" s="15"/>
      <c r="B447" s="259"/>
      <c r="C447" s="260"/>
      <c r="D447" s="239" t="s">
        <v>142</v>
      </c>
      <c r="E447" s="261" t="s">
        <v>1</v>
      </c>
      <c r="F447" s="262" t="s">
        <v>145</v>
      </c>
      <c r="G447" s="260"/>
      <c r="H447" s="263">
        <v>33.364000000000004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9" t="s">
        <v>142</v>
      </c>
      <c r="AU447" s="269" t="s">
        <v>83</v>
      </c>
      <c r="AV447" s="15" t="s">
        <v>139</v>
      </c>
      <c r="AW447" s="15" t="s">
        <v>30</v>
      </c>
      <c r="AX447" s="15" t="s">
        <v>81</v>
      </c>
      <c r="AY447" s="269" t="s">
        <v>132</v>
      </c>
    </row>
    <row r="448" s="2" customFormat="1" ht="24.15" customHeight="1">
      <c r="A448" s="39"/>
      <c r="B448" s="40"/>
      <c r="C448" s="219" t="s">
        <v>704</v>
      </c>
      <c r="D448" s="219" t="s">
        <v>134</v>
      </c>
      <c r="E448" s="220" t="s">
        <v>403</v>
      </c>
      <c r="F448" s="221" t="s">
        <v>388</v>
      </c>
      <c r="G448" s="222" t="s">
        <v>170</v>
      </c>
      <c r="H448" s="223">
        <v>467.096</v>
      </c>
      <c r="I448" s="224"/>
      <c r="J448" s="225">
        <f>ROUND(I448*H448,2)</f>
        <v>0</v>
      </c>
      <c r="K448" s="221" t="s">
        <v>138</v>
      </c>
      <c r="L448" s="45"/>
      <c r="M448" s="226" t="s">
        <v>1</v>
      </c>
      <c r="N448" s="227" t="s">
        <v>38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139</v>
      </c>
      <c r="AT448" s="230" t="s">
        <v>134</v>
      </c>
      <c r="AU448" s="230" t="s">
        <v>83</v>
      </c>
      <c r="AY448" s="18" t="s">
        <v>132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81</v>
      </c>
      <c r="BK448" s="231">
        <f>ROUND(I448*H448,2)</f>
        <v>0</v>
      </c>
      <c r="BL448" s="18" t="s">
        <v>139</v>
      </c>
      <c r="BM448" s="230" t="s">
        <v>705</v>
      </c>
    </row>
    <row r="449" s="2" customFormat="1">
      <c r="A449" s="39"/>
      <c r="B449" s="40"/>
      <c r="C449" s="41"/>
      <c r="D449" s="232" t="s">
        <v>140</v>
      </c>
      <c r="E449" s="41"/>
      <c r="F449" s="233" t="s">
        <v>405</v>
      </c>
      <c r="G449" s="41"/>
      <c r="H449" s="41"/>
      <c r="I449" s="234"/>
      <c r="J449" s="41"/>
      <c r="K449" s="41"/>
      <c r="L449" s="45"/>
      <c r="M449" s="235"/>
      <c r="N449" s="23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140</v>
      </c>
      <c r="AU449" s="18" t="s">
        <v>83</v>
      </c>
    </row>
    <row r="450" s="13" customFormat="1">
      <c r="A450" s="13"/>
      <c r="B450" s="237"/>
      <c r="C450" s="238"/>
      <c r="D450" s="239" t="s">
        <v>142</v>
      </c>
      <c r="E450" s="240" t="s">
        <v>1</v>
      </c>
      <c r="F450" s="241" t="s">
        <v>706</v>
      </c>
      <c r="G450" s="238"/>
      <c r="H450" s="242">
        <v>467.096</v>
      </c>
      <c r="I450" s="243"/>
      <c r="J450" s="238"/>
      <c r="K450" s="238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142</v>
      </c>
      <c r="AU450" s="248" t="s">
        <v>83</v>
      </c>
      <c r="AV450" s="13" t="s">
        <v>83</v>
      </c>
      <c r="AW450" s="13" t="s">
        <v>30</v>
      </c>
      <c r="AX450" s="13" t="s">
        <v>73</v>
      </c>
      <c r="AY450" s="248" t="s">
        <v>132</v>
      </c>
    </row>
    <row r="451" s="15" customFormat="1">
      <c r="A451" s="15"/>
      <c r="B451" s="259"/>
      <c r="C451" s="260"/>
      <c r="D451" s="239" t="s">
        <v>142</v>
      </c>
      <c r="E451" s="261" t="s">
        <v>1</v>
      </c>
      <c r="F451" s="262" t="s">
        <v>145</v>
      </c>
      <c r="G451" s="260"/>
      <c r="H451" s="263">
        <v>467.096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9" t="s">
        <v>142</v>
      </c>
      <c r="AU451" s="269" t="s">
        <v>83</v>
      </c>
      <c r="AV451" s="15" t="s">
        <v>139</v>
      </c>
      <c r="AW451" s="15" t="s">
        <v>30</v>
      </c>
      <c r="AX451" s="15" t="s">
        <v>81</v>
      </c>
      <c r="AY451" s="269" t="s">
        <v>132</v>
      </c>
    </row>
    <row r="452" s="2" customFormat="1" ht="16.5" customHeight="1">
      <c r="A452" s="39"/>
      <c r="B452" s="40"/>
      <c r="C452" s="219" t="s">
        <v>326</v>
      </c>
      <c r="D452" s="219" t="s">
        <v>134</v>
      </c>
      <c r="E452" s="220" t="s">
        <v>407</v>
      </c>
      <c r="F452" s="221" t="s">
        <v>408</v>
      </c>
      <c r="G452" s="222" t="s">
        <v>170</v>
      </c>
      <c r="H452" s="223">
        <v>370.77800000000002</v>
      </c>
      <c r="I452" s="224"/>
      <c r="J452" s="225">
        <f>ROUND(I452*H452,2)</f>
        <v>0</v>
      </c>
      <c r="K452" s="221" t="s">
        <v>138</v>
      </c>
      <c r="L452" s="45"/>
      <c r="M452" s="226" t="s">
        <v>1</v>
      </c>
      <c r="N452" s="227" t="s">
        <v>38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139</v>
      </c>
      <c r="AT452" s="230" t="s">
        <v>134</v>
      </c>
      <c r="AU452" s="230" t="s">
        <v>83</v>
      </c>
      <c r="AY452" s="18" t="s">
        <v>132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81</v>
      </c>
      <c r="BK452" s="231">
        <f>ROUND(I452*H452,2)</f>
        <v>0</v>
      </c>
      <c r="BL452" s="18" t="s">
        <v>139</v>
      </c>
      <c r="BM452" s="230" t="s">
        <v>707</v>
      </c>
    </row>
    <row r="453" s="2" customFormat="1">
      <c r="A453" s="39"/>
      <c r="B453" s="40"/>
      <c r="C453" s="41"/>
      <c r="D453" s="232" t="s">
        <v>140</v>
      </c>
      <c r="E453" s="41"/>
      <c r="F453" s="233" t="s">
        <v>410</v>
      </c>
      <c r="G453" s="41"/>
      <c r="H453" s="41"/>
      <c r="I453" s="234"/>
      <c r="J453" s="41"/>
      <c r="K453" s="41"/>
      <c r="L453" s="45"/>
      <c r="M453" s="235"/>
      <c r="N453" s="23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140</v>
      </c>
      <c r="AU453" s="18" t="s">
        <v>83</v>
      </c>
    </row>
    <row r="454" s="13" customFormat="1">
      <c r="A454" s="13"/>
      <c r="B454" s="237"/>
      <c r="C454" s="238"/>
      <c r="D454" s="239" t="s">
        <v>142</v>
      </c>
      <c r="E454" s="240" t="s">
        <v>1</v>
      </c>
      <c r="F454" s="241" t="s">
        <v>708</v>
      </c>
      <c r="G454" s="238"/>
      <c r="H454" s="242">
        <v>370.77800000000002</v>
      </c>
      <c r="I454" s="243"/>
      <c r="J454" s="238"/>
      <c r="K454" s="238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142</v>
      </c>
      <c r="AU454" s="248" t="s">
        <v>83</v>
      </c>
      <c r="AV454" s="13" t="s">
        <v>83</v>
      </c>
      <c r="AW454" s="13" t="s">
        <v>30</v>
      </c>
      <c r="AX454" s="13" t="s">
        <v>73</v>
      </c>
      <c r="AY454" s="248" t="s">
        <v>132</v>
      </c>
    </row>
    <row r="455" s="15" customFormat="1">
      <c r="A455" s="15"/>
      <c r="B455" s="259"/>
      <c r="C455" s="260"/>
      <c r="D455" s="239" t="s">
        <v>142</v>
      </c>
      <c r="E455" s="261" t="s">
        <v>1</v>
      </c>
      <c r="F455" s="262" t="s">
        <v>145</v>
      </c>
      <c r="G455" s="260"/>
      <c r="H455" s="263">
        <v>370.77800000000002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9" t="s">
        <v>142</v>
      </c>
      <c r="AU455" s="269" t="s">
        <v>83</v>
      </c>
      <c r="AV455" s="15" t="s">
        <v>139</v>
      </c>
      <c r="AW455" s="15" t="s">
        <v>30</v>
      </c>
      <c r="AX455" s="15" t="s">
        <v>81</v>
      </c>
      <c r="AY455" s="269" t="s">
        <v>132</v>
      </c>
    </row>
    <row r="456" s="2" customFormat="1" ht="16.5" customHeight="1">
      <c r="A456" s="39"/>
      <c r="B456" s="40"/>
      <c r="C456" s="219" t="s">
        <v>709</v>
      </c>
      <c r="D456" s="219" t="s">
        <v>134</v>
      </c>
      <c r="E456" s="220" t="s">
        <v>412</v>
      </c>
      <c r="F456" s="221" t="s">
        <v>413</v>
      </c>
      <c r="G456" s="222" t="s">
        <v>170</v>
      </c>
      <c r="H456" s="223">
        <v>33.363999999999997</v>
      </c>
      <c r="I456" s="224"/>
      <c r="J456" s="225">
        <f>ROUND(I456*H456,2)</f>
        <v>0</v>
      </c>
      <c r="K456" s="221" t="s">
        <v>138</v>
      </c>
      <c r="L456" s="45"/>
      <c r="M456" s="226" t="s">
        <v>1</v>
      </c>
      <c r="N456" s="227" t="s">
        <v>38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139</v>
      </c>
      <c r="AT456" s="230" t="s">
        <v>134</v>
      </c>
      <c r="AU456" s="230" t="s">
        <v>83</v>
      </c>
      <c r="AY456" s="18" t="s">
        <v>132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81</v>
      </c>
      <c r="BK456" s="231">
        <f>ROUND(I456*H456,2)</f>
        <v>0</v>
      </c>
      <c r="BL456" s="18" t="s">
        <v>139</v>
      </c>
      <c r="BM456" s="230" t="s">
        <v>710</v>
      </c>
    </row>
    <row r="457" s="2" customFormat="1">
      <c r="A457" s="39"/>
      <c r="B457" s="40"/>
      <c r="C457" s="41"/>
      <c r="D457" s="232" t="s">
        <v>140</v>
      </c>
      <c r="E457" s="41"/>
      <c r="F457" s="233" t="s">
        <v>415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140</v>
      </c>
      <c r="AU457" s="18" t="s">
        <v>83</v>
      </c>
    </row>
    <row r="458" s="13" customFormat="1">
      <c r="A458" s="13"/>
      <c r="B458" s="237"/>
      <c r="C458" s="238"/>
      <c r="D458" s="239" t="s">
        <v>142</v>
      </c>
      <c r="E458" s="240" t="s">
        <v>1</v>
      </c>
      <c r="F458" s="241" t="s">
        <v>711</v>
      </c>
      <c r="G458" s="238"/>
      <c r="H458" s="242">
        <v>33.363999999999997</v>
      </c>
      <c r="I458" s="243"/>
      <c r="J458" s="238"/>
      <c r="K458" s="238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142</v>
      </c>
      <c r="AU458" s="248" t="s">
        <v>83</v>
      </c>
      <c r="AV458" s="13" t="s">
        <v>83</v>
      </c>
      <c r="AW458" s="13" t="s">
        <v>30</v>
      </c>
      <c r="AX458" s="13" t="s">
        <v>73</v>
      </c>
      <c r="AY458" s="248" t="s">
        <v>132</v>
      </c>
    </row>
    <row r="459" s="15" customFormat="1">
      <c r="A459" s="15"/>
      <c r="B459" s="259"/>
      <c r="C459" s="260"/>
      <c r="D459" s="239" t="s">
        <v>142</v>
      </c>
      <c r="E459" s="261" t="s">
        <v>1</v>
      </c>
      <c r="F459" s="262" t="s">
        <v>145</v>
      </c>
      <c r="G459" s="260"/>
      <c r="H459" s="263">
        <v>33.363999999999997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9" t="s">
        <v>142</v>
      </c>
      <c r="AU459" s="269" t="s">
        <v>83</v>
      </c>
      <c r="AV459" s="15" t="s">
        <v>139</v>
      </c>
      <c r="AW459" s="15" t="s">
        <v>30</v>
      </c>
      <c r="AX459" s="15" t="s">
        <v>81</v>
      </c>
      <c r="AY459" s="269" t="s">
        <v>132</v>
      </c>
    </row>
    <row r="460" s="2" customFormat="1" ht="24.15" customHeight="1">
      <c r="A460" s="39"/>
      <c r="B460" s="40"/>
      <c r="C460" s="219" t="s">
        <v>337</v>
      </c>
      <c r="D460" s="219" t="s">
        <v>134</v>
      </c>
      <c r="E460" s="220" t="s">
        <v>712</v>
      </c>
      <c r="F460" s="221" t="s">
        <v>713</v>
      </c>
      <c r="G460" s="222" t="s">
        <v>170</v>
      </c>
      <c r="H460" s="223">
        <v>33.192</v>
      </c>
      <c r="I460" s="224"/>
      <c r="J460" s="225">
        <f>ROUND(I460*H460,2)</f>
        <v>0</v>
      </c>
      <c r="K460" s="221" t="s">
        <v>138</v>
      </c>
      <c r="L460" s="45"/>
      <c r="M460" s="226" t="s">
        <v>1</v>
      </c>
      <c r="N460" s="227" t="s">
        <v>38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139</v>
      </c>
      <c r="AT460" s="230" t="s">
        <v>134</v>
      </c>
      <c r="AU460" s="230" t="s">
        <v>83</v>
      </c>
      <c r="AY460" s="18" t="s">
        <v>132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81</v>
      </c>
      <c r="BK460" s="231">
        <f>ROUND(I460*H460,2)</f>
        <v>0</v>
      </c>
      <c r="BL460" s="18" t="s">
        <v>139</v>
      </c>
      <c r="BM460" s="230" t="s">
        <v>714</v>
      </c>
    </row>
    <row r="461" s="2" customFormat="1">
      <c r="A461" s="39"/>
      <c r="B461" s="40"/>
      <c r="C461" s="41"/>
      <c r="D461" s="232" t="s">
        <v>140</v>
      </c>
      <c r="E461" s="41"/>
      <c r="F461" s="233" t="s">
        <v>715</v>
      </c>
      <c r="G461" s="41"/>
      <c r="H461" s="41"/>
      <c r="I461" s="234"/>
      <c r="J461" s="41"/>
      <c r="K461" s="41"/>
      <c r="L461" s="45"/>
      <c r="M461" s="235"/>
      <c r="N461" s="23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140</v>
      </c>
      <c r="AU461" s="18" t="s">
        <v>83</v>
      </c>
    </row>
    <row r="462" s="13" customFormat="1">
      <c r="A462" s="13"/>
      <c r="B462" s="237"/>
      <c r="C462" s="238"/>
      <c r="D462" s="239" t="s">
        <v>142</v>
      </c>
      <c r="E462" s="240" t="s">
        <v>1</v>
      </c>
      <c r="F462" s="241" t="s">
        <v>716</v>
      </c>
      <c r="G462" s="238"/>
      <c r="H462" s="242">
        <v>33.192</v>
      </c>
      <c r="I462" s="243"/>
      <c r="J462" s="238"/>
      <c r="K462" s="238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142</v>
      </c>
      <c r="AU462" s="248" t="s">
        <v>83</v>
      </c>
      <c r="AV462" s="13" t="s">
        <v>83</v>
      </c>
      <c r="AW462" s="13" t="s">
        <v>30</v>
      </c>
      <c r="AX462" s="13" t="s">
        <v>73</v>
      </c>
      <c r="AY462" s="248" t="s">
        <v>132</v>
      </c>
    </row>
    <row r="463" s="15" customFormat="1">
      <c r="A463" s="15"/>
      <c r="B463" s="259"/>
      <c r="C463" s="260"/>
      <c r="D463" s="239" t="s">
        <v>142</v>
      </c>
      <c r="E463" s="261" t="s">
        <v>1</v>
      </c>
      <c r="F463" s="262" t="s">
        <v>145</v>
      </c>
      <c r="G463" s="260"/>
      <c r="H463" s="263">
        <v>33.192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9" t="s">
        <v>142</v>
      </c>
      <c r="AU463" s="269" t="s">
        <v>83</v>
      </c>
      <c r="AV463" s="15" t="s">
        <v>139</v>
      </c>
      <c r="AW463" s="15" t="s">
        <v>30</v>
      </c>
      <c r="AX463" s="15" t="s">
        <v>81</v>
      </c>
      <c r="AY463" s="269" t="s">
        <v>132</v>
      </c>
    </row>
    <row r="464" s="2" customFormat="1" ht="24.15" customHeight="1">
      <c r="A464" s="39"/>
      <c r="B464" s="40"/>
      <c r="C464" s="219" t="s">
        <v>717</v>
      </c>
      <c r="D464" s="219" t="s">
        <v>134</v>
      </c>
      <c r="E464" s="220" t="s">
        <v>423</v>
      </c>
      <c r="F464" s="221" t="s">
        <v>424</v>
      </c>
      <c r="G464" s="222" t="s">
        <v>170</v>
      </c>
      <c r="H464" s="223">
        <v>370.77800000000002</v>
      </c>
      <c r="I464" s="224"/>
      <c r="J464" s="225">
        <f>ROUND(I464*H464,2)</f>
        <v>0</v>
      </c>
      <c r="K464" s="221" t="s">
        <v>138</v>
      </c>
      <c r="L464" s="45"/>
      <c r="M464" s="226" t="s">
        <v>1</v>
      </c>
      <c r="N464" s="227" t="s">
        <v>38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139</v>
      </c>
      <c r="AT464" s="230" t="s">
        <v>134</v>
      </c>
      <c r="AU464" s="230" t="s">
        <v>83</v>
      </c>
      <c r="AY464" s="18" t="s">
        <v>132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81</v>
      </c>
      <c r="BK464" s="231">
        <f>ROUND(I464*H464,2)</f>
        <v>0</v>
      </c>
      <c r="BL464" s="18" t="s">
        <v>139</v>
      </c>
      <c r="BM464" s="230" t="s">
        <v>718</v>
      </c>
    </row>
    <row r="465" s="2" customFormat="1">
      <c r="A465" s="39"/>
      <c r="B465" s="40"/>
      <c r="C465" s="41"/>
      <c r="D465" s="232" t="s">
        <v>140</v>
      </c>
      <c r="E465" s="41"/>
      <c r="F465" s="233" t="s">
        <v>426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140</v>
      </c>
      <c r="AU465" s="18" t="s">
        <v>83</v>
      </c>
    </row>
    <row r="466" s="13" customFormat="1">
      <c r="A466" s="13"/>
      <c r="B466" s="237"/>
      <c r="C466" s="238"/>
      <c r="D466" s="239" t="s">
        <v>142</v>
      </c>
      <c r="E466" s="240" t="s">
        <v>1</v>
      </c>
      <c r="F466" s="241" t="s">
        <v>708</v>
      </c>
      <c r="G466" s="238"/>
      <c r="H466" s="242">
        <v>370.77800000000002</v>
      </c>
      <c r="I466" s="243"/>
      <c r="J466" s="238"/>
      <c r="K466" s="238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142</v>
      </c>
      <c r="AU466" s="248" t="s">
        <v>83</v>
      </c>
      <c r="AV466" s="13" t="s">
        <v>83</v>
      </c>
      <c r="AW466" s="13" t="s">
        <v>30</v>
      </c>
      <c r="AX466" s="13" t="s">
        <v>73</v>
      </c>
      <c r="AY466" s="248" t="s">
        <v>132</v>
      </c>
    </row>
    <row r="467" s="15" customFormat="1">
      <c r="A467" s="15"/>
      <c r="B467" s="259"/>
      <c r="C467" s="260"/>
      <c r="D467" s="239" t="s">
        <v>142</v>
      </c>
      <c r="E467" s="261" t="s">
        <v>1</v>
      </c>
      <c r="F467" s="262" t="s">
        <v>145</v>
      </c>
      <c r="G467" s="260"/>
      <c r="H467" s="263">
        <v>370.77800000000002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9" t="s">
        <v>142</v>
      </c>
      <c r="AU467" s="269" t="s">
        <v>83</v>
      </c>
      <c r="AV467" s="15" t="s">
        <v>139</v>
      </c>
      <c r="AW467" s="15" t="s">
        <v>30</v>
      </c>
      <c r="AX467" s="15" t="s">
        <v>81</v>
      </c>
      <c r="AY467" s="269" t="s">
        <v>132</v>
      </c>
    </row>
    <row r="468" s="12" customFormat="1" ht="22.8" customHeight="1">
      <c r="A468" s="12"/>
      <c r="B468" s="203"/>
      <c r="C468" s="204"/>
      <c r="D468" s="205" t="s">
        <v>72</v>
      </c>
      <c r="E468" s="217" t="s">
        <v>427</v>
      </c>
      <c r="F468" s="217" t="s">
        <v>428</v>
      </c>
      <c r="G468" s="204"/>
      <c r="H468" s="204"/>
      <c r="I468" s="207"/>
      <c r="J468" s="218">
        <f>BK468</f>
        <v>0</v>
      </c>
      <c r="K468" s="204"/>
      <c r="L468" s="209"/>
      <c r="M468" s="210"/>
      <c r="N468" s="211"/>
      <c r="O468" s="211"/>
      <c r="P468" s="212">
        <f>SUM(P469:P470)</f>
        <v>0</v>
      </c>
      <c r="Q468" s="211"/>
      <c r="R468" s="212">
        <f>SUM(R469:R470)</f>
        <v>0</v>
      </c>
      <c r="S468" s="211"/>
      <c r="T468" s="213">
        <f>SUM(T469:T470)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4" t="s">
        <v>81</v>
      </c>
      <c r="AT468" s="215" t="s">
        <v>72</v>
      </c>
      <c r="AU468" s="215" t="s">
        <v>81</v>
      </c>
      <c r="AY468" s="214" t="s">
        <v>132</v>
      </c>
      <c r="BK468" s="216">
        <f>SUM(BK469:BK470)</f>
        <v>0</v>
      </c>
    </row>
    <row r="469" s="2" customFormat="1" ht="24.15" customHeight="1">
      <c r="A469" s="39"/>
      <c r="B469" s="40"/>
      <c r="C469" s="219" t="s">
        <v>342</v>
      </c>
      <c r="D469" s="219" t="s">
        <v>134</v>
      </c>
      <c r="E469" s="220" t="s">
        <v>430</v>
      </c>
      <c r="F469" s="221" t="s">
        <v>431</v>
      </c>
      <c r="G469" s="222" t="s">
        <v>170</v>
      </c>
      <c r="H469" s="223">
        <v>550.02700000000004</v>
      </c>
      <c r="I469" s="224"/>
      <c r="J469" s="225">
        <f>ROUND(I469*H469,2)</f>
        <v>0</v>
      </c>
      <c r="K469" s="221" t="s">
        <v>138</v>
      </c>
      <c r="L469" s="45"/>
      <c r="M469" s="226" t="s">
        <v>1</v>
      </c>
      <c r="N469" s="227" t="s">
        <v>38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139</v>
      </c>
      <c r="AT469" s="230" t="s">
        <v>134</v>
      </c>
      <c r="AU469" s="230" t="s">
        <v>83</v>
      </c>
      <c r="AY469" s="18" t="s">
        <v>132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81</v>
      </c>
      <c r="BK469" s="231">
        <f>ROUND(I469*H469,2)</f>
        <v>0</v>
      </c>
      <c r="BL469" s="18" t="s">
        <v>139</v>
      </c>
      <c r="BM469" s="230" t="s">
        <v>719</v>
      </c>
    </row>
    <row r="470" s="2" customFormat="1">
      <c r="A470" s="39"/>
      <c r="B470" s="40"/>
      <c r="C470" s="41"/>
      <c r="D470" s="232" t="s">
        <v>140</v>
      </c>
      <c r="E470" s="41"/>
      <c r="F470" s="233" t="s">
        <v>433</v>
      </c>
      <c r="G470" s="41"/>
      <c r="H470" s="41"/>
      <c r="I470" s="234"/>
      <c r="J470" s="41"/>
      <c r="K470" s="41"/>
      <c r="L470" s="45"/>
      <c r="M470" s="291"/>
      <c r="N470" s="292"/>
      <c r="O470" s="293"/>
      <c r="P470" s="293"/>
      <c r="Q470" s="293"/>
      <c r="R470" s="293"/>
      <c r="S470" s="293"/>
      <c r="T470" s="294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140</v>
      </c>
      <c r="AU470" s="18" t="s">
        <v>83</v>
      </c>
    </row>
    <row r="471" s="2" customFormat="1" ht="6.96" customHeight="1">
      <c r="A471" s="39"/>
      <c r="B471" s="67"/>
      <c r="C471" s="68"/>
      <c r="D471" s="68"/>
      <c r="E471" s="68"/>
      <c r="F471" s="68"/>
      <c r="G471" s="68"/>
      <c r="H471" s="68"/>
      <c r="I471" s="68"/>
      <c r="J471" s="68"/>
      <c r="K471" s="68"/>
      <c r="L471" s="45"/>
      <c r="M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</sheetData>
  <sheetProtection sheet="1" autoFilter="0" formatColumns="0" formatRows="0" objects="1" scenarios="1" spinCount="100000" saltValue="GDG+RuY6HdDwf+bTd5egPPXP0sV8C9nPCOBLXAgmhKsXBzMioSjSnSFO91NvAphb0MN5bIEKUbS/WH4xATl6ug==" hashValue="7mlnbHC9YQc8JPEnB2mqWlBSZdi8qq29i3tf1u5H7EHPiX/WiVnfobs/EJfIkAtmk1cCffOG6hecrMSH4sGyiw==" algorithmName="SHA-512" password="CC35"/>
  <autoFilter ref="C124:K4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3_01/113154332"/>
    <hyperlink ref="F143" r:id="rId2" display="https://podminky.urs.cz/item/CS_URS_2023_01/122452204"/>
    <hyperlink ref="F148" r:id="rId3" display="https://podminky.urs.cz/item/CS_URS_2023_01/162751137"/>
    <hyperlink ref="F150" r:id="rId4" display="https://podminky.urs.cz/item/CS_URS_2023_01/162751139"/>
    <hyperlink ref="F154" r:id="rId5" display="https://podminky.urs.cz/item/CS_URS_2023_01/171201231"/>
    <hyperlink ref="F158" r:id="rId6" display="https://podminky.urs.cz/item/CS_URS_2023_01/171251201"/>
    <hyperlink ref="F162" r:id="rId7" display="https://podminky.urs.cz/item/CS_URS_2023_01/174151101"/>
    <hyperlink ref="F170" r:id="rId8" display="https://podminky.urs.cz/item/CS_URS_2023_01/181152302"/>
    <hyperlink ref="F176" r:id="rId9" display="https://podminky.urs.cz/item/CS_URS_2023_01/275321511"/>
    <hyperlink ref="F181" r:id="rId10" display="https://podminky.urs.cz/item/CS_URS_2023_01/275362021"/>
    <hyperlink ref="F187" r:id="rId11" display="https://podminky.urs.cz/item/CS_URS_2023_01/452311161"/>
    <hyperlink ref="F193" r:id="rId12" display="https://podminky.urs.cz/item/CS_URS_2023_01/564831011"/>
    <hyperlink ref="F198" r:id="rId13" display="https://podminky.urs.cz/item/CS_URS_2023_01/564851111"/>
    <hyperlink ref="F203" r:id="rId14" display="https://podminky.urs.cz/item/CS_URS_2023_01/564851111"/>
    <hyperlink ref="F208" r:id="rId15" display="https://podminky.urs.cz/item/CS_URS_2023_01/565145121"/>
    <hyperlink ref="F213" r:id="rId16" display="https://podminky.urs.cz/item/CS_URS_2023_01/569951133"/>
    <hyperlink ref="F222" r:id="rId17" display="https://podminky.urs.cz/item/CS_URS_2023_01/573231107"/>
    <hyperlink ref="F238" r:id="rId18" display="https://podminky.urs.cz/item/CS_URS_2023_01/577144121"/>
    <hyperlink ref="F243" r:id="rId19" display="https://podminky.urs.cz/item/CS_URS_2023_01/577144141"/>
    <hyperlink ref="F253" r:id="rId20" display="https://podminky.urs.cz/item/CS_URS_2023_01/577155142"/>
    <hyperlink ref="F258" r:id="rId21" display="https://podminky.urs.cz/item/CS_URS_2023_01/594111114"/>
    <hyperlink ref="F266" r:id="rId22" display="https://podminky.urs.cz/item/CS_URS_2023_01/599632111"/>
    <hyperlink ref="F269" r:id="rId23" display="https://podminky.urs.cz/item/CS_URS_2023_01/899331111"/>
    <hyperlink ref="F274" r:id="rId24" display="https://podminky.urs.cz/item/CS_URS_2023_01/899658211"/>
    <hyperlink ref="F280" r:id="rId25" display="https://podminky.urs.cz/item/CS_URS_2023_01/914111111"/>
    <hyperlink ref="F287" r:id="rId26" display="https://podminky.urs.cz/item/CS_URS_2023_01/914511112"/>
    <hyperlink ref="F296" r:id="rId27" display="https://podminky.urs.cz/item/CS_URS_2023_01/915211112"/>
    <hyperlink ref="F302" r:id="rId28" display="https://podminky.urs.cz/item/CS_URS_2023_01/915211122"/>
    <hyperlink ref="F306" r:id="rId29" display="https://podminky.urs.cz/item/CS_URS_2023_01/915221112"/>
    <hyperlink ref="F311" r:id="rId30" display="https://podminky.urs.cz/item/CS_URS_2023_01/915221122"/>
    <hyperlink ref="F319" r:id="rId31" display="https://podminky.urs.cz/item/CS_URS_2023_01/915231112"/>
    <hyperlink ref="F325" r:id="rId32" display="https://podminky.urs.cz/item/CS_URS_2023_01/915611111"/>
    <hyperlink ref="F332" r:id="rId33" display="https://podminky.urs.cz/item/CS_URS_2023_01/915621111"/>
    <hyperlink ref="F337" r:id="rId34" display="https://podminky.urs.cz/item/CS_URS_2023_01/919441211"/>
    <hyperlink ref="F341" r:id="rId35" display="https://podminky.urs.cz/item/CS_URS_2023_01/919521130"/>
    <hyperlink ref="F352" r:id="rId36" display="https://podminky.urs.cz/item/CS_URS_2023_01/919535559"/>
    <hyperlink ref="F357" r:id="rId37" display="https://podminky.urs.cz/item/CS_URS_2023_01/919721202"/>
    <hyperlink ref="F362" r:id="rId38" display="https://podminky.urs.cz/item/CS_URS_2023_01/919732221"/>
    <hyperlink ref="F366" r:id="rId39" display="https://podminky.urs.cz/item/CS_URS_2023_01/919735111"/>
    <hyperlink ref="F380" r:id="rId40" display="https://podminky.urs.cz/item/CS_URS_2023_01/938902441"/>
    <hyperlink ref="F385" r:id="rId41" display="https://podminky.urs.cz/item/CS_URS_2023_01/938909311"/>
    <hyperlink ref="F390" r:id="rId42" display="https://podminky.urs.cz/item/CS_URS_2023_01/938909612"/>
    <hyperlink ref="F395" r:id="rId43" display="https://podminky.urs.cz/item/CS_URS_2023_01/966006132"/>
    <hyperlink ref="F400" r:id="rId44" display="https://podminky.urs.cz/item/CS_URS_2023_01/966006211"/>
    <hyperlink ref="F405" r:id="rId45" display="https://podminky.urs.cz/item/CS_URS_2023_01/966008311"/>
    <hyperlink ref="F411" r:id="rId46" display="https://podminky.urs.cz/item/CS_URS_2023_01/997013871"/>
    <hyperlink ref="F416" r:id="rId47" display="https://podminky.urs.cz/item/CS_URS_2023_01/997221551"/>
    <hyperlink ref="F424" r:id="rId48" display="https://podminky.urs.cz/item/CS_URS_2023_01/997221551"/>
    <hyperlink ref="F430" r:id="rId49" display="https://podminky.urs.cz/item/CS_URS_2023_01/997221559"/>
    <hyperlink ref="F434" r:id="rId50" display="https://podminky.urs.cz/item/CS_URS_2023_01/997221559"/>
    <hyperlink ref="F439" r:id="rId51" display="https://podminky.urs.cz/item/CS_URS_2023_01/997221561"/>
    <hyperlink ref="F449" r:id="rId52" display="https://podminky.urs.cz/item/CS_URS_2023_01/997221569"/>
    <hyperlink ref="F453" r:id="rId53" display="https://podminky.urs.cz/item/CS_URS_2023_01/997221611"/>
    <hyperlink ref="F457" r:id="rId54" display="https://podminky.urs.cz/item/CS_URS_2023_01/997221612"/>
    <hyperlink ref="F461" r:id="rId55" display="https://podminky.urs.cz/item/CS_URS_2023_01/997221625"/>
    <hyperlink ref="F465" r:id="rId56" display="https://podminky.urs.cz/item/CS_URS_2023_01/997221873"/>
    <hyperlink ref="F470" r:id="rId57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ROUND((SUM(BE122:BE347)),  2)</f>
        <v>0</v>
      </c>
      <c r="G33" s="39"/>
      <c r="H33" s="39"/>
      <c r="I33" s="156">
        <v>0.20999999999999999</v>
      </c>
      <c r="J33" s="155">
        <f>ROUND(((SUM(BE122:BE347))*I33),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ROUND((SUM(BF122:BF347)),  2)</f>
        <v>0</v>
      </c>
      <c r="G34" s="39"/>
      <c r="H34" s="39"/>
      <c r="I34" s="156">
        <v>0.14999999999999999</v>
      </c>
      <c r="J34" s="155">
        <f>ROUND(((SUM(BF122:BF347))*I34),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ROUND((SUM(BG122:BG347)),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ROUND((SUM(BH122:BH347)),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ROUND((SUM(BI122:BI347)),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SKA4904 - SO 104  Holostřevy -  průtah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J294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J345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 xml:space="preserve"> II-605 hr. Okr. TC-PC - Bor , oprava průtahů(Sulislav,Sytno,Benešovice,Holostřevy,Skviřín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SKA4904 - SO 104  Holostřevy -  průtah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22. 5. 2023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118</v>
      </c>
      <c r="D121" s="195" t="s">
        <v>58</v>
      </c>
      <c r="E121" s="195" t="s">
        <v>54</v>
      </c>
      <c r="F121" s="195" t="s">
        <v>55</v>
      </c>
      <c r="G121" s="195" t="s">
        <v>119</v>
      </c>
      <c r="H121" s="195" t="s">
        <v>120</v>
      </c>
      <c r="I121" s="195" t="s">
        <v>121</v>
      </c>
      <c r="J121" s="195" t="s">
        <v>107</v>
      </c>
      <c r="K121" s="196" t="s">
        <v>122</v>
      </c>
      <c r="L121" s="197"/>
      <c r="M121" s="101" t="s">
        <v>1</v>
      </c>
      <c r="N121" s="102" t="s">
        <v>37</v>
      </c>
      <c r="O121" s="102" t="s">
        <v>123</v>
      </c>
      <c r="P121" s="102" t="s">
        <v>124</v>
      </c>
      <c r="Q121" s="102" t="s">
        <v>125</v>
      </c>
      <c r="R121" s="102" t="s">
        <v>126</v>
      </c>
      <c r="S121" s="102" t="s">
        <v>127</v>
      </c>
      <c r="T121" s="103" t="s">
        <v>128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129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109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130</v>
      </c>
      <c r="F123" s="206" t="s">
        <v>131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P124+P142+P185+P294+P345</f>
        <v>0</v>
      </c>
      <c r="Q123" s="211"/>
      <c r="R123" s="212">
        <f>R124+R142+R185+R294+R345</f>
        <v>0</v>
      </c>
      <c r="S123" s="211"/>
      <c r="T123" s="213">
        <f>T124+T142+T185+T294+T345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132</v>
      </c>
      <c r="BK123" s="216">
        <f>BK124+BK142+BK185+BK294+BK345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81</v>
      </c>
      <c r="F124" s="217" t="s">
        <v>133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SUM(P125:P141)</f>
        <v>0</v>
      </c>
      <c r="Q124" s="211"/>
      <c r="R124" s="212">
        <f>SUM(R125:R141)</f>
        <v>0</v>
      </c>
      <c r="S124" s="211"/>
      <c r="T124" s="21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132</v>
      </c>
      <c r="BK124" s="216">
        <f>SUM(BK125:BK141)</f>
        <v>0</v>
      </c>
    </row>
    <row r="125" s="2" customFormat="1" ht="24.15" customHeight="1">
      <c r="A125" s="39"/>
      <c r="B125" s="40"/>
      <c r="C125" s="219" t="s">
        <v>81</v>
      </c>
      <c r="D125" s="219" t="s">
        <v>134</v>
      </c>
      <c r="E125" s="220" t="s">
        <v>435</v>
      </c>
      <c r="F125" s="221" t="s">
        <v>524</v>
      </c>
      <c r="G125" s="222" t="s">
        <v>137</v>
      </c>
      <c r="H125" s="223">
        <v>1918.5650000000001</v>
      </c>
      <c r="I125" s="224"/>
      <c r="J125" s="225">
        <f>ROUND(I125*H125,2)</f>
        <v>0</v>
      </c>
      <c r="K125" s="221" t="s">
        <v>138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139</v>
      </c>
      <c r="AT125" s="230" t="s">
        <v>134</v>
      </c>
      <c r="AU125" s="230" t="s">
        <v>83</v>
      </c>
      <c r="AY125" s="18" t="s">
        <v>132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139</v>
      </c>
      <c r="BM125" s="230" t="s">
        <v>83</v>
      </c>
    </row>
    <row r="126" s="2" customFormat="1">
      <c r="A126" s="39"/>
      <c r="B126" s="40"/>
      <c r="C126" s="41"/>
      <c r="D126" s="232" t="s">
        <v>140</v>
      </c>
      <c r="E126" s="41"/>
      <c r="F126" s="233" t="s">
        <v>437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140</v>
      </c>
      <c r="AU126" s="18" t="s">
        <v>83</v>
      </c>
    </row>
    <row r="127" s="13" customFormat="1">
      <c r="A127" s="13"/>
      <c r="B127" s="237"/>
      <c r="C127" s="238"/>
      <c r="D127" s="239" t="s">
        <v>142</v>
      </c>
      <c r="E127" s="240" t="s">
        <v>1</v>
      </c>
      <c r="F127" s="241" t="s">
        <v>721</v>
      </c>
      <c r="G127" s="238"/>
      <c r="H127" s="242">
        <v>1577.5650000000001</v>
      </c>
      <c r="I127" s="243"/>
      <c r="J127" s="238"/>
      <c r="K127" s="238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142</v>
      </c>
      <c r="AU127" s="248" t="s">
        <v>83</v>
      </c>
      <c r="AV127" s="13" t="s">
        <v>83</v>
      </c>
      <c r="AW127" s="13" t="s">
        <v>30</v>
      </c>
      <c r="AX127" s="13" t="s">
        <v>73</v>
      </c>
      <c r="AY127" s="248" t="s">
        <v>132</v>
      </c>
    </row>
    <row r="128" s="14" customFormat="1">
      <c r="A128" s="14"/>
      <c r="B128" s="249"/>
      <c r="C128" s="250"/>
      <c r="D128" s="239" t="s">
        <v>142</v>
      </c>
      <c r="E128" s="251" t="s">
        <v>1</v>
      </c>
      <c r="F128" s="252" t="s">
        <v>151</v>
      </c>
      <c r="G128" s="250"/>
      <c r="H128" s="251" t="s">
        <v>1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142</v>
      </c>
      <c r="AU128" s="258" t="s">
        <v>83</v>
      </c>
      <c r="AV128" s="14" t="s">
        <v>81</v>
      </c>
      <c r="AW128" s="14" t="s">
        <v>30</v>
      </c>
      <c r="AX128" s="14" t="s">
        <v>73</v>
      </c>
      <c r="AY128" s="258" t="s">
        <v>132</v>
      </c>
    </row>
    <row r="129" s="13" customFormat="1">
      <c r="A129" s="13"/>
      <c r="B129" s="237"/>
      <c r="C129" s="238"/>
      <c r="D129" s="239" t="s">
        <v>142</v>
      </c>
      <c r="E129" s="240" t="s">
        <v>1</v>
      </c>
      <c r="F129" s="241" t="s">
        <v>722</v>
      </c>
      <c r="G129" s="238"/>
      <c r="H129" s="242">
        <v>341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142</v>
      </c>
      <c r="AU129" s="248" t="s">
        <v>83</v>
      </c>
      <c r="AV129" s="13" t="s">
        <v>83</v>
      </c>
      <c r="AW129" s="13" t="s">
        <v>30</v>
      </c>
      <c r="AX129" s="13" t="s">
        <v>73</v>
      </c>
      <c r="AY129" s="248" t="s">
        <v>132</v>
      </c>
    </row>
    <row r="130" s="14" customFormat="1">
      <c r="A130" s="14"/>
      <c r="B130" s="249"/>
      <c r="C130" s="250"/>
      <c r="D130" s="239" t="s">
        <v>142</v>
      </c>
      <c r="E130" s="251" t="s">
        <v>1</v>
      </c>
      <c r="F130" s="252" t="s">
        <v>527</v>
      </c>
      <c r="G130" s="250"/>
      <c r="H130" s="251" t="s">
        <v>1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142</v>
      </c>
      <c r="AU130" s="258" t="s">
        <v>83</v>
      </c>
      <c r="AV130" s="14" t="s">
        <v>81</v>
      </c>
      <c r="AW130" s="14" t="s">
        <v>30</v>
      </c>
      <c r="AX130" s="14" t="s">
        <v>73</v>
      </c>
      <c r="AY130" s="258" t="s">
        <v>132</v>
      </c>
    </row>
    <row r="131" s="14" customFormat="1">
      <c r="A131" s="14"/>
      <c r="B131" s="249"/>
      <c r="C131" s="250"/>
      <c r="D131" s="239" t="s">
        <v>142</v>
      </c>
      <c r="E131" s="251" t="s">
        <v>1</v>
      </c>
      <c r="F131" s="252" t="s">
        <v>144</v>
      </c>
      <c r="G131" s="250"/>
      <c r="H131" s="251" t="s">
        <v>1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142</v>
      </c>
      <c r="AU131" s="258" t="s">
        <v>83</v>
      </c>
      <c r="AV131" s="14" t="s">
        <v>81</v>
      </c>
      <c r="AW131" s="14" t="s">
        <v>30</v>
      </c>
      <c r="AX131" s="14" t="s">
        <v>73</v>
      </c>
      <c r="AY131" s="258" t="s">
        <v>132</v>
      </c>
    </row>
    <row r="132" s="15" customFormat="1">
      <c r="A132" s="15"/>
      <c r="B132" s="259"/>
      <c r="C132" s="260"/>
      <c r="D132" s="239" t="s">
        <v>142</v>
      </c>
      <c r="E132" s="261" t="s">
        <v>1</v>
      </c>
      <c r="F132" s="262" t="s">
        <v>145</v>
      </c>
      <c r="G132" s="260"/>
      <c r="H132" s="263">
        <v>1918.5650000000001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142</v>
      </c>
      <c r="AU132" s="269" t="s">
        <v>83</v>
      </c>
      <c r="AV132" s="15" t="s">
        <v>139</v>
      </c>
      <c r="AW132" s="15" t="s">
        <v>30</v>
      </c>
      <c r="AX132" s="15" t="s">
        <v>81</v>
      </c>
      <c r="AY132" s="269" t="s">
        <v>132</v>
      </c>
    </row>
    <row r="133" s="2" customFormat="1" ht="24.15" customHeight="1">
      <c r="A133" s="39"/>
      <c r="B133" s="40"/>
      <c r="C133" s="219" t="s">
        <v>83</v>
      </c>
      <c r="D133" s="219" t="s">
        <v>134</v>
      </c>
      <c r="E133" s="220" t="s">
        <v>156</v>
      </c>
      <c r="F133" s="221" t="s">
        <v>157</v>
      </c>
      <c r="G133" s="222" t="s">
        <v>137</v>
      </c>
      <c r="H133" s="223">
        <v>560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139</v>
      </c>
      <c r="AT133" s="230" t="s">
        <v>134</v>
      </c>
      <c r="AU133" s="230" t="s">
        <v>83</v>
      </c>
      <c r="AY133" s="18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139</v>
      </c>
      <c r="BM133" s="230" t="s">
        <v>139</v>
      </c>
    </row>
    <row r="134" s="13" customFormat="1">
      <c r="A134" s="13"/>
      <c r="B134" s="237"/>
      <c r="C134" s="238"/>
      <c r="D134" s="239" t="s">
        <v>142</v>
      </c>
      <c r="E134" s="240" t="s">
        <v>1</v>
      </c>
      <c r="F134" s="241" t="s">
        <v>723</v>
      </c>
      <c r="G134" s="238"/>
      <c r="H134" s="242">
        <v>560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142</v>
      </c>
      <c r="AU134" s="248" t="s">
        <v>83</v>
      </c>
      <c r="AV134" s="13" t="s">
        <v>83</v>
      </c>
      <c r="AW134" s="13" t="s">
        <v>30</v>
      </c>
      <c r="AX134" s="13" t="s">
        <v>73</v>
      </c>
      <c r="AY134" s="248" t="s">
        <v>132</v>
      </c>
    </row>
    <row r="135" s="14" customFormat="1">
      <c r="A135" s="14"/>
      <c r="B135" s="249"/>
      <c r="C135" s="250"/>
      <c r="D135" s="239" t="s">
        <v>142</v>
      </c>
      <c r="E135" s="251" t="s">
        <v>1</v>
      </c>
      <c r="F135" s="252" t="s">
        <v>724</v>
      </c>
      <c r="G135" s="250"/>
      <c r="H135" s="251" t="s">
        <v>1</v>
      </c>
      <c r="I135" s="253"/>
      <c r="J135" s="250"/>
      <c r="K135" s="250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142</v>
      </c>
      <c r="AU135" s="258" t="s">
        <v>83</v>
      </c>
      <c r="AV135" s="14" t="s">
        <v>81</v>
      </c>
      <c r="AW135" s="14" t="s">
        <v>30</v>
      </c>
      <c r="AX135" s="14" t="s">
        <v>73</v>
      </c>
      <c r="AY135" s="258" t="s">
        <v>132</v>
      </c>
    </row>
    <row r="136" s="15" customFormat="1">
      <c r="A136" s="15"/>
      <c r="B136" s="259"/>
      <c r="C136" s="260"/>
      <c r="D136" s="239" t="s">
        <v>142</v>
      </c>
      <c r="E136" s="261" t="s">
        <v>1</v>
      </c>
      <c r="F136" s="262" t="s">
        <v>145</v>
      </c>
      <c r="G136" s="260"/>
      <c r="H136" s="263">
        <v>560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142</v>
      </c>
      <c r="AU136" s="269" t="s">
        <v>83</v>
      </c>
      <c r="AV136" s="15" t="s">
        <v>139</v>
      </c>
      <c r="AW136" s="15" t="s">
        <v>30</v>
      </c>
      <c r="AX136" s="15" t="s">
        <v>81</v>
      </c>
      <c r="AY136" s="269" t="s">
        <v>132</v>
      </c>
    </row>
    <row r="137" s="2" customFormat="1" ht="24.15" customHeight="1">
      <c r="A137" s="39"/>
      <c r="B137" s="40"/>
      <c r="C137" s="219" t="s">
        <v>155</v>
      </c>
      <c r="D137" s="219" t="s">
        <v>134</v>
      </c>
      <c r="E137" s="220" t="s">
        <v>725</v>
      </c>
      <c r="F137" s="221" t="s">
        <v>726</v>
      </c>
      <c r="G137" s="222" t="s">
        <v>137</v>
      </c>
      <c r="H137" s="223">
        <v>253</v>
      </c>
      <c r="I137" s="224"/>
      <c r="J137" s="225">
        <f>ROUND(I137*H137,2)</f>
        <v>0</v>
      </c>
      <c r="K137" s="221" t="s">
        <v>138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139</v>
      </c>
      <c r="AT137" s="230" t="s">
        <v>134</v>
      </c>
      <c r="AU137" s="230" t="s">
        <v>83</v>
      </c>
      <c r="AY137" s="18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139</v>
      </c>
      <c r="BM137" s="230" t="s">
        <v>158</v>
      </c>
    </row>
    <row r="138" s="2" customFormat="1">
      <c r="A138" s="39"/>
      <c r="B138" s="40"/>
      <c r="C138" s="41"/>
      <c r="D138" s="232" t="s">
        <v>140</v>
      </c>
      <c r="E138" s="41"/>
      <c r="F138" s="233" t="s">
        <v>727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83</v>
      </c>
    </row>
    <row r="139" s="13" customFormat="1">
      <c r="A139" s="13"/>
      <c r="B139" s="237"/>
      <c r="C139" s="238"/>
      <c r="D139" s="239" t="s">
        <v>142</v>
      </c>
      <c r="E139" s="240" t="s">
        <v>1</v>
      </c>
      <c r="F139" s="241" t="s">
        <v>728</v>
      </c>
      <c r="G139" s="238"/>
      <c r="H139" s="242">
        <v>253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142</v>
      </c>
      <c r="AU139" s="248" t="s">
        <v>83</v>
      </c>
      <c r="AV139" s="13" t="s">
        <v>83</v>
      </c>
      <c r="AW139" s="13" t="s">
        <v>30</v>
      </c>
      <c r="AX139" s="13" t="s">
        <v>73</v>
      </c>
      <c r="AY139" s="248" t="s">
        <v>132</v>
      </c>
    </row>
    <row r="140" s="14" customFormat="1">
      <c r="A140" s="14"/>
      <c r="B140" s="249"/>
      <c r="C140" s="250"/>
      <c r="D140" s="239" t="s">
        <v>142</v>
      </c>
      <c r="E140" s="251" t="s">
        <v>1</v>
      </c>
      <c r="F140" s="252" t="s">
        <v>729</v>
      </c>
      <c r="G140" s="250"/>
      <c r="H140" s="251" t="s">
        <v>1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142</v>
      </c>
      <c r="AU140" s="258" t="s">
        <v>83</v>
      </c>
      <c r="AV140" s="14" t="s">
        <v>81</v>
      </c>
      <c r="AW140" s="14" t="s">
        <v>30</v>
      </c>
      <c r="AX140" s="14" t="s">
        <v>73</v>
      </c>
      <c r="AY140" s="258" t="s">
        <v>132</v>
      </c>
    </row>
    <row r="141" s="15" customFormat="1">
      <c r="A141" s="15"/>
      <c r="B141" s="259"/>
      <c r="C141" s="260"/>
      <c r="D141" s="239" t="s">
        <v>142</v>
      </c>
      <c r="E141" s="261" t="s">
        <v>1</v>
      </c>
      <c r="F141" s="262" t="s">
        <v>145</v>
      </c>
      <c r="G141" s="260"/>
      <c r="H141" s="263">
        <v>253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142</v>
      </c>
      <c r="AU141" s="269" t="s">
        <v>83</v>
      </c>
      <c r="AV141" s="15" t="s">
        <v>139</v>
      </c>
      <c r="AW141" s="15" t="s">
        <v>30</v>
      </c>
      <c r="AX141" s="15" t="s">
        <v>81</v>
      </c>
      <c r="AY141" s="269" t="s">
        <v>132</v>
      </c>
    </row>
    <row r="142" s="12" customFormat="1" ht="22.8" customHeight="1">
      <c r="A142" s="12"/>
      <c r="B142" s="203"/>
      <c r="C142" s="204"/>
      <c r="D142" s="205" t="s">
        <v>72</v>
      </c>
      <c r="E142" s="217" t="s">
        <v>161</v>
      </c>
      <c r="F142" s="217" t="s">
        <v>162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SUM(P143:P184)</f>
        <v>0</v>
      </c>
      <c r="Q142" s="211"/>
      <c r="R142" s="212">
        <f>SUM(R143:R184)</f>
        <v>0</v>
      </c>
      <c r="S142" s="211"/>
      <c r="T142" s="213">
        <f>SUM(T143:T184)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81</v>
      </c>
      <c r="AT142" s="215" t="s">
        <v>72</v>
      </c>
      <c r="AU142" s="215" t="s">
        <v>81</v>
      </c>
      <c r="AY142" s="214" t="s">
        <v>132</v>
      </c>
      <c r="BK142" s="216">
        <f>SUM(BK143:BK184)</f>
        <v>0</v>
      </c>
    </row>
    <row r="143" s="2" customFormat="1" ht="24.15" customHeight="1">
      <c r="A143" s="39"/>
      <c r="B143" s="40"/>
      <c r="C143" s="219" t="s">
        <v>139</v>
      </c>
      <c r="D143" s="219" t="s">
        <v>134</v>
      </c>
      <c r="E143" s="220" t="s">
        <v>163</v>
      </c>
      <c r="F143" s="221" t="s">
        <v>164</v>
      </c>
      <c r="G143" s="222" t="s">
        <v>137</v>
      </c>
      <c r="H143" s="223">
        <v>120</v>
      </c>
      <c r="I143" s="224"/>
      <c r="J143" s="225">
        <f>ROUND(I143*H143,2)</f>
        <v>0</v>
      </c>
      <c r="K143" s="221" t="s">
        <v>138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139</v>
      </c>
      <c r="AT143" s="230" t="s">
        <v>134</v>
      </c>
      <c r="AU143" s="230" t="s">
        <v>83</v>
      </c>
      <c r="AY143" s="18" t="s">
        <v>132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139</v>
      </c>
      <c r="BM143" s="230" t="s">
        <v>165</v>
      </c>
    </row>
    <row r="144" s="2" customFormat="1">
      <c r="A144" s="39"/>
      <c r="B144" s="40"/>
      <c r="C144" s="41"/>
      <c r="D144" s="232" t="s">
        <v>140</v>
      </c>
      <c r="E144" s="41"/>
      <c r="F144" s="233" t="s">
        <v>166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140</v>
      </c>
      <c r="AU144" s="18" t="s">
        <v>83</v>
      </c>
    </row>
    <row r="145" s="13" customFormat="1">
      <c r="A145" s="13"/>
      <c r="B145" s="237"/>
      <c r="C145" s="238"/>
      <c r="D145" s="239" t="s">
        <v>142</v>
      </c>
      <c r="E145" s="240" t="s">
        <v>1</v>
      </c>
      <c r="F145" s="241" t="s">
        <v>677</v>
      </c>
      <c r="G145" s="238"/>
      <c r="H145" s="242">
        <v>120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142</v>
      </c>
      <c r="AU145" s="248" t="s">
        <v>83</v>
      </c>
      <c r="AV145" s="13" t="s">
        <v>83</v>
      </c>
      <c r="AW145" s="13" t="s">
        <v>30</v>
      </c>
      <c r="AX145" s="13" t="s">
        <v>73</v>
      </c>
      <c r="AY145" s="248" t="s">
        <v>132</v>
      </c>
    </row>
    <row r="146" s="14" customFormat="1">
      <c r="A146" s="14"/>
      <c r="B146" s="249"/>
      <c r="C146" s="250"/>
      <c r="D146" s="239" t="s">
        <v>142</v>
      </c>
      <c r="E146" s="251" t="s">
        <v>1</v>
      </c>
      <c r="F146" s="252" t="s">
        <v>144</v>
      </c>
      <c r="G146" s="250"/>
      <c r="H146" s="251" t="s">
        <v>1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142</v>
      </c>
      <c r="AU146" s="258" t="s">
        <v>83</v>
      </c>
      <c r="AV146" s="14" t="s">
        <v>81</v>
      </c>
      <c r="AW146" s="14" t="s">
        <v>30</v>
      </c>
      <c r="AX146" s="14" t="s">
        <v>73</v>
      </c>
      <c r="AY146" s="258" t="s">
        <v>132</v>
      </c>
    </row>
    <row r="147" s="15" customFormat="1">
      <c r="A147" s="15"/>
      <c r="B147" s="259"/>
      <c r="C147" s="260"/>
      <c r="D147" s="239" t="s">
        <v>142</v>
      </c>
      <c r="E147" s="261" t="s">
        <v>1</v>
      </c>
      <c r="F147" s="262" t="s">
        <v>145</v>
      </c>
      <c r="G147" s="260"/>
      <c r="H147" s="263">
        <v>120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142</v>
      </c>
      <c r="AU147" s="269" t="s">
        <v>83</v>
      </c>
      <c r="AV147" s="15" t="s">
        <v>139</v>
      </c>
      <c r="AW147" s="15" t="s">
        <v>30</v>
      </c>
      <c r="AX147" s="15" t="s">
        <v>81</v>
      </c>
      <c r="AY147" s="269" t="s">
        <v>132</v>
      </c>
    </row>
    <row r="148" s="2" customFormat="1" ht="16.5" customHeight="1">
      <c r="A148" s="39"/>
      <c r="B148" s="40"/>
      <c r="C148" s="219" t="s">
        <v>161</v>
      </c>
      <c r="D148" s="219" t="s">
        <v>134</v>
      </c>
      <c r="E148" s="220" t="s">
        <v>168</v>
      </c>
      <c r="F148" s="221" t="s">
        <v>451</v>
      </c>
      <c r="G148" s="222" t="s">
        <v>170</v>
      </c>
      <c r="H148" s="223">
        <v>25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139</v>
      </c>
      <c r="AT148" s="230" t="s">
        <v>134</v>
      </c>
      <c r="AU148" s="230" t="s">
        <v>83</v>
      </c>
      <c r="AY148" s="18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139</v>
      </c>
      <c r="BM148" s="230" t="s">
        <v>171</v>
      </c>
    </row>
    <row r="149" s="13" customFormat="1">
      <c r="A149" s="13"/>
      <c r="B149" s="237"/>
      <c r="C149" s="238"/>
      <c r="D149" s="239" t="s">
        <v>142</v>
      </c>
      <c r="E149" s="240" t="s">
        <v>1</v>
      </c>
      <c r="F149" s="241" t="s">
        <v>257</v>
      </c>
      <c r="G149" s="238"/>
      <c r="H149" s="242">
        <v>25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142</v>
      </c>
      <c r="AU149" s="248" t="s">
        <v>83</v>
      </c>
      <c r="AV149" s="13" t="s">
        <v>83</v>
      </c>
      <c r="AW149" s="13" t="s">
        <v>30</v>
      </c>
      <c r="AX149" s="13" t="s">
        <v>73</v>
      </c>
      <c r="AY149" s="248" t="s">
        <v>132</v>
      </c>
    </row>
    <row r="150" s="14" customFormat="1">
      <c r="A150" s="14"/>
      <c r="B150" s="249"/>
      <c r="C150" s="250"/>
      <c r="D150" s="239" t="s">
        <v>142</v>
      </c>
      <c r="E150" s="251" t="s">
        <v>1</v>
      </c>
      <c r="F150" s="252" t="s">
        <v>177</v>
      </c>
      <c r="G150" s="250"/>
      <c r="H150" s="251" t="s">
        <v>1</v>
      </c>
      <c r="I150" s="253"/>
      <c r="J150" s="250"/>
      <c r="K150" s="250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142</v>
      </c>
      <c r="AU150" s="258" t="s">
        <v>83</v>
      </c>
      <c r="AV150" s="14" t="s">
        <v>81</v>
      </c>
      <c r="AW150" s="14" t="s">
        <v>30</v>
      </c>
      <c r="AX150" s="14" t="s">
        <v>73</v>
      </c>
      <c r="AY150" s="258" t="s">
        <v>132</v>
      </c>
    </row>
    <row r="151" s="15" customFormat="1">
      <c r="A151" s="15"/>
      <c r="B151" s="259"/>
      <c r="C151" s="260"/>
      <c r="D151" s="239" t="s">
        <v>142</v>
      </c>
      <c r="E151" s="261" t="s">
        <v>1</v>
      </c>
      <c r="F151" s="262" t="s">
        <v>145</v>
      </c>
      <c r="G151" s="260"/>
      <c r="H151" s="263">
        <v>25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142</v>
      </c>
      <c r="AU151" s="269" t="s">
        <v>83</v>
      </c>
      <c r="AV151" s="15" t="s">
        <v>139</v>
      </c>
      <c r="AW151" s="15" t="s">
        <v>30</v>
      </c>
      <c r="AX151" s="15" t="s">
        <v>81</v>
      </c>
      <c r="AY151" s="269" t="s">
        <v>132</v>
      </c>
    </row>
    <row r="152" s="2" customFormat="1" ht="16.5" customHeight="1">
      <c r="A152" s="39"/>
      <c r="B152" s="40"/>
      <c r="C152" s="219" t="s">
        <v>158</v>
      </c>
      <c r="D152" s="219" t="s">
        <v>134</v>
      </c>
      <c r="E152" s="220" t="s">
        <v>593</v>
      </c>
      <c r="F152" s="221" t="s">
        <v>453</v>
      </c>
      <c r="G152" s="222" t="s">
        <v>137</v>
      </c>
      <c r="H152" s="223">
        <v>813</v>
      </c>
      <c r="I152" s="224"/>
      <c r="J152" s="225">
        <f>ROUND(I152*H152,2)</f>
        <v>0</v>
      </c>
      <c r="K152" s="221" t="s">
        <v>138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139</v>
      </c>
      <c r="AT152" s="230" t="s">
        <v>134</v>
      </c>
      <c r="AU152" s="230" t="s">
        <v>83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139</v>
      </c>
      <c r="BM152" s="230" t="s">
        <v>175</v>
      </c>
    </row>
    <row r="153" s="2" customFormat="1">
      <c r="A153" s="39"/>
      <c r="B153" s="40"/>
      <c r="C153" s="41"/>
      <c r="D153" s="232" t="s">
        <v>140</v>
      </c>
      <c r="E153" s="41"/>
      <c r="F153" s="233" t="s">
        <v>594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83</v>
      </c>
    </row>
    <row r="154" s="13" customFormat="1">
      <c r="A154" s="13"/>
      <c r="B154" s="237"/>
      <c r="C154" s="238"/>
      <c r="D154" s="239" t="s">
        <v>142</v>
      </c>
      <c r="E154" s="240" t="s">
        <v>1</v>
      </c>
      <c r="F154" s="241" t="s">
        <v>730</v>
      </c>
      <c r="G154" s="238"/>
      <c r="H154" s="242">
        <v>813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142</v>
      </c>
      <c r="AU154" s="248" t="s">
        <v>83</v>
      </c>
      <c r="AV154" s="13" t="s">
        <v>83</v>
      </c>
      <c r="AW154" s="13" t="s">
        <v>30</v>
      </c>
      <c r="AX154" s="13" t="s">
        <v>73</v>
      </c>
      <c r="AY154" s="248" t="s">
        <v>132</v>
      </c>
    </row>
    <row r="155" s="14" customFormat="1">
      <c r="A155" s="14"/>
      <c r="B155" s="249"/>
      <c r="C155" s="250"/>
      <c r="D155" s="239" t="s">
        <v>142</v>
      </c>
      <c r="E155" s="251" t="s">
        <v>1</v>
      </c>
      <c r="F155" s="252" t="s">
        <v>731</v>
      </c>
      <c r="G155" s="250"/>
      <c r="H155" s="251" t="s">
        <v>1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142</v>
      </c>
      <c r="AU155" s="258" t="s">
        <v>83</v>
      </c>
      <c r="AV155" s="14" t="s">
        <v>81</v>
      </c>
      <c r="AW155" s="14" t="s">
        <v>30</v>
      </c>
      <c r="AX155" s="14" t="s">
        <v>73</v>
      </c>
      <c r="AY155" s="258" t="s">
        <v>132</v>
      </c>
    </row>
    <row r="156" s="15" customFormat="1">
      <c r="A156" s="15"/>
      <c r="B156" s="259"/>
      <c r="C156" s="260"/>
      <c r="D156" s="239" t="s">
        <v>142</v>
      </c>
      <c r="E156" s="261" t="s">
        <v>1</v>
      </c>
      <c r="F156" s="262" t="s">
        <v>145</v>
      </c>
      <c r="G156" s="260"/>
      <c r="H156" s="263">
        <v>813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142</v>
      </c>
      <c r="AU156" s="269" t="s">
        <v>83</v>
      </c>
      <c r="AV156" s="15" t="s">
        <v>139</v>
      </c>
      <c r="AW156" s="15" t="s">
        <v>30</v>
      </c>
      <c r="AX156" s="15" t="s">
        <v>81</v>
      </c>
      <c r="AY156" s="269" t="s">
        <v>132</v>
      </c>
    </row>
    <row r="157" s="2" customFormat="1" ht="16.5" customHeight="1">
      <c r="A157" s="39"/>
      <c r="B157" s="40"/>
      <c r="C157" s="219" t="s">
        <v>178</v>
      </c>
      <c r="D157" s="219" t="s">
        <v>134</v>
      </c>
      <c r="E157" s="220" t="s">
        <v>173</v>
      </c>
      <c r="F157" s="221" t="s">
        <v>174</v>
      </c>
      <c r="G157" s="222" t="s">
        <v>137</v>
      </c>
      <c r="H157" s="223">
        <v>2171.5650000000001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139</v>
      </c>
      <c r="AT157" s="230" t="s">
        <v>134</v>
      </c>
      <c r="AU157" s="230" t="s">
        <v>83</v>
      </c>
      <c r="AY157" s="18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139</v>
      </c>
      <c r="BM157" s="230" t="s">
        <v>179</v>
      </c>
    </row>
    <row r="158" s="13" customFormat="1">
      <c r="A158" s="13"/>
      <c r="B158" s="237"/>
      <c r="C158" s="238"/>
      <c r="D158" s="239" t="s">
        <v>142</v>
      </c>
      <c r="E158" s="240" t="s">
        <v>1</v>
      </c>
      <c r="F158" s="241" t="s">
        <v>721</v>
      </c>
      <c r="G158" s="238"/>
      <c r="H158" s="242">
        <v>1577.5650000000001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142</v>
      </c>
      <c r="AU158" s="248" t="s">
        <v>83</v>
      </c>
      <c r="AV158" s="13" t="s">
        <v>83</v>
      </c>
      <c r="AW158" s="13" t="s">
        <v>30</v>
      </c>
      <c r="AX158" s="13" t="s">
        <v>73</v>
      </c>
      <c r="AY158" s="248" t="s">
        <v>132</v>
      </c>
    </row>
    <row r="159" s="14" customFormat="1">
      <c r="A159" s="14"/>
      <c r="B159" s="249"/>
      <c r="C159" s="250"/>
      <c r="D159" s="239" t="s">
        <v>142</v>
      </c>
      <c r="E159" s="251" t="s">
        <v>1</v>
      </c>
      <c r="F159" s="252" t="s">
        <v>151</v>
      </c>
      <c r="G159" s="250"/>
      <c r="H159" s="251" t="s">
        <v>1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142</v>
      </c>
      <c r="AU159" s="258" t="s">
        <v>83</v>
      </c>
      <c r="AV159" s="14" t="s">
        <v>81</v>
      </c>
      <c r="AW159" s="14" t="s">
        <v>30</v>
      </c>
      <c r="AX159" s="14" t="s">
        <v>73</v>
      </c>
      <c r="AY159" s="258" t="s">
        <v>132</v>
      </c>
    </row>
    <row r="160" s="13" customFormat="1">
      <c r="A160" s="13"/>
      <c r="B160" s="237"/>
      <c r="C160" s="238"/>
      <c r="D160" s="239" t="s">
        <v>142</v>
      </c>
      <c r="E160" s="240" t="s">
        <v>1</v>
      </c>
      <c r="F160" s="241" t="s">
        <v>722</v>
      </c>
      <c r="G160" s="238"/>
      <c r="H160" s="242">
        <v>341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142</v>
      </c>
      <c r="AU160" s="248" t="s">
        <v>83</v>
      </c>
      <c r="AV160" s="13" t="s">
        <v>83</v>
      </c>
      <c r="AW160" s="13" t="s">
        <v>30</v>
      </c>
      <c r="AX160" s="13" t="s">
        <v>73</v>
      </c>
      <c r="AY160" s="248" t="s">
        <v>132</v>
      </c>
    </row>
    <row r="161" s="14" customFormat="1">
      <c r="A161" s="14"/>
      <c r="B161" s="249"/>
      <c r="C161" s="250"/>
      <c r="D161" s="239" t="s">
        <v>142</v>
      </c>
      <c r="E161" s="251" t="s">
        <v>1</v>
      </c>
      <c r="F161" s="252" t="s">
        <v>176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142</v>
      </c>
      <c r="AU161" s="258" t="s">
        <v>83</v>
      </c>
      <c r="AV161" s="14" t="s">
        <v>81</v>
      </c>
      <c r="AW161" s="14" t="s">
        <v>30</v>
      </c>
      <c r="AX161" s="14" t="s">
        <v>73</v>
      </c>
      <c r="AY161" s="258" t="s">
        <v>132</v>
      </c>
    </row>
    <row r="162" s="13" customFormat="1">
      <c r="A162" s="13"/>
      <c r="B162" s="237"/>
      <c r="C162" s="238"/>
      <c r="D162" s="239" t="s">
        <v>142</v>
      </c>
      <c r="E162" s="240" t="s">
        <v>1</v>
      </c>
      <c r="F162" s="241" t="s">
        <v>728</v>
      </c>
      <c r="G162" s="238"/>
      <c r="H162" s="242">
        <v>253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142</v>
      </c>
      <c r="AU162" s="248" t="s">
        <v>83</v>
      </c>
      <c r="AV162" s="13" t="s">
        <v>83</v>
      </c>
      <c r="AW162" s="13" t="s">
        <v>30</v>
      </c>
      <c r="AX162" s="13" t="s">
        <v>73</v>
      </c>
      <c r="AY162" s="248" t="s">
        <v>132</v>
      </c>
    </row>
    <row r="163" s="14" customFormat="1">
      <c r="A163" s="14"/>
      <c r="B163" s="249"/>
      <c r="C163" s="250"/>
      <c r="D163" s="239" t="s">
        <v>142</v>
      </c>
      <c r="E163" s="251" t="s">
        <v>1</v>
      </c>
      <c r="F163" s="252" t="s">
        <v>732</v>
      </c>
      <c r="G163" s="250"/>
      <c r="H163" s="251" t="s">
        <v>1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142</v>
      </c>
      <c r="AU163" s="258" t="s">
        <v>83</v>
      </c>
      <c r="AV163" s="14" t="s">
        <v>81</v>
      </c>
      <c r="AW163" s="14" t="s">
        <v>30</v>
      </c>
      <c r="AX163" s="14" t="s">
        <v>73</v>
      </c>
      <c r="AY163" s="258" t="s">
        <v>132</v>
      </c>
    </row>
    <row r="164" s="14" customFormat="1">
      <c r="A164" s="14"/>
      <c r="B164" s="249"/>
      <c r="C164" s="250"/>
      <c r="D164" s="239" t="s">
        <v>142</v>
      </c>
      <c r="E164" s="251" t="s">
        <v>1</v>
      </c>
      <c r="F164" s="252" t="s">
        <v>177</v>
      </c>
      <c r="G164" s="250"/>
      <c r="H164" s="251" t="s">
        <v>1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142</v>
      </c>
      <c r="AU164" s="258" t="s">
        <v>83</v>
      </c>
      <c r="AV164" s="14" t="s">
        <v>81</v>
      </c>
      <c r="AW164" s="14" t="s">
        <v>30</v>
      </c>
      <c r="AX164" s="14" t="s">
        <v>73</v>
      </c>
      <c r="AY164" s="258" t="s">
        <v>132</v>
      </c>
    </row>
    <row r="165" s="15" customFormat="1">
      <c r="A165" s="15"/>
      <c r="B165" s="259"/>
      <c r="C165" s="260"/>
      <c r="D165" s="239" t="s">
        <v>142</v>
      </c>
      <c r="E165" s="261" t="s">
        <v>1</v>
      </c>
      <c r="F165" s="262" t="s">
        <v>145</v>
      </c>
      <c r="G165" s="260"/>
      <c r="H165" s="263">
        <v>2171.5650000000001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142</v>
      </c>
      <c r="AU165" s="269" t="s">
        <v>83</v>
      </c>
      <c r="AV165" s="15" t="s">
        <v>139</v>
      </c>
      <c r="AW165" s="15" t="s">
        <v>30</v>
      </c>
      <c r="AX165" s="15" t="s">
        <v>81</v>
      </c>
      <c r="AY165" s="269" t="s">
        <v>132</v>
      </c>
    </row>
    <row r="166" s="2" customFormat="1" ht="24.15" customHeight="1">
      <c r="A166" s="39"/>
      <c r="B166" s="40"/>
      <c r="C166" s="219" t="s">
        <v>165</v>
      </c>
      <c r="D166" s="219" t="s">
        <v>134</v>
      </c>
      <c r="E166" s="220" t="s">
        <v>181</v>
      </c>
      <c r="F166" s="221" t="s">
        <v>182</v>
      </c>
      <c r="G166" s="222" t="s">
        <v>137</v>
      </c>
      <c r="H166" s="223">
        <v>2171.5650000000001</v>
      </c>
      <c r="I166" s="224"/>
      <c r="J166" s="225">
        <f>ROUND(I166*H166,2)</f>
        <v>0</v>
      </c>
      <c r="K166" s="221" t="s">
        <v>138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139</v>
      </c>
      <c r="AT166" s="230" t="s">
        <v>134</v>
      </c>
      <c r="AU166" s="230" t="s">
        <v>83</v>
      </c>
      <c r="AY166" s="18" t="s">
        <v>132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139</v>
      </c>
      <c r="BM166" s="230" t="s">
        <v>183</v>
      </c>
    </row>
    <row r="167" s="2" customFormat="1">
      <c r="A167" s="39"/>
      <c r="B167" s="40"/>
      <c r="C167" s="41"/>
      <c r="D167" s="232" t="s">
        <v>140</v>
      </c>
      <c r="E167" s="41"/>
      <c r="F167" s="233" t="s">
        <v>184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140</v>
      </c>
      <c r="AU167" s="18" t="s">
        <v>83</v>
      </c>
    </row>
    <row r="168" s="13" customFormat="1">
      <c r="A168" s="13"/>
      <c r="B168" s="237"/>
      <c r="C168" s="238"/>
      <c r="D168" s="239" t="s">
        <v>142</v>
      </c>
      <c r="E168" s="240" t="s">
        <v>1</v>
      </c>
      <c r="F168" s="241" t="s">
        <v>721</v>
      </c>
      <c r="G168" s="238"/>
      <c r="H168" s="242">
        <v>1577.5650000000001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142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132</v>
      </c>
    </row>
    <row r="169" s="14" customFormat="1">
      <c r="A169" s="14"/>
      <c r="B169" s="249"/>
      <c r="C169" s="250"/>
      <c r="D169" s="239" t="s">
        <v>142</v>
      </c>
      <c r="E169" s="251" t="s">
        <v>1</v>
      </c>
      <c r="F169" s="252" t="s">
        <v>151</v>
      </c>
      <c r="G169" s="250"/>
      <c r="H169" s="251" t="s">
        <v>1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142</v>
      </c>
      <c r="AU169" s="258" t="s">
        <v>83</v>
      </c>
      <c r="AV169" s="14" t="s">
        <v>81</v>
      </c>
      <c r="AW169" s="14" t="s">
        <v>30</v>
      </c>
      <c r="AX169" s="14" t="s">
        <v>73</v>
      </c>
      <c r="AY169" s="258" t="s">
        <v>132</v>
      </c>
    </row>
    <row r="170" s="13" customFormat="1">
      <c r="A170" s="13"/>
      <c r="B170" s="237"/>
      <c r="C170" s="238"/>
      <c r="D170" s="239" t="s">
        <v>142</v>
      </c>
      <c r="E170" s="240" t="s">
        <v>1</v>
      </c>
      <c r="F170" s="241" t="s">
        <v>722</v>
      </c>
      <c r="G170" s="238"/>
      <c r="H170" s="242">
        <v>341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142</v>
      </c>
      <c r="AU170" s="248" t="s">
        <v>83</v>
      </c>
      <c r="AV170" s="13" t="s">
        <v>83</v>
      </c>
      <c r="AW170" s="13" t="s">
        <v>30</v>
      </c>
      <c r="AX170" s="13" t="s">
        <v>73</v>
      </c>
      <c r="AY170" s="248" t="s">
        <v>132</v>
      </c>
    </row>
    <row r="171" s="14" customFormat="1">
      <c r="A171" s="14"/>
      <c r="B171" s="249"/>
      <c r="C171" s="250"/>
      <c r="D171" s="239" t="s">
        <v>142</v>
      </c>
      <c r="E171" s="251" t="s">
        <v>1</v>
      </c>
      <c r="F171" s="252" t="s">
        <v>185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142</v>
      </c>
      <c r="AU171" s="258" t="s">
        <v>83</v>
      </c>
      <c r="AV171" s="14" t="s">
        <v>81</v>
      </c>
      <c r="AW171" s="14" t="s">
        <v>30</v>
      </c>
      <c r="AX171" s="14" t="s">
        <v>73</v>
      </c>
      <c r="AY171" s="258" t="s">
        <v>132</v>
      </c>
    </row>
    <row r="172" s="13" customFormat="1">
      <c r="A172" s="13"/>
      <c r="B172" s="237"/>
      <c r="C172" s="238"/>
      <c r="D172" s="239" t="s">
        <v>142</v>
      </c>
      <c r="E172" s="240" t="s">
        <v>1</v>
      </c>
      <c r="F172" s="241" t="s">
        <v>728</v>
      </c>
      <c r="G172" s="238"/>
      <c r="H172" s="242">
        <v>253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142</v>
      </c>
      <c r="AU172" s="248" t="s">
        <v>83</v>
      </c>
      <c r="AV172" s="13" t="s">
        <v>83</v>
      </c>
      <c r="AW172" s="13" t="s">
        <v>30</v>
      </c>
      <c r="AX172" s="13" t="s">
        <v>73</v>
      </c>
      <c r="AY172" s="248" t="s">
        <v>132</v>
      </c>
    </row>
    <row r="173" s="14" customFormat="1">
      <c r="A173" s="14"/>
      <c r="B173" s="249"/>
      <c r="C173" s="250"/>
      <c r="D173" s="239" t="s">
        <v>142</v>
      </c>
      <c r="E173" s="251" t="s">
        <v>1</v>
      </c>
      <c r="F173" s="252" t="s">
        <v>732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142</v>
      </c>
      <c r="AU173" s="258" t="s">
        <v>83</v>
      </c>
      <c r="AV173" s="14" t="s">
        <v>81</v>
      </c>
      <c r="AW173" s="14" t="s">
        <v>30</v>
      </c>
      <c r="AX173" s="14" t="s">
        <v>73</v>
      </c>
      <c r="AY173" s="258" t="s">
        <v>132</v>
      </c>
    </row>
    <row r="174" s="14" customFormat="1">
      <c r="A174" s="14"/>
      <c r="B174" s="249"/>
      <c r="C174" s="250"/>
      <c r="D174" s="239" t="s">
        <v>142</v>
      </c>
      <c r="E174" s="251" t="s">
        <v>1</v>
      </c>
      <c r="F174" s="252" t="s">
        <v>177</v>
      </c>
      <c r="G174" s="250"/>
      <c r="H174" s="251" t="s">
        <v>1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142</v>
      </c>
      <c r="AU174" s="258" t="s">
        <v>83</v>
      </c>
      <c r="AV174" s="14" t="s">
        <v>81</v>
      </c>
      <c r="AW174" s="14" t="s">
        <v>30</v>
      </c>
      <c r="AX174" s="14" t="s">
        <v>73</v>
      </c>
      <c r="AY174" s="258" t="s">
        <v>132</v>
      </c>
    </row>
    <row r="175" s="15" customFormat="1">
      <c r="A175" s="15"/>
      <c r="B175" s="259"/>
      <c r="C175" s="260"/>
      <c r="D175" s="239" t="s">
        <v>142</v>
      </c>
      <c r="E175" s="261" t="s">
        <v>1</v>
      </c>
      <c r="F175" s="262" t="s">
        <v>145</v>
      </c>
      <c r="G175" s="260"/>
      <c r="H175" s="263">
        <v>2171.5650000000001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142</v>
      </c>
      <c r="AU175" s="269" t="s">
        <v>83</v>
      </c>
      <c r="AV175" s="15" t="s">
        <v>139</v>
      </c>
      <c r="AW175" s="15" t="s">
        <v>30</v>
      </c>
      <c r="AX175" s="15" t="s">
        <v>81</v>
      </c>
      <c r="AY175" s="269" t="s">
        <v>132</v>
      </c>
    </row>
    <row r="176" s="2" customFormat="1" ht="24.15" customHeight="1">
      <c r="A176" s="39"/>
      <c r="B176" s="40"/>
      <c r="C176" s="219" t="s">
        <v>186</v>
      </c>
      <c r="D176" s="219" t="s">
        <v>134</v>
      </c>
      <c r="E176" s="220" t="s">
        <v>733</v>
      </c>
      <c r="F176" s="221" t="s">
        <v>188</v>
      </c>
      <c r="G176" s="222" t="s">
        <v>137</v>
      </c>
      <c r="H176" s="223">
        <v>560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139</v>
      </c>
      <c r="AT176" s="230" t="s">
        <v>134</v>
      </c>
      <c r="AU176" s="230" t="s">
        <v>83</v>
      </c>
      <c r="AY176" s="18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139</v>
      </c>
      <c r="BM176" s="230" t="s">
        <v>189</v>
      </c>
    </row>
    <row r="177" s="13" customFormat="1">
      <c r="A177" s="13"/>
      <c r="B177" s="237"/>
      <c r="C177" s="238"/>
      <c r="D177" s="239" t="s">
        <v>142</v>
      </c>
      <c r="E177" s="240" t="s">
        <v>1</v>
      </c>
      <c r="F177" s="241" t="s">
        <v>723</v>
      </c>
      <c r="G177" s="238"/>
      <c r="H177" s="242">
        <v>560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142</v>
      </c>
      <c r="AU177" s="248" t="s">
        <v>83</v>
      </c>
      <c r="AV177" s="13" t="s">
        <v>83</v>
      </c>
      <c r="AW177" s="13" t="s">
        <v>30</v>
      </c>
      <c r="AX177" s="13" t="s">
        <v>73</v>
      </c>
      <c r="AY177" s="248" t="s">
        <v>132</v>
      </c>
    </row>
    <row r="178" s="14" customFormat="1">
      <c r="A178" s="14"/>
      <c r="B178" s="249"/>
      <c r="C178" s="250"/>
      <c r="D178" s="239" t="s">
        <v>142</v>
      </c>
      <c r="E178" s="251" t="s">
        <v>1</v>
      </c>
      <c r="F178" s="252" t="s">
        <v>191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142</v>
      </c>
      <c r="AU178" s="258" t="s">
        <v>83</v>
      </c>
      <c r="AV178" s="14" t="s">
        <v>81</v>
      </c>
      <c r="AW178" s="14" t="s">
        <v>30</v>
      </c>
      <c r="AX178" s="14" t="s">
        <v>73</v>
      </c>
      <c r="AY178" s="258" t="s">
        <v>132</v>
      </c>
    </row>
    <row r="179" s="15" customFormat="1">
      <c r="A179" s="15"/>
      <c r="B179" s="259"/>
      <c r="C179" s="260"/>
      <c r="D179" s="239" t="s">
        <v>142</v>
      </c>
      <c r="E179" s="261" t="s">
        <v>1</v>
      </c>
      <c r="F179" s="262" t="s">
        <v>145</v>
      </c>
      <c r="G179" s="260"/>
      <c r="H179" s="263">
        <v>560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142</v>
      </c>
      <c r="AU179" s="269" t="s">
        <v>83</v>
      </c>
      <c r="AV179" s="15" t="s">
        <v>139</v>
      </c>
      <c r="AW179" s="15" t="s">
        <v>30</v>
      </c>
      <c r="AX179" s="15" t="s">
        <v>81</v>
      </c>
      <c r="AY179" s="269" t="s">
        <v>132</v>
      </c>
    </row>
    <row r="180" s="2" customFormat="1" ht="24.15" customHeight="1">
      <c r="A180" s="39"/>
      <c r="B180" s="40"/>
      <c r="C180" s="219" t="s">
        <v>171</v>
      </c>
      <c r="D180" s="219" t="s">
        <v>134</v>
      </c>
      <c r="E180" s="220" t="s">
        <v>733</v>
      </c>
      <c r="F180" s="221" t="s">
        <v>188</v>
      </c>
      <c r="G180" s="222" t="s">
        <v>137</v>
      </c>
      <c r="H180" s="223">
        <v>253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139</v>
      </c>
      <c r="AT180" s="230" t="s">
        <v>134</v>
      </c>
      <c r="AU180" s="230" t="s">
        <v>83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139</v>
      </c>
      <c r="BM180" s="230" t="s">
        <v>194</v>
      </c>
    </row>
    <row r="181" s="13" customFormat="1">
      <c r="A181" s="13"/>
      <c r="B181" s="237"/>
      <c r="C181" s="238"/>
      <c r="D181" s="239" t="s">
        <v>142</v>
      </c>
      <c r="E181" s="240" t="s">
        <v>1</v>
      </c>
      <c r="F181" s="241" t="s">
        <v>728</v>
      </c>
      <c r="G181" s="238"/>
      <c r="H181" s="242">
        <v>253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142</v>
      </c>
      <c r="AU181" s="248" t="s">
        <v>83</v>
      </c>
      <c r="AV181" s="13" t="s">
        <v>83</v>
      </c>
      <c r="AW181" s="13" t="s">
        <v>30</v>
      </c>
      <c r="AX181" s="13" t="s">
        <v>73</v>
      </c>
      <c r="AY181" s="248" t="s">
        <v>132</v>
      </c>
    </row>
    <row r="182" s="14" customFormat="1">
      <c r="A182" s="14"/>
      <c r="B182" s="249"/>
      <c r="C182" s="250"/>
      <c r="D182" s="239" t="s">
        <v>142</v>
      </c>
      <c r="E182" s="251" t="s">
        <v>1</v>
      </c>
      <c r="F182" s="252" t="s">
        <v>732</v>
      </c>
      <c r="G182" s="250"/>
      <c r="H182" s="251" t="s">
        <v>1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142</v>
      </c>
      <c r="AU182" s="258" t="s">
        <v>83</v>
      </c>
      <c r="AV182" s="14" t="s">
        <v>81</v>
      </c>
      <c r="AW182" s="14" t="s">
        <v>30</v>
      </c>
      <c r="AX182" s="14" t="s">
        <v>73</v>
      </c>
      <c r="AY182" s="258" t="s">
        <v>132</v>
      </c>
    </row>
    <row r="183" s="14" customFormat="1">
      <c r="A183" s="14"/>
      <c r="B183" s="249"/>
      <c r="C183" s="250"/>
      <c r="D183" s="239" t="s">
        <v>142</v>
      </c>
      <c r="E183" s="251" t="s">
        <v>1</v>
      </c>
      <c r="F183" s="252" t="s">
        <v>144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142</v>
      </c>
      <c r="AU183" s="258" t="s">
        <v>83</v>
      </c>
      <c r="AV183" s="14" t="s">
        <v>81</v>
      </c>
      <c r="AW183" s="14" t="s">
        <v>30</v>
      </c>
      <c r="AX183" s="14" t="s">
        <v>73</v>
      </c>
      <c r="AY183" s="258" t="s">
        <v>132</v>
      </c>
    </row>
    <row r="184" s="15" customFormat="1">
      <c r="A184" s="15"/>
      <c r="B184" s="259"/>
      <c r="C184" s="260"/>
      <c r="D184" s="239" t="s">
        <v>142</v>
      </c>
      <c r="E184" s="261" t="s">
        <v>1</v>
      </c>
      <c r="F184" s="262" t="s">
        <v>145</v>
      </c>
      <c r="G184" s="260"/>
      <c r="H184" s="263">
        <v>253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142</v>
      </c>
      <c r="AU184" s="269" t="s">
        <v>83</v>
      </c>
      <c r="AV184" s="15" t="s">
        <v>139</v>
      </c>
      <c r="AW184" s="15" t="s">
        <v>30</v>
      </c>
      <c r="AX184" s="15" t="s">
        <v>81</v>
      </c>
      <c r="AY184" s="269" t="s">
        <v>132</v>
      </c>
    </row>
    <row r="185" s="12" customFormat="1" ht="22.8" customHeight="1">
      <c r="A185" s="12"/>
      <c r="B185" s="203"/>
      <c r="C185" s="204"/>
      <c r="D185" s="205" t="s">
        <v>72</v>
      </c>
      <c r="E185" s="217" t="s">
        <v>186</v>
      </c>
      <c r="F185" s="217" t="s">
        <v>215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SUM(P186:P293)</f>
        <v>0</v>
      </c>
      <c r="Q185" s="211"/>
      <c r="R185" s="212">
        <f>SUM(R186:R293)</f>
        <v>0</v>
      </c>
      <c r="S185" s="211"/>
      <c r="T185" s="213">
        <f>SUM(T186:T293)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81</v>
      </c>
      <c r="AT185" s="215" t="s">
        <v>72</v>
      </c>
      <c r="AU185" s="215" t="s">
        <v>81</v>
      </c>
      <c r="AY185" s="214" t="s">
        <v>132</v>
      </c>
      <c r="BK185" s="216">
        <f>SUM(BK186:BK293)</f>
        <v>0</v>
      </c>
    </row>
    <row r="186" s="2" customFormat="1" ht="16.5" customHeight="1">
      <c r="A186" s="39"/>
      <c r="B186" s="40"/>
      <c r="C186" s="219" t="s">
        <v>198</v>
      </c>
      <c r="D186" s="219" t="s">
        <v>134</v>
      </c>
      <c r="E186" s="220" t="s">
        <v>229</v>
      </c>
      <c r="F186" s="221" t="s">
        <v>230</v>
      </c>
      <c r="G186" s="222" t="s">
        <v>207</v>
      </c>
      <c r="H186" s="223">
        <v>1</v>
      </c>
      <c r="I186" s="224"/>
      <c r="J186" s="225">
        <f>ROUND(I186*H186,2)</f>
        <v>0</v>
      </c>
      <c r="K186" s="221" t="s">
        <v>138</v>
      </c>
      <c r="L186" s="45"/>
      <c r="M186" s="226" t="s">
        <v>1</v>
      </c>
      <c r="N186" s="227" t="s">
        <v>38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139</v>
      </c>
      <c r="AT186" s="230" t="s">
        <v>134</v>
      </c>
      <c r="AU186" s="230" t="s">
        <v>83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139</v>
      </c>
      <c r="BM186" s="230" t="s">
        <v>202</v>
      </c>
    </row>
    <row r="187" s="2" customFormat="1">
      <c r="A187" s="39"/>
      <c r="B187" s="40"/>
      <c r="C187" s="41"/>
      <c r="D187" s="232" t="s">
        <v>140</v>
      </c>
      <c r="E187" s="41"/>
      <c r="F187" s="233" t="s">
        <v>232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83</v>
      </c>
    </row>
    <row r="188" s="13" customFormat="1">
      <c r="A188" s="13"/>
      <c r="B188" s="237"/>
      <c r="C188" s="238"/>
      <c r="D188" s="239" t="s">
        <v>142</v>
      </c>
      <c r="E188" s="240" t="s">
        <v>1</v>
      </c>
      <c r="F188" s="241" t="s">
        <v>81</v>
      </c>
      <c r="G188" s="238"/>
      <c r="H188" s="242">
        <v>1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142</v>
      </c>
      <c r="AU188" s="248" t="s">
        <v>83</v>
      </c>
      <c r="AV188" s="13" t="s">
        <v>83</v>
      </c>
      <c r="AW188" s="13" t="s">
        <v>30</v>
      </c>
      <c r="AX188" s="13" t="s">
        <v>73</v>
      </c>
      <c r="AY188" s="248" t="s">
        <v>132</v>
      </c>
    </row>
    <row r="189" s="14" customFormat="1">
      <c r="A189" s="14"/>
      <c r="B189" s="249"/>
      <c r="C189" s="250"/>
      <c r="D189" s="239" t="s">
        <v>142</v>
      </c>
      <c r="E189" s="251" t="s">
        <v>1</v>
      </c>
      <c r="F189" s="252" t="s">
        <v>144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142</v>
      </c>
      <c r="AU189" s="258" t="s">
        <v>83</v>
      </c>
      <c r="AV189" s="14" t="s">
        <v>81</v>
      </c>
      <c r="AW189" s="14" t="s">
        <v>30</v>
      </c>
      <c r="AX189" s="14" t="s">
        <v>73</v>
      </c>
      <c r="AY189" s="258" t="s">
        <v>132</v>
      </c>
    </row>
    <row r="190" s="15" customFormat="1">
      <c r="A190" s="15"/>
      <c r="B190" s="259"/>
      <c r="C190" s="260"/>
      <c r="D190" s="239" t="s">
        <v>142</v>
      </c>
      <c r="E190" s="261" t="s">
        <v>1</v>
      </c>
      <c r="F190" s="262" t="s">
        <v>145</v>
      </c>
      <c r="G190" s="260"/>
      <c r="H190" s="263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142</v>
      </c>
      <c r="AU190" s="269" t="s">
        <v>83</v>
      </c>
      <c r="AV190" s="15" t="s">
        <v>139</v>
      </c>
      <c r="AW190" s="15" t="s">
        <v>30</v>
      </c>
      <c r="AX190" s="15" t="s">
        <v>81</v>
      </c>
      <c r="AY190" s="269" t="s">
        <v>132</v>
      </c>
    </row>
    <row r="191" s="2" customFormat="1" ht="16.5" customHeight="1">
      <c r="A191" s="39"/>
      <c r="B191" s="40"/>
      <c r="C191" s="270" t="s">
        <v>175</v>
      </c>
      <c r="D191" s="270" t="s">
        <v>199</v>
      </c>
      <c r="E191" s="271" t="s">
        <v>734</v>
      </c>
      <c r="F191" s="272" t="s">
        <v>735</v>
      </c>
      <c r="G191" s="273" t="s">
        <v>207</v>
      </c>
      <c r="H191" s="274">
        <v>1</v>
      </c>
      <c r="I191" s="275"/>
      <c r="J191" s="276">
        <f>ROUND(I191*H191,2)</f>
        <v>0</v>
      </c>
      <c r="K191" s="272" t="s">
        <v>138</v>
      </c>
      <c r="L191" s="277"/>
      <c r="M191" s="278" t="s">
        <v>1</v>
      </c>
      <c r="N191" s="279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165</v>
      </c>
      <c r="AT191" s="230" t="s">
        <v>199</v>
      </c>
      <c r="AU191" s="230" t="s">
        <v>83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139</v>
      </c>
      <c r="BM191" s="230" t="s">
        <v>208</v>
      </c>
    </row>
    <row r="192" s="2" customFormat="1" ht="16.5" customHeight="1">
      <c r="A192" s="39"/>
      <c r="B192" s="40"/>
      <c r="C192" s="219" t="s">
        <v>210</v>
      </c>
      <c r="D192" s="219" t="s">
        <v>134</v>
      </c>
      <c r="E192" s="220" t="s">
        <v>240</v>
      </c>
      <c r="F192" s="221" t="s">
        <v>241</v>
      </c>
      <c r="G192" s="222" t="s">
        <v>207</v>
      </c>
      <c r="H192" s="223">
        <v>1</v>
      </c>
      <c r="I192" s="224"/>
      <c r="J192" s="225">
        <f>ROUND(I192*H192,2)</f>
        <v>0</v>
      </c>
      <c r="K192" s="221" t="s">
        <v>138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139</v>
      </c>
      <c r="AT192" s="230" t="s">
        <v>134</v>
      </c>
      <c r="AU192" s="230" t="s">
        <v>83</v>
      </c>
      <c r="AY192" s="18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139</v>
      </c>
      <c r="BM192" s="230" t="s">
        <v>213</v>
      </c>
    </row>
    <row r="193" s="2" customFormat="1">
      <c r="A193" s="39"/>
      <c r="B193" s="40"/>
      <c r="C193" s="41"/>
      <c r="D193" s="232" t="s">
        <v>140</v>
      </c>
      <c r="E193" s="41"/>
      <c r="F193" s="233" t="s">
        <v>243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140</v>
      </c>
      <c r="AU193" s="18" t="s">
        <v>83</v>
      </c>
    </row>
    <row r="194" s="13" customFormat="1">
      <c r="A194" s="13"/>
      <c r="B194" s="237"/>
      <c r="C194" s="238"/>
      <c r="D194" s="239" t="s">
        <v>142</v>
      </c>
      <c r="E194" s="240" t="s">
        <v>1</v>
      </c>
      <c r="F194" s="241" t="s">
        <v>81</v>
      </c>
      <c r="G194" s="238"/>
      <c r="H194" s="242">
        <v>1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142</v>
      </c>
      <c r="AU194" s="248" t="s">
        <v>83</v>
      </c>
      <c r="AV194" s="13" t="s">
        <v>83</v>
      </c>
      <c r="AW194" s="13" t="s">
        <v>30</v>
      </c>
      <c r="AX194" s="13" t="s">
        <v>73</v>
      </c>
      <c r="AY194" s="248" t="s">
        <v>132</v>
      </c>
    </row>
    <row r="195" s="14" customFormat="1">
      <c r="A195" s="14"/>
      <c r="B195" s="249"/>
      <c r="C195" s="250"/>
      <c r="D195" s="239" t="s">
        <v>142</v>
      </c>
      <c r="E195" s="251" t="s">
        <v>1</v>
      </c>
      <c r="F195" s="252" t="s">
        <v>144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142</v>
      </c>
      <c r="AU195" s="258" t="s">
        <v>83</v>
      </c>
      <c r="AV195" s="14" t="s">
        <v>81</v>
      </c>
      <c r="AW195" s="14" t="s">
        <v>30</v>
      </c>
      <c r="AX195" s="14" t="s">
        <v>73</v>
      </c>
      <c r="AY195" s="258" t="s">
        <v>132</v>
      </c>
    </row>
    <row r="196" s="15" customFormat="1">
      <c r="A196" s="15"/>
      <c r="B196" s="259"/>
      <c r="C196" s="260"/>
      <c r="D196" s="239" t="s">
        <v>142</v>
      </c>
      <c r="E196" s="261" t="s">
        <v>1</v>
      </c>
      <c r="F196" s="262" t="s">
        <v>145</v>
      </c>
      <c r="G196" s="260"/>
      <c r="H196" s="263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142</v>
      </c>
      <c r="AU196" s="269" t="s">
        <v>83</v>
      </c>
      <c r="AV196" s="15" t="s">
        <v>139</v>
      </c>
      <c r="AW196" s="15" t="s">
        <v>30</v>
      </c>
      <c r="AX196" s="15" t="s">
        <v>81</v>
      </c>
      <c r="AY196" s="269" t="s">
        <v>132</v>
      </c>
    </row>
    <row r="197" s="2" customFormat="1" ht="16.5" customHeight="1">
      <c r="A197" s="39"/>
      <c r="B197" s="40"/>
      <c r="C197" s="270" t="s">
        <v>179</v>
      </c>
      <c r="D197" s="270" t="s">
        <v>199</v>
      </c>
      <c r="E197" s="271" t="s">
        <v>244</v>
      </c>
      <c r="F197" s="272" t="s">
        <v>245</v>
      </c>
      <c r="G197" s="273" t="s">
        <v>207</v>
      </c>
      <c r="H197" s="274">
        <v>1</v>
      </c>
      <c r="I197" s="275"/>
      <c r="J197" s="276">
        <f>ROUND(I197*H197,2)</f>
        <v>0</v>
      </c>
      <c r="K197" s="272" t="s">
        <v>138</v>
      </c>
      <c r="L197" s="277"/>
      <c r="M197" s="278" t="s">
        <v>1</v>
      </c>
      <c r="N197" s="279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165</v>
      </c>
      <c r="AT197" s="230" t="s">
        <v>199</v>
      </c>
      <c r="AU197" s="230" t="s">
        <v>83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139</v>
      </c>
      <c r="BM197" s="230" t="s">
        <v>219</v>
      </c>
    </row>
    <row r="198" s="2" customFormat="1" ht="16.5" customHeight="1">
      <c r="A198" s="39"/>
      <c r="B198" s="40"/>
      <c r="C198" s="270" t="s">
        <v>8</v>
      </c>
      <c r="D198" s="270" t="s">
        <v>199</v>
      </c>
      <c r="E198" s="271" t="s">
        <v>247</v>
      </c>
      <c r="F198" s="272" t="s">
        <v>248</v>
      </c>
      <c r="G198" s="273" t="s">
        <v>207</v>
      </c>
      <c r="H198" s="274">
        <v>1</v>
      </c>
      <c r="I198" s="275"/>
      <c r="J198" s="276">
        <f>ROUND(I198*H198,2)</f>
        <v>0</v>
      </c>
      <c r="K198" s="272" t="s">
        <v>138</v>
      </c>
      <c r="L198" s="277"/>
      <c r="M198" s="278" t="s">
        <v>1</v>
      </c>
      <c r="N198" s="279" t="s">
        <v>38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165</v>
      </c>
      <c r="AT198" s="230" t="s">
        <v>199</v>
      </c>
      <c r="AU198" s="230" t="s">
        <v>83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81</v>
      </c>
      <c r="BK198" s="231">
        <f>ROUND(I198*H198,2)</f>
        <v>0</v>
      </c>
      <c r="BL198" s="18" t="s">
        <v>139</v>
      </c>
      <c r="BM198" s="230" t="s">
        <v>223</v>
      </c>
    </row>
    <row r="199" s="2" customFormat="1" ht="16.5" customHeight="1">
      <c r="A199" s="39"/>
      <c r="B199" s="40"/>
      <c r="C199" s="270" t="s">
        <v>183</v>
      </c>
      <c r="D199" s="270" t="s">
        <v>199</v>
      </c>
      <c r="E199" s="271" t="s">
        <v>251</v>
      </c>
      <c r="F199" s="272" t="s">
        <v>252</v>
      </c>
      <c r="G199" s="273" t="s">
        <v>207</v>
      </c>
      <c r="H199" s="274">
        <v>1</v>
      </c>
      <c r="I199" s="275"/>
      <c r="J199" s="276">
        <f>ROUND(I199*H199,2)</f>
        <v>0</v>
      </c>
      <c r="K199" s="272" t="s">
        <v>138</v>
      </c>
      <c r="L199" s="277"/>
      <c r="M199" s="278" t="s">
        <v>1</v>
      </c>
      <c r="N199" s="279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165</v>
      </c>
      <c r="AT199" s="230" t="s">
        <v>199</v>
      </c>
      <c r="AU199" s="230" t="s">
        <v>83</v>
      </c>
      <c r="AY199" s="18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139</v>
      </c>
      <c r="BM199" s="230" t="s">
        <v>227</v>
      </c>
    </row>
    <row r="200" s="2" customFormat="1" ht="16.5" customHeight="1">
      <c r="A200" s="39"/>
      <c r="B200" s="40"/>
      <c r="C200" s="270" t="s">
        <v>228</v>
      </c>
      <c r="D200" s="270" t="s">
        <v>199</v>
      </c>
      <c r="E200" s="271" t="s">
        <v>254</v>
      </c>
      <c r="F200" s="272" t="s">
        <v>255</v>
      </c>
      <c r="G200" s="273" t="s">
        <v>207</v>
      </c>
      <c r="H200" s="274">
        <v>1</v>
      </c>
      <c r="I200" s="275"/>
      <c r="J200" s="276">
        <f>ROUND(I200*H200,2)</f>
        <v>0</v>
      </c>
      <c r="K200" s="272" t="s">
        <v>138</v>
      </c>
      <c r="L200" s="277"/>
      <c r="M200" s="278" t="s">
        <v>1</v>
      </c>
      <c r="N200" s="279" t="s">
        <v>38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165</v>
      </c>
      <c r="AT200" s="230" t="s">
        <v>199</v>
      </c>
      <c r="AU200" s="230" t="s">
        <v>83</v>
      </c>
      <c r="AY200" s="18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81</v>
      </c>
      <c r="BK200" s="231">
        <f>ROUND(I200*H200,2)</f>
        <v>0</v>
      </c>
      <c r="BL200" s="18" t="s">
        <v>139</v>
      </c>
      <c r="BM200" s="230" t="s">
        <v>231</v>
      </c>
    </row>
    <row r="201" s="2" customFormat="1" ht="16.5" customHeight="1">
      <c r="A201" s="39"/>
      <c r="B201" s="40"/>
      <c r="C201" s="219" t="s">
        <v>189</v>
      </c>
      <c r="D201" s="219" t="s">
        <v>134</v>
      </c>
      <c r="E201" s="220" t="s">
        <v>258</v>
      </c>
      <c r="F201" s="221" t="s">
        <v>259</v>
      </c>
      <c r="G201" s="222" t="s">
        <v>218</v>
      </c>
      <c r="H201" s="223">
        <v>146.90000000000001</v>
      </c>
      <c r="I201" s="224"/>
      <c r="J201" s="225">
        <f>ROUND(I201*H201,2)</f>
        <v>0</v>
      </c>
      <c r="K201" s="221" t="s">
        <v>138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139</v>
      </c>
      <c r="AT201" s="230" t="s">
        <v>134</v>
      </c>
      <c r="AU201" s="230" t="s">
        <v>83</v>
      </c>
      <c r="AY201" s="18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139</v>
      </c>
      <c r="BM201" s="230" t="s">
        <v>235</v>
      </c>
    </row>
    <row r="202" s="2" customFormat="1">
      <c r="A202" s="39"/>
      <c r="B202" s="40"/>
      <c r="C202" s="41"/>
      <c r="D202" s="232" t="s">
        <v>140</v>
      </c>
      <c r="E202" s="41"/>
      <c r="F202" s="233" t="s">
        <v>261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140</v>
      </c>
      <c r="AU202" s="18" t="s">
        <v>83</v>
      </c>
    </row>
    <row r="203" s="13" customFormat="1">
      <c r="A203" s="13"/>
      <c r="B203" s="237"/>
      <c r="C203" s="238"/>
      <c r="D203" s="239" t="s">
        <v>142</v>
      </c>
      <c r="E203" s="240" t="s">
        <v>1</v>
      </c>
      <c r="F203" s="241" t="s">
        <v>736</v>
      </c>
      <c r="G203" s="238"/>
      <c r="H203" s="242">
        <v>96.599999999999994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142</v>
      </c>
      <c r="AU203" s="248" t="s">
        <v>83</v>
      </c>
      <c r="AV203" s="13" t="s">
        <v>83</v>
      </c>
      <c r="AW203" s="13" t="s">
        <v>30</v>
      </c>
      <c r="AX203" s="13" t="s">
        <v>73</v>
      </c>
      <c r="AY203" s="248" t="s">
        <v>132</v>
      </c>
    </row>
    <row r="204" s="14" customFormat="1">
      <c r="A204" s="14"/>
      <c r="B204" s="249"/>
      <c r="C204" s="250"/>
      <c r="D204" s="239" t="s">
        <v>142</v>
      </c>
      <c r="E204" s="251" t="s">
        <v>1</v>
      </c>
      <c r="F204" s="252" t="s">
        <v>263</v>
      </c>
      <c r="G204" s="250"/>
      <c r="H204" s="251" t="s">
        <v>1</v>
      </c>
      <c r="I204" s="253"/>
      <c r="J204" s="250"/>
      <c r="K204" s="250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142</v>
      </c>
      <c r="AU204" s="258" t="s">
        <v>83</v>
      </c>
      <c r="AV204" s="14" t="s">
        <v>81</v>
      </c>
      <c r="AW204" s="14" t="s">
        <v>30</v>
      </c>
      <c r="AX204" s="14" t="s">
        <v>73</v>
      </c>
      <c r="AY204" s="258" t="s">
        <v>132</v>
      </c>
    </row>
    <row r="205" s="13" customFormat="1">
      <c r="A205" s="13"/>
      <c r="B205" s="237"/>
      <c r="C205" s="238"/>
      <c r="D205" s="239" t="s">
        <v>142</v>
      </c>
      <c r="E205" s="240" t="s">
        <v>1</v>
      </c>
      <c r="F205" s="241" t="s">
        <v>737</v>
      </c>
      <c r="G205" s="238"/>
      <c r="H205" s="242">
        <v>50.299999999999997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142</v>
      </c>
      <c r="AU205" s="248" t="s">
        <v>83</v>
      </c>
      <c r="AV205" s="13" t="s">
        <v>83</v>
      </c>
      <c r="AW205" s="13" t="s">
        <v>30</v>
      </c>
      <c r="AX205" s="13" t="s">
        <v>73</v>
      </c>
      <c r="AY205" s="248" t="s">
        <v>132</v>
      </c>
    </row>
    <row r="206" s="14" customFormat="1">
      <c r="A206" s="14"/>
      <c r="B206" s="249"/>
      <c r="C206" s="250"/>
      <c r="D206" s="239" t="s">
        <v>142</v>
      </c>
      <c r="E206" s="251" t="s">
        <v>1</v>
      </c>
      <c r="F206" s="252" t="s">
        <v>265</v>
      </c>
      <c r="G206" s="250"/>
      <c r="H206" s="251" t="s">
        <v>1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142</v>
      </c>
      <c r="AU206" s="258" t="s">
        <v>83</v>
      </c>
      <c r="AV206" s="14" t="s">
        <v>81</v>
      </c>
      <c r="AW206" s="14" t="s">
        <v>30</v>
      </c>
      <c r="AX206" s="14" t="s">
        <v>73</v>
      </c>
      <c r="AY206" s="258" t="s">
        <v>132</v>
      </c>
    </row>
    <row r="207" s="14" customFormat="1">
      <c r="A207" s="14"/>
      <c r="B207" s="249"/>
      <c r="C207" s="250"/>
      <c r="D207" s="239" t="s">
        <v>142</v>
      </c>
      <c r="E207" s="251" t="s">
        <v>1</v>
      </c>
      <c r="F207" s="252" t="s">
        <v>144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142</v>
      </c>
      <c r="AU207" s="258" t="s">
        <v>83</v>
      </c>
      <c r="AV207" s="14" t="s">
        <v>81</v>
      </c>
      <c r="AW207" s="14" t="s">
        <v>30</v>
      </c>
      <c r="AX207" s="14" t="s">
        <v>73</v>
      </c>
      <c r="AY207" s="258" t="s">
        <v>132</v>
      </c>
    </row>
    <row r="208" s="15" customFormat="1">
      <c r="A208" s="15"/>
      <c r="B208" s="259"/>
      <c r="C208" s="260"/>
      <c r="D208" s="239" t="s">
        <v>142</v>
      </c>
      <c r="E208" s="261" t="s">
        <v>1</v>
      </c>
      <c r="F208" s="262" t="s">
        <v>145</v>
      </c>
      <c r="G208" s="260"/>
      <c r="H208" s="263">
        <v>146.89999999999998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142</v>
      </c>
      <c r="AU208" s="269" t="s">
        <v>83</v>
      </c>
      <c r="AV208" s="15" t="s">
        <v>139</v>
      </c>
      <c r="AW208" s="15" t="s">
        <v>30</v>
      </c>
      <c r="AX208" s="15" t="s">
        <v>81</v>
      </c>
      <c r="AY208" s="269" t="s">
        <v>132</v>
      </c>
    </row>
    <row r="209" s="2" customFormat="1" ht="21.75" customHeight="1">
      <c r="A209" s="39"/>
      <c r="B209" s="40"/>
      <c r="C209" s="219" t="s">
        <v>236</v>
      </c>
      <c r="D209" s="219" t="s">
        <v>134</v>
      </c>
      <c r="E209" s="220" t="s">
        <v>266</v>
      </c>
      <c r="F209" s="221" t="s">
        <v>267</v>
      </c>
      <c r="G209" s="222" t="s">
        <v>218</v>
      </c>
      <c r="H209" s="223">
        <v>119.59999999999999</v>
      </c>
      <c r="I209" s="224"/>
      <c r="J209" s="225">
        <f>ROUND(I209*H209,2)</f>
        <v>0</v>
      </c>
      <c r="K209" s="221" t="s">
        <v>138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139</v>
      </c>
      <c r="AT209" s="230" t="s">
        <v>134</v>
      </c>
      <c r="AU209" s="230" t="s">
        <v>83</v>
      </c>
      <c r="AY209" s="18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139</v>
      </c>
      <c r="BM209" s="230" t="s">
        <v>239</v>
      </c>
    </row>
    <row r="210" s="2" customFormat="1">
      <c r="A210" s="39"/>
      <c r="B210" s="40"/>
      <c r="C210" s="41"/>
      <c r="D210" s="232" t="s">
        <v>140</v>
      </c>
      <c r="E210" s="41"/>
      <c r="F210" s="233" t="s">
        <v>269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140</v>
      </c>
      <c r="AU210" s="18" t="s">
        <v>83</v>
      </c>
    </row>
    <row r="211" s="13" customFormat="1">
      <c r="A211" s="13"/>
      <c r="B211" s="237"/>
      <c r="C211" s="238"/>
      <c r="D211" s="239" t="s">
        <v>142</v>
      </c>
      <c r="E211" s="240" t="s">
        <v>1</v>
      </c>
      <c r="F211" s="241" t="s">
        <v>738</v>
      </c>
      <c r="G211" s="238"/>
      <c r="H211" s="242">
        <v>69.299999999999997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142</v>
      </c>
      <c r="AU211" s="248" t="s">
        <v>83</v>
      </c>
      <c r="AV211" s="13" t="s">
        <v>83</v>
      </c>
      <c r="AW211" s="13" t="s">
        <v>30</v>
      </c>
      <c r="AX211" s="13" t="s">
        <v>73</v>
      </c>
      <c r="AY211" s="248" t="s">
        <v>132</v>
      </c>
    </row>
    <row r="212" s="14" customFormat="1">
      <c r="A212" s="14"/>
      <c r="B212" s="249"/>
      <c r="C212" s="250"/>
      <c r="D212" s="239" t="s">
        <v>142</v>
      </c>
      <c r="E212" s="251" t="s">
        <v>1</v>
      </c>
      <c r="F212" s="252" t="s">
        <v>273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142</v>
      </c>
      <c r="AU212" s="258" t="s">
        <v>83</v>
      </c>
      <c r="AV212" s="14" t="s">
        <v>81</v>
      </c>
      <c r="AW212" s="14" t="s">
        <v>30</v>
      </c>
      <c r="AX212" s="14" t="s">
        <v>73</v>
      </c>
      <c r="AY212" s="258" t="s">
        <v>132</v>
      </c>
    </row>
    <row r="213" s="13" customFormat="1">
      <c r="A213" s="13"/>
      <c r="B213" s="237"/>
      <c r="C213" s="238"/>
      <c r="D213" s="239" t="s">
        <v>142</v>
      </c>
      <c r="E213" s="240" t="s">
        <v>1</v>
      </c>
      <c r="F213" s="241" t="s">
        <v>737</v>
      </c>
      <c r="G213" s="238"/>
      <c r="H213" s="242">
        <v>50.299999999999997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142</v>
      </c>
      <c r="AU213" s="248" t="s">
        <v>83</v>
      </c>
      <c r="AV213" s="13" t="s">
        <v>83</v>
      </c>
      <c r="AW213" s="13" t="s">
        <v>30</v>
      </c>
      <c r="AX213" s="13" t="s">
        <v>73</v>
      </c>
      <c r="AY213" s="248" t="s">
        <v>132</v>
      </c>
    </row>
    <row r="214" s="14" customFormat="1">
      <c r="A214" s="14"/>
      <c r="B214" s="249"/>
      <c r="C214" s="250"/>
      <c r="D214" s="239" t="s">
        <v>142</v>
      </c>
      <c r="E214" s="251" t="s">
        <v>1</v>
      </c>
      <c r="F214" s="252" t="s">
        <v>265</v>
      </c>
      <c r="G214" s="250"/>
      <c r="H214" s="251" t="s">
        <v>1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142</v>
      </c>
      <c r="AU214" s="258" t="s">
        <v>83</v>
      </c>
      <c r="AV214" s="14" t="s">
        <v>81</v>
      </c>
      <c r="AW214" s="14" t="s">
        <v>30</v>
      </c>
      <c r="AX214" s="14" t="s">
        <v>73</v>
      </c>
      <c r="AY214" s="258" t="s">
        <v>132</v>
      </c>
    </row>
    <row r="215" s="14" customFormat="1">
      <c r="A215" s="14"/>
      <c r="B215" s="249"/>
      <c r="C215" s="250"/>
      <c r="D215" s="239" t="s">
        <v>142</v>
      </c>
      <c r="E215" s="251" t="s">
        <v>1</v>
      </c>
      <c r="F215" s="252" t="s">
        <v>274</v>
      </c>
      <c r="G215" s="250"/>
      <c r="H215" s="251" t="s">
        <v>1</v>
      </c>
      <c r="I215" s="253"/>
      <c r="J215" s="250"/>
      <c r="K215" s="250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142</v>
      </c>
      <c r="AU215" s="258" t="s">
        <v>83</v>
      </c>
      <c r="AV215" s="14" t="s">
        <v>81</v>
      </c>
      <c r="AW215" s="14" t="s">
        <v>30</v>
      </c>
      <c r="AX215" s="14" t="s">
        <v>73</v>
      </c>
      <c r="AY215" s="258" t="s">
        <v>132</v>
      </c>
    </row>
    <row r="216" s="15" customFormat="1">
      <c r="A216" s="15"/>
      <c r="B216" s="259"/>
      <c r="C216" s="260"/>
      <c r="D216" s="239" t="s">
        <v>142</v>
      </c>
      <c r="E216" s="261" t="s">
        <v>1</v>
      </c>
      <c r="F216" s="262" t="s">
        <v>145</v>
      </c>
      <c r="G216" s="260"/>
      <c r="H216" s="263">
        <v>119.59999999999999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142</v>
      </c>
      <c r="AU216" s="269" t="s">
        <v>83</v>
      </c>
      <c r="AV216" s="15" t="s">
        <v>139</v>
      </c>
      <c r="AW216" s="15" t="s">
        <v>30</v>
      </c>
      <c r="AX216" s="15" t="s">
        <v>81</v>
      </c>
      <c r="AY216" s="269" t="s">
        <v>132</v>
      </c>
    </row>
    <row r="217" s="2" customFormat="1" ht="16.5" customHeight="1">
      <c r="A217" s="39"/>
      <c r="B217" s="40"/>
      <c r="C217" s="219" t="s">
        <v>194</v>
      </c>
      <c r="D217" s="219" t="s">
        <v>134</v>
      </c>
      <c r="E217" s="220" t="s">
        <v>276</v>
      </c>
      <c r="F217" s="221" t="s">
        <v>277</v>
      </c>
      <c r="G217" s="222" t="s">
        <v>218</v>
      </c>
      <c r="H217" s="223">
        <v>316.69999999999999</v>
      </c>
      <c r="I217" s="224"/>
      <c r="J217" s="225">
        <f>ROUND(I217*H217,2)</f>
        <v>0</v>
      </c>
      <c r="K217" s="221" t="s">
        <v>138</v>
      </c>
      <c r="L217" s="45"/>
      <c r="M217" s="226" t="s">
        <v>1</v>
      </c>
      <c r="N217" s="227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139</v>
      </c>
      <c r="AT217" s="230" t="s">
        <v>134</v>
      </c>
      <c r="AU217" s="230" t="s">
        <v>83</v>
      </c>
      <c r="AY217" s="18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139</v>
      </c>
      <c r="BM217" s="230" t="s">
        <v>242</v>
      </c>
    </row>
    <row r="218" s="2" customFormat="1">
      <c r="A218" s="39"/>
      <c r="B218" s="40"/>
      <c r="C218" s="41"/>
      <c r="D218" s="232" t="s">
        <v>140</v>
      </c>
      <c r="E218" s="41"/>
      <c r="F218" s="233" t="s">
        <v>279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140</v>
      </c>
      <c r="AU218" s="18" t="s">
        <v>83</v>
      </c>
    </row>
    <row r="219" s="13" customFormat="1">
      <c r="A219" s="13"/>
      <c r="B219" s="237"/>
      <c r="C219" s="238"/>
      <c r="D219" s="239" t="s">
        <v>142</v>
      </c>
      <c r="E219" s="240" t="s">
        <v>1</v>
      </c>
      <c r="F219" s="241" t="s">
        <v>739</v>
      </c>
      <c r="G219" s="238"/>
      <c r="H219" s="242">
        <v>316.69999999999999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142</v>
      </c>
      <c r="AU219" s="248" t="s">
        <v>83</v>
      </c>
      <c r="AV219" s="13" t="s">
        <v>83</v>
      </c>
      <c r="AW219" s="13" t="s">
        <v>30</v>
      </c>
      <c r="AX219" s="13" t="s">
        <v>73</v>
      </c>
      <c r="AY219" s="248" t="s">
        <v>132</v>
      </c>
    </row>
    <row r="220" s="14" customFormat="1">
      <c r="A220" s="14"/>
      <c r="B220" s="249"/>
      <c r="C220" s="250"/>
      <c r="D220" s="239" t="s">
        <v>142</v>
      </c>
      <c r="E220" s="251" t="s">
        <v>1</v>
      </c>
      <c r="F220" s="252" t="s">
        <v>281</v>
      </c>
      <c r="G220" s="250"/>
      <c r="H220" s="251" t="s">
        <v>1</v>
      </c>
      <c r="I220" s="253"/>
      <c r="J220" s="250"/>
      <c r="K220" s="250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142</v>
      </c>
      <c r="AU220" s="258" t="s">
        <v>83</v>
      </c>
      <c r="AV220" s="14" t="s">
        <v>81</v>
      </c>
      <c r="AW220" s="14" t="s">
        <v>30</v>
      </c>
      <c r="AX220" s="14" t="s">
        <v>73</v>
      </c>
      <c r="AY220" s="258" t="s">
        <v>132</v>
      </c>
    </row>
    <row r="221" s="15" customFormat="1">
      <c r="A221" s="15"/>
      <c r="B221" s="259"/>
      <c r="C221" s="260"/>
      <c r="D221" s="239" t="s">
        <v>142</v>
      </c>
      <c r="E221" s="261" t="s">
        <v>1</v>
      </c>
      <c r="F221" s="262" t="s">
        <v>145</v>
      </c>
      <c r="G221" s="260"/>
      <c r="H221" s="263">
        <v>316.69999999999999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142</v>
      </c>
      <c r="AU221" s="269" t="s">
        <v>83</v>
      </c>
      <c r="AV221" s="15" t="s">
        <v>139</v>
      </c>
      <c r="AW221" s="15" t="s">
        <v>30</v>
      </c>
      <c r="AX221" s="15" t="s">
        <v>81</v>
      </c>
      <c r="AY221" s="269" t="s">
        <v>132</v>
      </c>
    </row>
    <row r="222" s="2" customFormat="1" ht="21.75" customHeight="1">
      <c r="A222" s="39"/>
      <c r="B222" s="40"/>
      <c r="C222" s="219" t="s">
        <v>7</v>
      </c>
      <c r="D222" s="219" t="s">
        <v>134</v>
      </c>
      <c r="E222" s="220" t="s">
        <v>282</v>
      </c>
      <c r="F222" s="221" t="s">
        <v>283</v>
      </c>
      <c r="G222" s="222" t="s">
        <v>218</v>
      </c>
      <c r="H222" s="223">
        <v>115.56</v>
      </c>
      <c r="I222" s="224"/>
      <c r="J222" s="225">
        <f>ROUND(I222*H222,2)</f>
        <v>0</v>
      </c>
      <c r="K222" s="221" t="s">
        <v>138</v>
      </c>
      <c r="L222" s="45"/>
      <c r="M222" s="226" t="s">
        <v>1</v>
      </c>
      <c r="N222" s="227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139</v>
      </c>
      <c r="AT222" s="230" t="s">
        <v>134</v>
      </c>
      <c r="AU222" s="230" t="s">
        <v>83</v>
      </c>
      <c r="AY222" s="18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139</v>
      </c>
      <c r="BM222" s="230" t="s">
        <v>246</v>
      </c>
    </row>
    <row r="223" s="2" customFormat="1">
      <c r="A223" s="39"/>
      <c r="B223" s="40"/>
      <c r="C223" s="41"/>
      <c r="D223" s="232" t="s">
        <v>140</v>
      </c>
      <c r="E223" s="41"/>
      <c r="F223" s="233" t="s">
        <v>285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140</v>
      </c>
      <c r="AU223" s="18" t="s">
        <v>83</v>
      </c>
    </row>
    <row r="224" s="13" customFormat="1">
      <c r="A224" s="13"/>
      <c r="B224" s="237"/>
      <c r="C224" s="238"/>
      <c r="D224" s="239" t="s">
        <v>142</v>
      </c>
      <c r="E224" s="240" t="s">
        <v>1</v>
      </c>
      <c r="F224" s="241" t="s">
        <v>740</v>
      </c>
      <c r="G224" s="238"/>
      <c r="H224" s="242">
        <v>76.560000000000002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142</v>
      </c>
      <c r="AU224" s="248" t="s">
        <v>83</v>
      </c>
      <c r="AV224" s="13" t="s">
        <v>83</v>
      </c>
      <c r="AW224" s="13" t="s">
        <v>30</v>
      </c>
      <c r="AX224" s="13" t="s">
        <v>73</v>
      </c>
      <c r="AY224" s="248" t="s">
        <v>132</v>
      </c>
    </row>
    <row r="225" s="14" customFormat="1">
      <c r="A225" s="14"/>
      <c r="B225" s="249"/>
      <c r="C225" s="250"/>
      <c r="D225" s="239" t="s">
        <v>142</v>
      </c>
      <c r="E225" s="251" t="s">
        <v>1</v>
      </c>
      <c r="F225" s="252" t="s">
        <v>287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142</v>
      </c>
      <c r="AU225" s="258" t="s">
        <v>83</v>
      </c>
      <c r="AV225" s="14" t="s">
        <v>81</v>
      </c>
      <c r="AW225" s="14" t="s">
        <v>30</v>
      </c>
      <c r="AX225" s="14" t="s">
        <v>73</v>
      </c>
      <c r="AY225" s="258" t="s">
        <v>132</v>
      </c>
    </row>
    <row r="226" s="13" customFormat="1">
      <c r="A226" s="13"/>
      <c r="B226" s="237"/>
      <c r="C226" s="238"/>
      <c r="D226" s="239" t="s">
        <v>142</v>
      </c>
      <c r="E226" s="240" t="s">
        <v>1</v>
      </c>
      <c r="F226" s="241" t="s">
        <v>741</v>
      </c>
      <c r="G226" s="238"/>
      <c r="H226" s="242">
        <v>39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142</v>
      </c>
      <c r="AU226" s="248" t="s">
        <v>83</v>
      </c>
      <c r="AV226" s="13" t="s">
        <v>83</v>
      </c>
      <c r="AW226" s="13" t="s">
        <v>30</v>
      </c>
      <c r="AX226" s="13" t="s">
        <v>73</v>
      </c>
      <c r="AY226" s="248" t="s">
        <v>132</v>
      </c>
    </row>
    <row r="227" s="14" customFormat="1">
      <c r="A227" s="14"/>
      <c r="B227" s="249"/>
      <c r="C227" s="250"/>
      <c r="D227" s="239" t="s">
        <v>142</v>
      </c>
      <c r="E227" s="251" t="s">
        <v>1</v>
      </c>
      <c r="F227" s="252" t="s">
        <v>289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142</v>
      </c>
      <c r="AU227" s="258" t="s">
        <v>83</v>
      </c>
      <c r="AV227" s="14" t="s">
        <v>81</v>
      </c>
      <c r="AW227" s="14" t="s">
        <v>30</v>
      </c>
      <c r="AX227" s="14" t="s">
        <v>73</v>
      </c>
      <c r="AY227" s="258" t="s">
        <v>132</v>
      </c>
    </row>
    <row r="228" s="14" customFormat="1">
      <c r="A228" s="14"/>
      <c r="B228" s="249"/>
      <c r="C228" s="250"/>
      <c r="D228" s="239" t="s">
        <v>142</v>
      </c>
      <c r="E228" s="251" t="s">
        <v>1</v>
      </c>
      <c r="F228" s="252" t="s">
        <v>144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142</v>
      </c>
      <c r="AU228" s="258" t="s">
        <v>83</v>
      </c>
      <c r="AV228" s="14" t="s">
        <v>81</v>
      </c>
      <c r="AW228" s="14" t="s">
        <v>30</v>
      </c>
      <c r="AX228" s="14" t="s">
        <v>73</v>
      </c>
      <c r="AY228" s="258" t="s">
        <v>132</v>
      </c>
    </row>
    <row r="229" s="15" customFormat="1">
      <c r="A229" s="15"/>
      <c r="B229" s="259"/>
      <c r="C229" s="260"/>
      <c r="D229" s="239" t="s">
        <v>142</v>
      </c>
      <c r="E229" s="261" t="s">
        <v>1</v>
      </c>
      <c r="F229" s="262" t="s">
        <v>145</v>
      </c>
      <c r="G229" s="260"/>
      <c r="H229" s="263">
        <v>115.56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142</v>
      </c>
      <c r="AU229" s="269" t="s">
        <v>83</v>
      </c>
      <c r="AV229" s="15" t="s">
        <v>139</v>
      </c>
      <c r="AW229" s="15" t="s">
        <v>30</v>
      </c>
      <c r="AX229" s="15" t="s">
        <v>81</v>
      </c>
      <c r="AY229" s="269" t="s">
        <v>132</v>
      </c>
    </row>
    <row r="230" s="2" customFormat="1" ht="21.75" customHeight="1">
      <c r="A230" s="39"/>
      <c r="B230" s="40"/>
      <c r="C230" s="219" t="s">
        <v>202</v>
      </c>
      <c r="D230" s="219" t="s">
        <v>134</v>
      </c>
      <c r="E230" s="220" t="s">
        <v>291</v>
      </c>
      <c r="F230" s="221" t="s">
        <v>292</v>
      </c>
      <c r="G230" s="222" t="s">
        <v>137</v>
      </c>
      <c r="H230" s="223">
        <v>18</v>
      </c>
      <c r="I230" s="224"/>
      <c r="J230" s="225">
        <f>ROUND(I230*H230,2)</f>
        <v>0</v>
      </c>
      <c r="K230" s="221" t="s">
        <v>138</v>
      </c>
      <c r="L230" s="45"/>
      <c r="M230" s="226" t="s">
        <v>1</v>
      </c>
      <c r="N230" s="227" t="s">
        <v>38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139</v>
      </c>
      <c r="AT230" s="230" t="s">
        <v>134</v>
      </c>
      <c r="AU230" s="230" t="s">
        <v>83</v>
      </c>
      <c r="AY230" s="18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139</v>
      </c>
      <c r="BM230" s="230" t="s">
        <v>249</v>
      </c>
    </row>
    <row r="231" s="2" customFormat="1">
      <c r="A231" s="39"/>
      <c r="B231" s="40"/>
      <c r="C231" s="41"/>
      <c r="D231" s="232" t="s">
        <v>140</v>
      </c>
      <c r="E231" s="41"/>
      <c r="F231" s="233" t="s">
        <v>294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140</v>
      </c>
      <c r="AU231" s="18" t="s">
        <v>83</v>
      </c>
    </row>
    <row r="232" s="13" customFormat="1">
      <c r="A232" s="13"/>
      <c r="B232" s="237"/>
      <c r="C232" s="238"/>
      <c r="D232" s="239" t="s">
        <v>142</v>
      </c>
      <c r="E232" s="240" t="s">
        <v>1</v>
      </c>
      <c r="F232" s="241" t="s">
        <v>297</v>
      </c>
      <c r="G232" s="238"/>
      <c r="H232" s="242">
        <v>18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142</v>
      </c>
      <c r="AU232" s="248" t="s">
        <v>83</v>
      </c>
      <c r="AV232" s="13" t="s">
        <v>83</v>
      </c>
      <c r="AW232" s="13" t="s">
        <v>30</v>
      </c>
      <c r="AX232" s="13" t="s">
        <v>73</v>
      </c>
      <c r="AY232" s="248" t="s">
        <v>132</v>
      </c>
    </row>
    <row r="233" s="14" customFormat="1">
      <c r="A233" s="14"/>
      <c r="B233" s="249"/>
      <c r="C233" s="250"/>
      <c r="D233" s="239" t="s">
        <v>142</v>
      </c>
      <c r="E233" s="251" t="s">
        <v>1</v>
      </c>
      <c r="F233" s="252" t="s">
        <v>298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142</v>
      </c>
      <c r="AU233" s="258" t="s">
        <v>83</v>
      </c>
      <c r="AV233" s="14" t="s">
        <v>81</v>
      </c>
      <c r="AW233" s="14" t="s">
        <v>30</v>
      </c>
      <c r="AX233" s="14" t="s">
        <v>73</v>
      </c>
      <c r="AY233" s="258" t="s">
        <v>132</v>
      </c>
    </row>
    <row r="234" s="15" customFormat="1">
      <c r="A234" s="15"/>
      <c r="B234" s="259"/>
      <c r="C234" s="260"/>
      <c r="D234" s="239" t="s">
        <v>142</v>
      </c>
      <c r="E234" s="261" t="s">
        <v>1</v>
      </c>
      <c r="F234" s="262" t="s">
        <v>145</v>
      </c>
      <c r="G234" s="260"/>
      <c r="H234" s="263">
        <v>18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142</v>
      </c>
      <c r="AU234" s="269" t="s">
        <v>83</v>
      </c>
      <c r="AV234" s="15" t="s">
        <v>139</v>
      </c>
      <c r="AW234" s="15" t="s">
        <v>30</v>
      </c>
      <c r="AX234" s="15" t="s">
        <v>81</v>
      </c>
      <c r="AY234" s="269" t="s">
        <v>132</v>
      </c>
    </row>
    <row r="235" s="2" customFormat="1" ht="24.15" customHeight="1">
      <c r="A235" s="39"/>
      <c r="B235" s="40"/>
      <c r="C235" s="219" t="s">
        <v>250</v>
      </c>
      <c r="D235" s="219" t="s">
        <v>134</v>
      </c>
      <c r="E235" s="220" t="s">
        <v>299</v>
      </c>
      <c r="F235" s="221" t="s">
        <v>300</v>
      </c>
      <c r="G235" s="222" t="s">
        <v>218</v>
      </c>
      <c r="H235" s="223">
        <v>698.75999999999999</v>
      </c>
      <c r="I235" s="224"/>
      <c r="J235" s="225">
        <f>ROUND(I235*H235,2)</f>
        <v>0</v>
      </c>
      <c r="K235" s="221" t="s">
        <v>138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139</v>
      </c>
      <c r="AT235" s="230" t="s">
        <v>134</v>
      </c>
      <c r="AU235" s="230" t="s">
        <v>83</v>
      </c>
      <c r="AY235" s="18" t="s">
        <v>132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139</v>
      </c>
      <c r="BM235" s="230" t="s">
        <v>253</v>
      </c>
    </row>
    <row r="236" s="2" customFormat="1">
      <c r="A236" s="39"/>
      <c r="B236" s="40"/>
      <c r="C236" s="41"/>
      <c r="D236" s="232" t="s">
        <v>140</v>
      </c>
      <c r="E236" s="41"/>
      <c r="F236" s="233" t="s">
        <v>302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140</v>
      </c>
      <c r="AU236" s="18" t="s">
        <v>83</v>
      </c>
    </row>
    <row r="237" s="13" customFormat="1">
      <c r="A237" s="13"/>
      <c r="B237" s="237"/>
      <c r="C237" s="238"/>
      <c r="D237" s="239" t="s">
        <v>142</v>
      </c>
      <c r="E237" s="240" t="s">
        <v>1</v>
      </c>
      <c r="F237" s="241" t="s">
        <v>742</v>
      </c>
      <c r="G237" s="238"/>
      <c r="H237" s="242">
        <v>146.90000000000001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142</v>
      </c>
      <c r="AU237" s="248" t="s">
        <v>83</v>
      </c>
      <c r="AV237" s="13" t="s">
        <v>83</v>
      </c>
      <c r="AW237" s="13" t="s">
        <v>30</v>
      </c>
      <c r="AX237" s="13" t="s">
        <v>73</v>
      </c>
      <c r="AY237" s="248" t="s">
        <v>132</v>
      </c>
    </row>
    <row r="238" s="13" customFormat="1">
      <c r="A238" s="13"/>
      <c r="B238" s="237"/>
      <c r="C238" s="238"/>
      <c r="D238" s="239" t="s">
        <v>142</v>
      </c>
      <c r="E238" s="240" t="s">
        <v>1</v>
      </c>
      <c r="F238" s="241" t="s">
        <v>743</v>
      </c>
      <c r="G238" s="238"/>
      <c r="H238" s="242">
        <v>119.59999999999999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142</v>
      </c>
      <c r="AU238" s="248" t="s">
        <v>83</v>
      </c>
      <c r="AV238" s="13" t="s">
        <v>83</v>
      </c>
      <c r="AW238" s="13" t="s">
        <v>30</v>
      </c>
      <c r="AX238" s="13" t="s">
        <v>73</v>
      </c>
      <c r="AY238" s="248" t="s">
        <v>132</v>
      </c>
    </row>
    <row r="239" s="13" customFormat="1">
      <c r="A239" s="13"/>
      <c r="B239" s="237"/>
      <c r="C239" s="238"/>
      <c r="D239" s="239" t="s">
        <v>142</v>
      </c>
      <c r="E239" s="240" t="s">
        <v>1</v>
      </c>
      <c r="F239" s="241" t="s">
        <v>744</v>
      </c>
      <c r="G239" s="238"/>
      <c r="H239" s="242">
        <v>432.25999999999999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142</v>
      </c>
      <c r="AU239" s="248" t="s">
        <v>83</v>
      </c>
      <c r="AV239" s="13" t="s">
        <v>83</v>
      </c>
      <c r="AW239" s="13" t="s">
        <v>30</v>
      </c>
      <c r="AX239" s="13" t="s">
        <v>73</v>
      </c>
      <c r="AY239" s="248" t="s">
        <v>132</v>
      </c>
    </row>
    <row r="240" s="14" customFormat="1">
      <c r="A240" s="14"/>
      <c r="B240" s="249"/>
      <c r="C240" s="250"/>
      <c r="D240" s="239" t="s">
        <v>142</v>
      </c>
      <c r="E240" s="251" t="s">
        <v>1</v>
      </c>
      <c r="F240" s="252" t="s">
        <v>745</v>
      </c>
      <c r="G240" s="250"/>
      <c r="H240" s="251" t="s">
        <v>1</v>
      </c>
      <c r="I240" s="253"/>
      <c r="J240" s="250"/>
      <c r="K240" s="250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142</v>
      </c>
      <c r="AU240" s="258" t="s">
        <v>83</v>
      </c>
      <c r="AV240" s="14" t="s">
        <v>81</v>
      </c>
      <c r="AW240" s="14" t="s">
        <v>30</v>
      </c>
      <c r="AX240" s="14" t="s">
        <v>73</v>
      </c>
      <c r="AY240" s="258" t="s">
        <v>132</v>
      </c>
    </row>
    <row r="241" s="15" customFormat="1">
      <c r="A241" s="15"/>
      <c r="B241" s="259"/>
      <c r="C241" s="260"/>
      <c r="D241" s="239" t="s">
        <v>142</v>
      </c>
      <c r="E241" s="261" t="s">
        <v>1</v>
      </c>
      <c r="F241" s="262" t="s">
        <v>145</v>
      </c>
      <c r="G241" s="260"/>
      <c r="H241" s="263">
        <v>698.75999999999999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142</v>
      </c>
      <c r="AU241" s="269" t="s">
        <v>83</v>
      </c>
      <c r="AV241" s="15" t="s">
        <v>139</v>
      </c>
      <c r="AW241" s="15" t="s">
        <v>30</v>
      </c>
      <c r="AX241" s="15" t="s">
        <v>81</v>
      </c>
      <c r="AY241" s="269" t="s">
        <v>132</v>
      </c>
    </row>
    <row r="242" s="2" customFormat="1" ht="24.15" customHeight="1">
      <c r="A242" s="39"/>
      <c r="B242" s="40"/>
      <c r="C242" s="219" t="s">
        <v>208</v>
      </c>
      <c r="D242" s="219" t="s">
        <v>134</v>
      </c>
      <c r="E242" s="220" t="s">
        <v>308</v>
      </c>
      <c r="F242" s="221" t="s">
        <v>309</v>
      </c>
      <c r="G242" s="222" t="s">
        <v>137</v>
      </c>
      <c r="H242" s="223">
        <v>18</v>
      </c>
      <c r="I242" s="224"/>
      <c r="J242" s="225">
        <f>ROUND(I242*H242,2)</f>
        <v>0</v>
      </c>
      <c r="K242" s="221" t="s">
        <v>138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139</v>
      </c>
      <c r="AT242" s="230" t="s">
        <v>134</v>
      </c>
      <c r="AU242" s="230" t="s">
        <v>83</v>
      </c>
      <c r="AY242" s="18" t="s">
        <v>132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139</v>
      </c>
      <c r="BM242" s="230" t="s">
        <v>256</v>
      </c>
    </row>
    <row r="243" s="2" customFormat="1">
      <c r="A243" s="39"/>
      <c r="B243" s="40"/>
      <c r="C243" s="41"/>
      <c r="D243" s="232" t="s">
        <v>140</v>
      </c>
      <c r="E243" s="41"/>
      <c r="F243" s="233" t="s">
        <v>311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140</v>
      </c>
      <c r="AU243" s="18" t="s">
        <v>83</v>
      </c>
    </row>
    <row r="244" s="13" customFormat="1">
      <c r="A244" s="13"/>
      <c r="B244" s="237"/>
      <c r="C244" s="238"/>
      <c r="D244" s="239" t="s">
        <v>142</v>
      </c>
      <c r="E244" s="240" t="s">
        <v>1</v>
      </c>
      <c r="F244" s="241" t="s">
        <v>189</v>
      </c>
      <c r="G244" s="238"/>
      <c r="H244" s="242">
        <v>18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142</v>
      </c>
      <c r="AU244" s="248" t="s">
        <v>83</v>
      </c>
      <c r="AV244" s="13" t="s">
        <v>83</v>
      </c>
      <c r="AW244" s="13" t="s">
        <v>30</v>
      </c>
      <c r="AX244" s="13" t="s">
        <v>73</v>
      </c>
      <c r="AY244" s="248" t="s">
        <v>132</v>
      </c>
    </row>
    <row r="245" s="15" customFormat="1">
      <c r="A245" s="15"/>
      <c r="B245" s="259"/>
      <c r="C245" s="260"/>
      <c r="D245" s="239" t="s">
        <v>142</v>
      </c>
      <c r="E245" s="261" t="s">
        <v>1</v>
      </c>
      <c r="F245" s="262" t="s">
        <v>145</v>
      </c>
      <c r="G245" s="260"/>
      <c r="H245" s="263">
        <v>18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142</v>
      </c>
      <c r="AU245" s="269" t="s">
        <v>83</v>
      </c>
      <c r="AV245" s="15" t="s">
        <v>139</v>
      </c>
      <c r="AW245" s="15" t="s">
        <v>30</v>
      </c>
      <c r="AX245" s="15" t="s">
        <v>81</v>
      </c>
      <c r="AY245" s="269" t="s">
        <v>132</v>
      </c>
    </row>
    <row r="246" s="2" customFormat="1" ht="24.15" customHeight="1">
      <c r="A246" s="39"/>
      <c r="B246" s="40"/>
      <c r="C246" s="219" t="s">
        <v>257</v>
      </c>
      <c r="D246" s="219" t="s">
        <v>134</v>
      </c>
      <c r="E246" s="220" t="s">
        <v>308</v>
      </c>
      <c r="F246" s="221" t="s">
        <v>309</v>
      </c>
      <c r="G246" s="222" t="s">
        <v>137</v>
      </c>
      <c r="H246" s="223">
        <v>18</v>
      </c>
      <c r="I246" s="224"/>
      <c r="J246" s="225">
        <f>ROUND(I246*H246,2)</f>
        <v>0</v>
      </c>
      <c r="K246" s="221" t="s">
        <v>138</v>
      </c>
      <c r="L246" s="45"/>
      <c r="M246" s="226" t="s">
        <v>1</v>
      </c>
      <c r="N246" s="227" t="s">
        <v>38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139</v>
      </c>
      <c r="AT246" s="230" t="s">
        <v>134</v>
      </c>
      <c r="AU246" s="230" t="s">
        <v>83</v>
      </c>
      <c r="AY246" s="18" t="s">
        <v>132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81</v>
      </c>
      <c r="BK246" s="231">
        <f>ROUND(I246*H246,2)</f>
        <v>0</v>
      </c>
      <c r="BL246" s="18" t="s">
        <v>139</v>
      </c>
      <c r="BM246" s="230" t="s">
        <v>260</v>
      </c>
    </row>
    <row r="247" s="2" customFormat="1">
      <c r="A247" s="39"/>
      <c r="B247" s="40"/>
      <c r="C247" s="41"/>
      <c r="D247" s="232" t="s">
        <v>140</v>
      </c>
      <c r="E247" s="41"/>
      <c r="F247" s="233" t="s">
        <v>311</v>
      </c>
      <c r="G247" s="41"/>
      <c r="H247" s="41"/>
      <c r="I247" s="234"/>
      <c r="J247" s="41"/>
      <c r="K247" s="41"/>
      <c r="L247" s="45"/>
      <c r="M247" s="235"/>
      <c r="N247" s="23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140</v>
      </c>
      <c r="AU247" s="18" t="s">
        <v>83</v>
      </c>
    </row>
    <row r="248" s="13" customFormat="1">
      <c r="A248" s="13"/>
      <c r="B248" s="237"/>
      <c r="C248" s="238"/>
      <c r="D248" s="239" t="s">
        <v>142</v>
      </c>
      <c r="E248" s="240" t="s">
        <v>1</v>
      </c>
      <c r="F248" s="241" t="s">
        <v>189</v>
      </c>
      <c r="G248" s="238"/>
      <c r="H248" s="242">
        <v>18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142</v>
      </c>
      <c r="AU248" s="248" t="s">
        <v>83</v>
      </c>
      <c r="AV248" s="13" t="s">
        <v>83</v>
      </c>
      <c r="AW248" s="13" t="s">
        <v>30</v>
      </c>
      <c r="AX248" s="13" t="s">
        <v>73</v>
      </c>
      <c r="AY248" s="248" t="s">
        <v>132</v>
      </c>
    </row>
    <row r="249" s="14" customFormat="1">
      <c r="A249" s="14"/>
      <c r="B249" s="249"/>
      <c r="C249" s="250"/>
      <c r="D249" s="239" t="s">
        <v>142</v>
      </c>
      <c r="E249" s="251" t="s">
        <v>1</v>
      </c>
      <c r="F249" s="252" t="s">
        <v>746</v>
      </c>
      <c r="G249" s="250"/>
      <c r="H249" s="251" t="s">
        <v>1</v>
      </c>
      <c r="I249" s="253"/>
      <c r="J249" s="250"/>
      <c r="K249" s="250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142</v>
      </c>
      <c r="AU249" s="258" t="s">
        <v>83</v>
      </c>
      <c r="AV249" s="14" t="s">
        <v>81</v>
      </c>
      <c r="AW249" s="14" t="s">
        <v>30</v>
      </c>
      <c r="AX249" s="14" t="s">
        <v>73</v>
      </c>
      <c r="AY249" s="258" t="s">
        <v>132</v>
      </c>
    </row>
    <row r="250" s="15" customFormat="1">
      <c r="A250" s="15"/>
      <c r="B250" s="259"/>
      <c r="C250" s="260"/>
      <c r="D250" s="239" t="s">
        <v>142</v>
      </c>
      <c r="E250" s="261" t="s">
        <v>1</v>
      </c>
      <c r="F250" s="262" t="s">
        <v>145</v>
      </c>
      <c r="G250" s="260"/>
      <c r="H250" s="263">
        <v>18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142</v>
      </c>
      <c r="AU250" s="269" t="s">
        <v>83</v>
      </c>
      <c r="AV250" s="15" t="s">
        <v>139</v>
      </c>
      <c r="AW250" s="15" t="s">
        <v>30</v>
      </c>
      <c r="AX250" s="15" t="s">
        <v>81</v>
      </c>
      <c r="AY250" s="269" t="s">
        <v>132</v>
      </c>
    </row>
    <row r="251" s="2" customFormat="1" ht="16.5" customHeight="1">
      <c r="A251" s="39"/>
      <c r="B251" s="40"/>
      <c r="C251" s="219" t="s">
        <v>213</v>
      </c>
      <c r="D251" s="219" t="s">
        <v>134</v>
      </c>
      <c r="E251" s="220" t="s">
        <v>313</v>
      </c>
      <c r="F251" s="221" t="s">
        <v>496</v>
      </c>
      <c r="G251" s="222" t="s">
        <v>137</v>
      </c>
      <c r="H251" s="223">
        <v>360</v>
      </c>
      <c r="I251" s="224"/>
      <c r="J251" s="225">
        <f>ROUND(I251*H251,2)</f>
        <v>0</v>
      </c>
      <c r="K251" s="221" t="s">
        <v>138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139</v>
      </c>
      <c r="AT251" s="230" t="s">
        <v>134</v>
      </c>
      <c r="AU251" s="230" t="s">
        <v>83</v>
      </c>
      <c r="AY251" s="18" t="s">
        <v>132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139</v>
      </c>
      <c r="BM251" s="230" t="s">
        <v>268</v>
      </c>
    </row>
    <row r="252" s="2" customFormat="1">
      <c r="A252" s="39"/>
      <c r="B252" s="40"/>
      <c r="C252" s="41"/>
      <c r="D252" s="232" t="s">
        <v>140</v>
      </c>
      <c r="E252" s="41"/>
      <c r="F252" s="233" t="s">
        <v>315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140</v>
      </c>
      <c r="AU252" s="18" t="s">
        <v>83</v>
      </c>
    </row>
    <row r="253" s="13" customFormat="1">
      <c r="A253" s="13"/>
      <c r="B253" s="237"/>
      <c r="C253" s="238"/>
      <c r="D253" s="239" t="s">
        <v>142</v>
      </c>
      <c r="E253" s="240" t="s">
        <v>1</v>
      </c>
      <c r="F253" s="241" t="s">
        <v>747</v>
      </c>
      <c r="G253" s="238"/>
      <c r="H253" s="242">
        <v>360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142</v>
      </c>
      <c r="AU253" s="248" t="s">
        <v>83</v>
      </c>
      <c r="AV253" s="13" t="s">
        <v>83</v>
      </c>
      <c r="AW253" s="13" t="s">
        <v>30</v>
      </c>
      <c r="AX253" s="13" t="s">
        <v>73</v>
      </c>
      <c r="AY253" s="248" t="s">
        <v>132</v>
      </c>
    </row>
    <row r="254" s="14" customFormat="1">
      <c r="A254" s="14"/>
      <c r="B254" s="249"/>
      <c r="C254" s="250"/>
      <c r="D254" s="239" t="s">
        <v>142</v>
      </c>
      <c r="E254" s="251" t="s">
        <v>1</v>
      </c>
      <c r="F254" s="252" t="s">
        <v>144</v>
      </c>
      <c r="G254" s="250"/>
      <c r="H254" s="251" t="s">
        <v>1</v>
      </c>
      <c r="I254" s="253"/>
      <c r="J254" s="250"/>
      <c r="K254" s="250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142</v>
      </c>
      <c r="AU254" s="258" t="s">
        <v>83</v>
      </c>
      <c r="AV254" s="14" t="s">
        <v>81</v>
      </c>
      <c r="AW254" s="14" t="s">
        <v>30</v>
      </c>
      <c r="AX254" s="14" t="s">
        <v>73</v>
      </c>
      <c r="AY254" s="258" t="s">
        <v>132</v>
      </c>
    </row>
    <row r="255" s="15" customFormat="1">
      <c r="A255" s="15"/>
      <c r="B255" s="259"/>
      <c r="C255" s="260"/>
      <c r="D255" s="239" t="s">
        <v>142</v>
      </c>
      <c r="E255" s="261" t="s">
        <v>1</v>
      </c>
      <c r="F255" s="262" t="s">
        <v>145</v>
      </c>
      <c r="G255" s="260"/>
      <c r="H255" s="263">
        <v>360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9" t="s">
        <v>142</v>
      </c>
      <c r="AU255" s="269" t="s">
        <v>83</v>
      </c>
      <c r="AV255" s="15" t="s">
        <v>139</v>
      </c>
      <c r="AW255" s="15" t="s">
        <v>30</v>
      </c>
      <c r="AX255" s="15" t="s">
        <v>81</v>
      </c>
      <c r="AY255" s="269" t="s">
        <v>132</v>
      </c>
    </row>
    <row r="256" s="2" customFormat="1" ht="33" customHeight="1">
      <c r="A256" s="39"/>
      <c r="B256" s="40"/>
      <c r="C256" s="219" t="s">
        <v>275</v>
      </c>
      <c r="D256" s="219" t="s">
        <v>134</v>
      </c>
      <c r="E256" s="220" t="s">
        <v>319</v>
      </c>
      <c r="F256" s="221" t="s">
        <v>320</v>
      </c>
      <c r="G256" s="222" t="s">
        <v>218</v>
      </c>
      <c r="H256" s="223">
        <v>564.35000000000002</v>
      </c>
      <c r="I256" s="224"/>
      <c r="J256" s="225">
        <f>ROUND(I256*H256,2)</f>
        <v>0</v>
      </c>
      <c r="K256" s="221" t="s">
        <v>138</v>
      </c>
      <c r="L256" s="45"/>
      <c r="M256" s="226" t="s">
        <v>1</v>
      </c>
      <c r="N256" s="227" t="s">
        <v>38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139</v>
      </c>
      <c r="AT256" s="230" t="s">
        <v>134</v>
      </c>
      <c r="AU256" s="230" t="s">
        <v>83</v>
      </c>
      <c r="AY256" s="18" t="s">
        <v>132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139</v>
      </c>
      <c r="BM256" s="230" t="s">
        <v>278</v>
      </c>
    </row>
    <row r="257" s="2" customFormat="1">
      <c r="A257" s="39"/>
      <c r="B257" s="40"/>
      <c r="C257" s="41"/>
      <c r="D257" s="232" t="s">
        <v>140</v>
      </c>
      <c r="E257" s="41"/>
      <c r="F257" s="233" t="s">
        <v>322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140</v>
      </c>
      <c r="AU257" s="18" t="s">
        <v>83</v>
      </c>
    </row>
    <row r="258" s="13" customFormat="1">
      <c r="A258" s="13"/>
      <c r="B258" s="237"/>
      <c r="C258" s="238"/>
      <c r="D258" s="239" t="s">
        <v>142</v>
      </c>
      <c r="E258" s="240" t="s">
        <v>1</v>
      </c>
      <c r="F258" s="241" t="s">
        <v>748</v>
      </c>
      <c r="G258" s="238"/>
      <c r="H258" s="242">
        <v>564.35000000000002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142</v>
      </c>
      <c r="AU258" s="248" t="s">
        <v>83</v>
      </c>
      <c r="AV258" s="13" t="s">
        <v>83</v>
      </c>
      <c r="AW258" s="13" t="s">
        <v>30</v>
      </c>
      <c r="AX258" s="13" t="s">
        <v>73</v>
      </c>
      <c r="AY258" s="248" t="s">
        <v>132</v>
      </c>
    </row>
    <row r="259" s="15" customFormat="1">
      <c r="A259" s="15"/>
      <c r="B259" s="259"/>
      <c r="C259" s="260"/>
      <c r="D259" s="239" t="s">
        <v>142</v>
      </c>
      <c r="E259" s="261" t="s">
        <v>1</v>
      </c>
      <c r="F259" s="262" t="s">
        <v>145</v>
      </c>
      <c r="G259" s="260"/>
      <c r="H259" s="263">
        <v>564.35000000000002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142</v>
      </c>
      <c r="AU259" s="269" t="s">
        <v>83</v>
      </c>
      <c r="AV259" s="15" t="s">
        <v>139</v>
      </c>
      <c r="AW259" s="15" t="s">
        <v>30</v>
      </c>
      <c r="AX259" s="15" t="s">
        <v>81</v>
      </c>
      <c r="AY259" s="269" t="s">
        <v>132</v>
      </c>
    </row>
    <row r="260" s="2" customFormat="1" ht="16.5" customHeight="1">
      <c r="A260" s="39"/>
      <c r="B260" s="40"/>
      <c r="C260" s="219" t="s">
        <v>219</v>
      </c>
      <c r="D260" s="219" t="s">
        <v>134</v>
      </c>
      <c r="E260" s="220" t="s">
        <v>324</v>
      </c>
      <c r="F260" s="221" t="s">
        <v>325</v>
      </c>
      <c r="G260" s="222" t="s">
        <v>218</v>
      </c>
      <c r="H260" s="223">
        <v>564.35000000000002</v>
      </c>
      <c r="I260" s="224"/>
      <c r="J260" s="225">
        <f>ROUND(I260*H260,2)</f>
        <v>0</v>
      </c>
      <c r="K260" s="221" t="s">
        <v>138</v>
      </c>
      <c r="L260" s="45"/>
      <c r="M260" s="226" t="s">
        <v>1</v>
      </c>
      <c r="N260" s="227" t="s">
        <v>38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139</v>
      </c>
      <c r="AT260" s="230" t="s">
        <v>134</v>
      </c>
      <c r="AU260" s="230" t="s">
        <v>83</v>
      </c>
      <c r="AY260" s="18" t="s">
        <v>132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81</v>
      </c>
      <c r="BK260" s="231">
        <f>ROUND(I260*H260,2)</f>
        <v>0</v>
      </c>
      <c r="BL260" s="18" t="s">
        <v>139</v>
      </c>
      <c r="BM260" s="230" t="s">
        <v>284</v>
      </c>
    </row>
    <row r="261" s="2" customFormat="1">
      <c r="A261" s="39"/>
      <c r="B261" s="40"/>
      <c r="C261" s="41"/>
      <c r="D261" s="232" t="s">
        <v>140</v>
      </c>
      <c r="E261" s="41"/>
      <c r="F261" s="233" t="s">
        <v>327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140</v>
      </c>
      <c r="AU261" s="18" t="s">
        <v>83</v>
      </c>
    </row>
    <row r="262" s="13" customFormat="1">
      <c r="A262" s="13"/>
      <c r="B262" s="237"/>
      <c r="C262" s="238"/>
      <c r="D262" s="239" t="s">
        <v>142</v>
      </c>
      <c r="E262" s="240" t="s">
        <v>1</v>
      </c>
      <c r="F262" s="241" t="s">
        <v>749</v>
      </c>
      <c r="G262" s="238"/>
      <c r="H262" s="242">
        <v>14.35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142</v>
      </c>
      <c r="AU262" s="248" t="s">
        <v>83</v>
      </c>
      <c r="AV262" s="13" t="s">
        <v>83</v>
      </c>
      <c r="AW262" s="13" t="s">
        <v>30</v>
      </c>
      <c r="AX262" s="13" t="s">
        <v>73</v>
      </c>
      <c r="AY262" s="248" t="s">
        <v>132</v>
      </c>
    </row>
    <row r="263" s="14" customFormat="1">
      <c r="A263" s="14"/>
      <c r="B263" s="249"/>
      <c r="C263" s="250"/>
      <c r="D263" s="239" t="s">
        <v>142</v>
      </c>
      <c r="E263" s="251" t="s">
        <v>1</v>
      </c>
      <c r="F263" s="252" t="s">
        <v>329</v>
      </c>
      <c r="G263" s="250"/>
      <c r="H263" s="251" t="s">
        <v>1</v>
      </c>
      <c r="I263" s="253"/>
      <c r="J263" s="250"/>
      <c r="K263" s="250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142</v>
      </c>
      <c r="AU263" s="258" t="s">
        <v>83</v>
      </c>
      <c r="AV263" s="14" t="s">
        <v>81</v>
      </c>
      <c r="AW263" s="14" t="s">
        <v>30</v>
      </c>
      <c r="AX263" s="14" t="s">
        <v>73</v>
      </c>
      <c r="AY263" s="258" t="s">
        <v>132</v>
      </c>
    </row>
    <row r="264" s="13" customFormat="1">
      <c r="A264" s="13"/>
      <c r="B264" s="237"/>
      <c r="C264" s="238"/>
      <c r="D264" s="239" t="s">
        <v>142</v>
      </c>
      <c r="E264" s="240" t="s">
        <v>1</v>
      </c>
      <c r="F264" s="241" t="s">
        <v>599</v>
      </c>
      <c r="G264" s="238"/>
      <c r="H264" s="242">
        <v>250</v>
      </c>
      <c r="I264" s="243"/>
      <c r="J264" s="238"/>
      <c r="K264" s="238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142</v>
      </c>
      <c r="AU264" s="248" t="s">
        <v>83</v>
      </c>
      <c r="AV264" s="13" t="s">
        <v>83</v>
      </c>
      <c r="AW264" s="13" t="s">
        <v>30</v>
      </c>
      <c r="AX264" s="13" t="s">
        <v>73</v>
      </c>
      <c r="AY264" s="248" t="s">
        <v>132</v>
      </c>
    </row>
    <row r="265" s="14" customFormat="1">
      <c r="A265" s="14"/>
      <c r="B265" s="249"/>
      <c r="C265" s="250"/>
      <c r="D265" s="239" t="s">
        <v>142</v>
      </c>
      <c r="E265" s="251" t="s">
        <v>1</v>
      </c>
      <c r="F265" s="252" t="s">
        <v>331</v>
      </c>
      <c r="G265" s="250"/>
      <c r="H265" s="251" t="s">
        <v>1</v>
      </c>
      <c r="I265" s="253"/>
      <c r="J265" s="250"/>
      <c r="K265" s="250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142</v>
      </c>
      <c r="AU265" s="258" t="s">
        <v>83</v>
      </c>
      <c r="AV265" s="14" t="s">
        <v>81</v>
      </c>
      <c r="AW265" s="14" t="s">
        <v>30</v>
      </c>
      <c r="AX265" s="14" t="s">
        <v>73</v>
      </c>
      <c r="AY265" s="258" t="s">
        <v>132</v>
      </c>
    </row>
    <row r="266" s="13" customFormat="1">
      <c r="A266" s="13"/>
      <c r="B266" s="237"/>
      <c r="C266" s="238"/>
      <c r="D266" s="239" t="s">
        <v>142</v>
      </c>
      <c r="E266" s="240" t="s">
        <v>1</v>
      </c>
      <c r="F266" s="241" t="s">
        <v>650</v>
      </c>
      <c r="G266" s="238"/>
      <c r="H266" s="242">
        <v>300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142</v>
      </c>
      <c r="AU266" s="248" t="s">
        <v>83</v>
      </c>
      <c r="AV266" s="13" t="s">
        <v>83</v>
      </c>
      <c r="AW266" s="13" t="s">
        <v>30</v>
      </c>
      <c r="AX266" s="13" t="s">
        <v>73</v>
      </c>
      <c r="AY266" s="248" t="s">
        <v>132</v>
      </c>
    </row>
    <row r="267" s="14" customFormat="1">
      <c r="A267" s="14"/>
      <c r="B267" s="249"/>
      <c r="C267" s="250"/>
      <c r="D267" s="239" t="s">
        <v>142</v>
      </c>
      <c r="E267" s="251" t="s">
        <v>1</v>
      </c>
      <c r="F267" s="252" t="s">
        <v>333</v>
      </c>
      <c r="G267" s="250"/>
      <c r="H267" s="251" t="s">
        <v>1</v>
      </c>
      <c r="I267" s="253"/>
      <c r="J267" s="250"/>
      <c r="K267" s="250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142</v>
      </c>
      <c r="AU267" s="258" t="s">
        <v>83</v>
      </c>
      <c r="AV267" s="14" t="s">
        <v>81</v>
      </c>
      <c r="AW267" s="14" t="s">
        <v>30</v>
      </c>
      <c r="AX267" s="14" t="s">
        <v>73</v>
      </c>
      <c r="AY267" s="258" t="s">
        <v>132</v>
      </c>
    </row>
    <row r="268" s="14" customFormat="1">
      <c r="A268" s="14"/>
      <c r="B268" s="249"/>
      <c r="C268" s="250"/>
      <c r="D268" s="239" t="s">
        <v>142</v>
      </c>
      <c r="E268" s="251" t="s">
        <v>1</v>
      </c>
      <c r="F268" s="252" t="s">
        <v>144</v>
      </c>
      <c r="G268" s="250"/>
      <c r="H268" s="251" t="s">
        <v>1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142</v>
      </c>
      <c r="AU268" s="258" t="s">
        <v>83</v>
      </c>
      <c r="AV268" s="14" t="s">
        <v>81</v>
      </c>
      <c r="AW268" s="14" t="s">
        <v>30</v>
      </c>
      <c r="AX268" s="14" t="s">
        <v>73</v>
      </c>
      <c r="AY268" s="258" t="s">
        <v>132</v>
      </c>
    </row>
    <row r="269" s="15" customFormat="1">
      <c r="A269" s="15"/>
      <c r="B269" s="259"/>
      <c r="C269" s="260"/>
      <c r="D269" s="239" t="s">
        <v>142</v>
      </c>
      <c r="E269" s="261" t="s">
        <v>1</v>
      </c>
      <c r="F269" s="262" t="s">
        <v>145</v>
      </c>
      <c r="G269" s="260"/>
      <c r="H269" s="263">
        <v>564.35000000000002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142</v>
      </c>
      <c r="AU269" s="269" t="s">
        <v>83</v>
      </c>
      <c r="AV269" s="15" t="s">
        <v>139</v>
      </c>
      <c r="AW269" s="15" t="s">
        <v>30</v>
      </c>
      <c r="AX269" s="15" t="s">
        <v>81</v>
      </c>
      <c r="AY269" s="269" t="s">
        <v>132</v>
      </c>
    </row>
    <row r="270" s="2" customFormat="1" ht="49.05" customHeight="1">
      <c r="A270" s="39"/>
      <c r="B270" s="40"/>
      <c r="C270" s="219" t="s">
        <v>290</v>
      </c>
      <c r="D270" s="219" t="s">
        <v>134</v>
      </c>
      <c r="E270" s="220" t="s">
        <v>657</v>
      </c>
      <c r="F270" s="221" t="s">
        <v>658</v>
      </c>
      <c r="G270" s="222" t="s">
        <v>218</v>
      </c>
      <c r="H270" s="223">
        <v>142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38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139</v>
      </c>
      <c r="AT270" s="230" t="s">
        <v>134</v>
      </c>
      <c r="AU270" s="230" t="s">
        <v>83</v>
      </c>
      <c r="AY270" s="18" t="s">
        <v>132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81</v>
      </c>
      <c r="BK270" s="231">
        <f>ROUND(I270*H270,2)</f>
        <v>0</v>
      </c>
      <c r="BL270" s="18" t="s">
        <v>139</v>
      </c>
      <c r="BM270" s="230" t="s">
        <v>293</v>
      </c>
    </row>
    <row r="271" s="13" customFormat="1">
      <c r="A271" s="13"/>
      <c r="B271" s="237"/>
      <c r="C271" s="238"/>
      <c r="D271" s="239" t="s">
        <v>142</v>
      </c>
      <c r="E271" s="240" t="s">
        <v>1</v>
      </c>
      <c r="F271" s="241" t="s">
        <v>718</v>
      </c>
      <c r="G271" s="238"/>
      <c r="H271" s="242">
        <v>142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142</v>
      </c>
      <c r="AU271" s="248" t="s">
        <v>83</v>
      </c>
      <c r="AV271" s="13" t="s">
        <v>83</v>
      </c>
      <c r="AW271" s="13" t="s">
        <v>30</v>
      </c>
      <c r="AX271" s="13" t="s">
        <v>73</v>
      </c>
      <c r="AY271" s="248" t="s">
        <v>132</v>
      </c>
    </row>
    <row r="272" s="14" customFormat="1">
      <c r="A272" s="14"/>
      <c r="B272" s="249"/>
      <c r="C272" s="250"/>
      <c r="D272" s="239" t="s">
        <v>142</v>
      </c>
      <c r="E272" s="251" t="s">
        <v>1</v>
      </c>
      <c r="F272" s="252" t="s">
        <v>144</v>
      </c>
      <c r="G272" s="250"/>
      <c r="H272" s="251" t="s">
        <v>1</v>
      </c>
      <c r="I272" s="253"/>
      <c r="J272" s="250"/>
      <c r="K272" s="250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142</v>
      </c>
      <c r="AU272" s="258" t="s">
        <v>83</v>
      </c>
      <c r="AV272" s="14" t="s">
        <v>81</v>
      </c>
      <c r="AW272" s="14" t="s">
        <v>30</v>
      </c>
      <c r="AX272" s="14" t="s">
        <v>73</v>
      </c>
      <c r="AY272" s="258" t="s">
        <v>132</v>
      </c>
    </row>
    <row r="273" s="15" customFormat="1">
      <c r="A273" s="15"/>
      <c r="B273" s="259"/>
      <c r="C273" s="260"/>
      <c r="D273" s="239" t="s">
        <v>142</v>
      </c>
      <c r="E273" s="261" t="s">
        <v>1</v>
      </c>
      <c r="F273" s="262" t="s">
        <v>145</v>
      </c>
      <c r="G273" s="260"/>
      <c r="H273" s="263">
        <v>142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9" t="s">
        <v>142</v>
      </c>
      <c r="AU273" s="269" t="s">
        <v>83</v>
      </c>
      <c r="AV273" s="15" t="s">
        <v>139</v>
      </c>
      <c r="AW273" s="15" t="s">
        <v>30</v>
      </c>
      <c r="AX273" s="15" t="s">
        <v>81</v>
      </c>
      <c r="AY273" s="269" t="s">
        <v>132</v>
      </c>
    </row>
    <row r="274" s="2" customFormat="1" ht="33" customHeight="1">
      <c r="A274" s="39"/>
      <c r="B274" s="40"/>
      <c r="C274" s="219" t="s">
        <v>223</v>
      </c>
      <c r="D274" s="219" t="s">
        <v>134</v>
      </c>
      <c r="E274" s="220" t="s">
        <v>345</v>
      </c>
      <c r="F274" s="221" t="s">
        <v>346</v>
      </c>
      <c r="G274" s="222" t="s">
        <v>137</v>
      </c>
      <c r="H274" s="223">
        <v>2171.5599999999999</v>
      </c>
      <c r="I274" s="224"/>
      <c r="J274" s="225">
        <f>ROUND(I274*H274,2)</f>
        <v>0</v>
      </c>
      <c r="K274" s="221" t="s">
        <v>138</v>
      </c>
      <c r="L274" s="45"/>
      <c r="M274" s="226" t="s">
        <v>1</v>
      </c>
      <c r="N274" s="227" t="s">
        <v>38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139</v>
      </c>
      <c r="AT274" s="230" t="s">
        <v>134</v>
      </c>
      <c r="AU274" s="230" t="s">
        <v>83</v>
      </c>
      <c r="AY274" s="18" t="s">
        <v>132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81</v>
      </c>
      <c r="BK274" s="231">
        <f>ROUND(I274*H274,2)</f>
        <v>0</v>
      </c>
      <c r="BL274" s="18" t="s">
        <v>139</v>
      </c>
      <c r="BM274" s="230" t="s">
        <v>301</v>
      </c>
    </row>
    <row r="275" s="2" customFormat="1">
      <c r="A275" s="39"/>
      <c r="B275" s="40"/>
      <c r="C275" s="41"/>
      <c r="D275" s="232" t="s">
        <v>140</v>
      </c>
      <c r="E275" s="41"/>
      <c r="F275" s="233" t="s">
        <v>348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140</v>
      </c>
      <c r="AU275" s="18" t="s">
        <v>83</v>
      </c>
    </row>
    <row r="276" s="13" customFormat="1">
      <c r="A276" s="13"/>
      <c r="B276" s="237"/>
      <c r="C276" s="238"/>
      <c r="D276" s="239" t="s">
        <v>142</v>
      </c>
      <c r="E276" s="240" t="s">
        <v>1</v>
      </c>
      <c r="F276" s="241" t="s">
        <v>750</v>
      </c>
      <c r="G276" s="238"/>
      <c r="H276" s="242">
        <v>2171.5599999999999</v>
      </c>
      <c r="I276" s="243"/>
      <c r="J276" s="238"/>
      <c r="K276" s="238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142</v>
      </c>
      <c r="AU276" s="248" t="s">
        <v>83</v>
      </c>
      <c r="AV276" s="13" t="s">
        <v>83</v>
      </c>
      <c r="AW276" s="13" t="s">
        <v>30</v>
      </c>
      <c r="AX276" s="13" t="s">
        <v>73</v>
      </c>
      <c r="AY276" s="248" t="s">
        <v>132</v>
      </c>
    </row>
    <row r="277" s="14" customFormat="1">
      <c r="A277" s="14"/>
      <c r="B277" s="249"/>
      <c r="C277" s="250"/>
      <c r="D277" s="239" t="s">
        <v>142</v>
      </c>
      <c r="E277" s="251" t="s">
        <v>1</v>
      </c>
      <c r="F277" s="252" t="s">
        <v>144</v>
      </c>
      <c r="G277" s="250"/>
      <c r="H277" s="251" t="s">
        <v>1</v>
      </c>
      <c r="I277" s="253"/>
      <c r="J277" s="250"/>
      <c r="K277" s="250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142</v>
      </c>
      <c r="AU277" s="258" t="s">
        <v>83</v>
      </c>
      <c r="AV277" s="14" t="s">
        <v>81</v>
      </c>
      <c r="AW277" s="14" t="s">
        <v>30</v>
      </c>
      <c r="AX277" s="14" t="s">
        <v>73</v>
      </c>
      <c r="AY277" s="258" t="s">
        <v>132</v>
      </c>
    </row>
    <row r="278" s="15" customFormat="1">
      <c r="A278" s="15"/>
      <c r="B278" s="259"/>
      <c r="C278" s="260"/>
      <c r="D278" s="239" t="s">
        <v>142</v>
      </c>
      <c r="E278" s="261" t="s">
        <v>1</v>
      </c>
      <c r="F278" s="262" t="s">
        <v>145</v>
      </c>
      <c r="G278" s="260"/>
      <c r="H278" s="263">
        <v>2171.5599999999999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142</v>
      </c>
      <c r="AU278" s="269" t="s">
        <v>83</v>
      </c>
      <c r="AV278" s="15" t="s">
        <v>139</v>
      </c>
      <c r="AW278" s="15" t="s">
        <v>30</v>
      </c>
      <c r="AX278" s="15" t="s">
        <v>81</v>
      </c>
      <c r="AY278" s="269" t="s">
        <v>132</v>
      </c>
    </row>
    <row r="279" s="2" customFormat="1" ht="37.8" customHeight="1">
      <c r="A279" s="39"/>
      <c r="B279" s="40"/>
      <c r="C279" s="219" t="s">
        <v>307</v>
      </c>
      <c r="D279" s="219" t="s">
        <v>134</v>
      </c>
      <c r="E279" s="220" t="s">
        <v>350</v>
      </c>
      <c r="F279" s="221" t="s">
        <v>351</v>
      </c>
      <c r="G279" s="222" t="s">
        <v>137</v>
      </c>
      <c r="H279" s="223">
        <v>120</v>
      </c>
      <c r="I279" s="224"/>
      <c r="J279" s="225">
        <f>ROUND(I279*H279,2)</f>
        <v>0</v>
      </c>
      <c r="K279" s="221" t="s">
        <v>138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139</v>
      </c>
      <c r="AT279" s="230" t="s">
        <v>134</v>
      </c>
      <c r="AU279" s="230" t="s">
        <v>83</v>
      </c>
      <c r="AY279" s="18" t="s">
        <v>132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139</v>
      </c>
      <c r="BM279" s="230" t="s">
        <v>310</v>
      </c>
    </row>
    <row r="280" s="2" customFormat="1">
      <c r="A280" s="39"/>
      <c r="B280" s="40"/>
      <c r="C280" s="41"/>
      <c r="D280" s="232" t="s">
        <v>140</v>
      </c>
      <c r="E280" s="41"/>
      <c r="F280" s="233" t="s">
        <v>353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83</v>
      </c>
    </row>
    <row r="281" s="13" customFormat="1">
      <c r="A281" s="13"/>
      <c r="B281" s="237"/>
      <c r="C281" s="238"/>
      <c r="D281" s="239" t="s">
        <v>142</v>
      </c>
      <c r="E281" s="240" t="s">
        <v>1</v>
      </c>
      <c r="F281" s="241" t="s">
        <v>677</v>
      </c>
      <c r="G281" s="238"/>
      <c r="H281" s="242">
        <v>120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142</v>
      </c>
      <c r="AU281" s="248" t="s">
        <v>83</v>
      </c>
      <c r="AV281" s="13" t="s">
        <v>83</v>
      </c>
      <c r="AW281" s="13" t="s">
        <v>30</v>
      </c>
      <c r="AX281" s="13" t="s">
        <v>73</v>
      </c>
      <c r="AY281" s="248" t="s">
        <v>132</v>
      </c>
    </row>
    <row r="282" s="14" customFormat="1">
      <c r="A282" s="14"/>
      <c r="B282" s="249"/>
      <c r="C282" s="250"/>
      <c r="D282" s="239" t="s">
        <v>142</v>
      </c>
      <c r="E282" s="251" t="s">
        <v>1</v>
      </c>
      <c r="F282" s="252" t="s">
        <v>751</v>
      </c>
      <c r="G282" s="250"/>
      <c r="H282" s="251" t="s">
        <v>1</v>
      </c>
      <c r="I282" s="253"/>
      <c r="J282" s="250"/>
      <c r="K282" s="250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142</v>
      </c>
      <c r="AU282" s="258" t="s">
        <v>83</v>
      </c>
      <c r="AV282" s="14" t="s">
        <v>81</v>
      </c>
      <c r="AW282" s="14" t="s">
        <v>30</v>
      </c>
      <c r="AX282" s="14" t="s">
        <v>73</v>
      </c>
      <c r="AY282" s="258" t="s">
        <v>132</v>
      </c>
    </row>
    <row r="283" s="15" customFormat="1">
      <c r="A283" s="15"/>
      <c r="B283" s="259"/>
      <c r="C283" s="260"/>
      <c r="D283" s="239" t="s">
        <v>142</v>
      </c>
      <c r="E283" s="261" t="s">
        <v>1</v>
      </c>
      <c r="F283" s="262" t="s">
        <v>145</v>
      </c>
      <c r="G283" s="260"/>
      <c r="H283" s="263">
        <v>120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142</v>
      </c>
      <c r="AU283" s="269" t="s">
        <v>83</v>
      </c>
      <c r="AV283" s="15" t="s">
        <v>139</v>
      </c>
      <c r="AW283" s="15" t="s">
        <v>30</v>
      </c>
      <c r="AX283" s="15" t="s">
        <v>81</v>
      </c>
      <c r="AY283" s="269" t="s">
        <v>132</v>
      </c>
    </row>
    <row r="284" s="2" customFormat="1" ht="33" customHeight="1">
      <c r="A284" s="39"/>
      <c r="B284" s="40"/>
      <c r="C284" s="219" t="s">
        <v>227</v>
      </c>
      <c r="D284" s="219" t="s">
        <v>134</v>
      </c>
      <c r="E284" s="220" t="s">
        <v>359</v>
      </c>
      <c r="F284" s="221" t="s">
        <v>360</v>
      </c>
      <c r="G284" s="222" t="s">
        <v>207</v>
      </c>
      <c r="H284" s="223">
        <v>1</v>
      </c>
      <c r="I284" s="224"/>
      <c r="J284" s="225">
        <f>ROUND(I284*H284,2)</f>
        <v>0</v>
      </c>
      <c r="K284" s="221" t="s">
        <v>138</v>
      </c>
      <c r="L284" s="45"/>
      <c r="M284" s="226" t="s">
        <v>1</v>
      </c>
      <c r="N284" s="227" t="s">
        <v>38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139</v>
      </c>
      <c r="AT284" s="230" t="s">
        <v>134</v>
      </c>
      <c r="AU284" s="230" t="s">
        <v>83</v>
      </c>
      <c r="AY284" s="18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81</v>
      </c>
      <c r="BK284" s="231">
        <f>ROUND(I284*H284,2)</f>
        <v>0</v>
      </c>
      <c r="BL284" s="18" t="s">
        <v>139</v>
      </c>
      <c r="BM284" s="230" t="s">
        <v>143</v>
      </c>
    </row>
    <row r="285" s="2" customFormat="1">
      <c r="A285" s="39"/>
      <c r="B285" s="40"/>
      <c r="C285" s="41"/>
      <c r="D285" s="232" t="s">
        <v>140</v>
      </c>
      <c r="E285" s="41"/>
      <c r="F285" s="233" t="s">
        <v>362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37"/>
      <c r="C286" s="238"/>
      <c r="D286" s="239" t="s">
        <v>142</v>
      </c>
      <c r="E286" s="240" t="s">
        <v>1</v>
      </c>
      <c r="F286" s="241" t="s">
        <v>81</v>
      </c>
      <c r="G286" s="238"/>
      <c r="H286" s="242">
        <v>1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142</v>
      </c>
      <c r="AU286" s="248" t="s">
        <v>83</v>
      </c>
      <c r="AV286" s="13" t="s">
        <v>83</v>
      </c>
      <c r="AW286" s="13" t="s">
        <v>30</v>
      </c>
      <c r="AX286" s="13" t="s">
        <v>73</v>
      </c>
      <c r="AY286" s="248" t="s">
        <v>132</v>
      </c>
    </row>
    <row r="287" s="14" customFormat="1">
      <c r="A287" s="14"/>
      <c r="B287" s="249"/>
      <c r="C287" s="250"/>
      <c r="D287" s="239" t="s">
        <v>142</v>
      </c>
      <c r="E287" s="251" t="s">
        <v>1</v>
      </c>
      <c r="F287" s="252" t="s">
        <v>363</v>
      </c>
      <c r="G287" s="250"/>
      <c r="H287" s="251" t="s">
        <v>1</v>
      </c>
      <c r="I287" s="253"/>
      <c r="J287" s="250"/>
      <c r="K287" s="250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142</v>
      </c>
      <c r="AU287" s="258" t="s">
        <v>83</v>
      </c>
      <c r="AV287" s="14" t="s">
        <v>81</v>
      </c>
      <c r="AW287" s="14" t="s">
        <v>30</v>
      </c>
      <c r="AX287" s="14" t="s">
        <v>73</v>
      </c>
      <c r="AY287" s="258" t="s">
        <v>132</v>
      </c>
    </row>
    <row r="288" s="15" customFormat="1">
      <c r="A288" s="15"/>
      <c r="B288" s="259"/>
      <c r="C288" s="260"/>
      <c r="D288" s="239" t="s">
        <v>142</v>
      </c>
      <c r="E288" s="261" t="s">
        <v>1</v>
      </c>
      <c r="F288" s="262" t="s">
        <v>145</v>
      </c>
      <c r="G288" s="260"/>
      <c r="H288" s="263">
        <v>1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142</v>
      </c>
      <c r="AU288" s="269" t="s">
        <v>83</v>
      </c>
      <c r="AV288" s="15" t="s">
        <v>139</v>
      </c>
      <c r="AW288" s="15" t="s">
        <v>30</v>
      </c>
      <c r="AX288" s="15" t="s">
        <v>81</v>
      </c>
      <c r="AY288" s="269" t="s">
        <v>132</v>
      </c>
    </row>
    <row r="289" s="2" customFormat="1" ht="24.15" customHeight="1">
      <c r="A289" s="39"/>
      <c r="B289" s="40"/>
      <c r="C289" s="219" t="s">
        <v>318</v>
      </c>
      <c r="D289" s="219" t="s">
        <v>134</v>
      </c>
      <c r="E289" s="220" t="s">
        <v>365</v>
      </c>
      <c r="F289" s="221" t="s">
        <v>366</v>
      </c>
      <c r="G289" s="222" t="s">
        <v>207</v>
      </c>
      <c r="H289" s="223">
        <v>1</v>
      </c>
      <c r="I289" s="224"/>
      <c r="J289" s="225">
        <f>ROUND(I289*H289,2)</f>
        <v>0</v>
      </c>
      <c r="K289" s="221" t="s">
        <v>138</v>
      </c>
      <c r="L289" s="45"/>
      <c r="M289" s="226" t="s">
        <v>1</v>
      </c>
      <c r="N289" s="227" t="s">
        <v>38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139</v>
      </c>
      <c r="AT289" s="230" t="s">
        <v>134</v>
      </c>
      <c r="AU289" s="230" t="s">
        <v>83</v>
      </c>
      <c r="AY289" s="18" t="s">
        <v>132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81</v>
      </c>
      <c r="BK289" s="231">
        <f>ROUND(I289*H289,2)</f>
        <v>0</v>
      </c>
      <c r="BL289" s="18" t="s">
        <v>139</v>
      </c>
      <c r="BM289" s="230" t="s">
        <v>321</v>
      </c>
    </row>
    <row r="290" s="2" customFormat="1">
      <c r="A290" s="39"/>
      <c r="B290" s="40"/>
      <c r="C290" s="41"/>
      <c r="D290" s="232" t="s">
        <v>140</v>
      </c>
      <c r="E290" s="41"/>
      <c r="F290" s="233" t="s">
        <v>368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83</v>
      </c>
    </row>
    <row r="291" s="13" customFormat="1">
      <c r="A291" s="13"/>
      <c r="B291" s="237"/>
      <c r="C291" s="238"/>
      <c r="D291" s="239" t="s">
        <v>142</v>
      </c>
      <c r="E291" s="240" t="s">
        <v>1</v>
      </c>
      <c r="F291" s="241" t="s">
        <v>81</v>
      </c>
      <c r="G291" s="238"/>
      <c r="H291" s="242">
        <v>1</v>
      </c>
      <c r="I291" s="243"/>
      <c r="J291" s="238"/>
      <c r="K291" s="238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142</v>
      </c>
      <c r="AU291" s="248" t="s">
        <v>83</v>
      </c>
      <c r="AV291" s="13" t="s">
        <v>83</v>
      </c>
      <c r="AW291" s="13" t="s">
        <v>30</v>
      </c>
      <c r="AX291" s="13" t="s">
        <v>73</v>
      </c>
      <c r="AY291" s="248" t="s">
        <v>132</v>
      </c>
    </row>
    <row r="292" s="14" customFormat="1">
      <c r="A292" s="14"/>
      <c r="B292" s="249"/>
      <c r="C292" s="250"/>
      <c r="D292" s="239" t="s">
        <v>142</v>
      </c>
      <c r="E292" s="251" t="s">
        <v>1</v>
      </c>
      <c r="F292" s="252" t="s">
        <v>144</v>
      </c>
      <c r="G292" s="250"/>
      <c r="H292" s="251" t="s">
        <v>1</v>
      </c>
      <c r="I292" s="253"/>
      <c r="J292" s="250"/>
      <c r="K292" s="250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142</v>
      </c>
      <c r="AU292" s="258" t="s">
        <v>83</v>
      </c>
      <c r="AV292" s="14" t="s">
        <v>81</v>
      </c>
      <c r="AW292" s="14" t="s">
        <v>30</v>
      </c>
      <c r="AX292" s="14" t="s">
        <v>73</v>
      </c>
      <c r="AY292" s="258" t="s">
        <v>132</v>
      </c>
    </row>
    <row r="293" s="15" customFormat="1">
      <c r="A293" s="15"/>
      <c r="B293" s="259"/>
      <c r="C293" s="260"/>
      <c r="D293" s="239" t="s">
        <v>142</v>
      </c>
      <c r="E293" s="261" t="s">
        <v>1</v>
      </c>
      <c r="F293" s="262" t="s">
        <v>145</v>
      </c>
      <c r="G293" s="260"/>
      <c r="H293" s="263">
        <v>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142</v>
      </c>
      <c r="AU293" s="269" t="s">
        <v>83</v>
      </c>
      <c r="AV293" s="15" t="s">
        <v>139</v>
      </c>
      <c r="AW293" s="15" t="s">
        <v>30</v>
      </c>
      <c r="AX293" s="15" t="s">
        <v>81</v>
      </c>
      <c r="AY293" s="269" t="s">
        <v>132</v>
      </c>
    </row>
    <row r="294" s="12" customFormat="1" ht="22.8" customHeight="1">
      <c r="A294" s="12"/>
      <c r="B294" s="203"/>
      <c r="C294" s="204"/>
      <c r="D294" s="205" t="s">
        <v>72</v>
      </c>
      <c r="E294" s="217" t="s">
        <v>369</v>
      </c>
      <c r="F294" s="217" t="s">
        <v>370</v>
      </c>
      <c r="G294" s="204"/>
      <c r="H294" s="204"/>
      <c r="I294" s="207"/>
      <c r="J294" s="218">
        <f>BK294</f>
        <v>0</v>
      </c>
      <c r="K294" s="204"/>
      <c r="L294" s="209"/>
      <c r="M294" s="210"/>
      <c r="N294" s="211"/>
      <c r="O294" s="211"/>
      <c r="P294" s="212">
        <f>SUM(P295:P344)</f>
        <v>0</v>
      </c>
      <c r="Q294" s="211"/>
      <c r="R294" s="212">
        <f>SUM(R295:R344)</f>
        <v>0</v>
      </c>
      <c r="S294" s="211"/>
      <c r="T294" s="213">
        <f>SUM(T295:T344)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4" t="s">
        <v>81</v>
      </c>
      <c r="AT294" s="215" t="s">
        <v>72</v>
      </c>
      <c r="AU294" s="215" t="s">
        <v>81</v>
      </c>
      <c r="AY294" s="214" t="s">
        <v>132</v>
      </c>
      <c r="BK294" s="216">
        <f>SUM(BK295:BK344)</f>
        <v>0</v>
      </c>
    </row>
    <row r="295" s="2" customFormat="1" ht="24.15" customHeight="1">
      <c r="A295" s="39"/>
      <c r="B295" s="40"/>
      <c r="C295" s="219" t="s">
        <v>231</v>
      </c>
      <c r="D295" s="219" t="s">
        <v>134</v>
      </c>
      <c r="E295" s="220" t="s">
        <v>371</v>
      </c>
      <c r="F295" s="221" t="s">
        <v>372</v>
      </c>
      <c r="G295" s="222" t="s">
        <v>170</v>
      </c>
      <c r="H295" s="223">
        <v>0.085999999999999993</v>
      </c>
      <c r="I295" s="224"/>
      <c r="J295" s="225">
        <f>ROUND(I295*H295,2)</f>
        <v>0</v>
      </c>
      <c r="K295" s="221" t="s">
        <v>138</v>
      </c>
      <c r="L295" s="45"/>
      <c r="M295" s="226" t="s">
        <v>1</v>
      </c>
      <c r="N295" s="227" t="s">
        <v>38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139</v>
      </c>
      <c r="AT295" s="230" t="s">
        <v>134</v>
      </c>
      <c r="AU295" s="230" t="s">
        <v>83</v>
      </c>
      <c r="AY295" s="18" t="s">
        <v>132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81</v>
      </c>
      <c r="BK295" s="231">
        <f>ROUND(I295*H295,2)</f>
        <v>0</v>
      </c>
      <c r="BL295" s="18" t="s">
        <v>139</v>
      </c>
      <c r="BM295" s="230" t="s">
        <v>326</v>
      </c>
    </row>
    <row r="296" s="2" customFormat="1">
      <c r="A296" s="39"/>
      <c r="B296" s="40"/>
      <c r="C296" s="41"/>
      <c r="D296" s="232" t="s">
        <v>140</v>
      </c>
      <c r="E296" s="41"/>
      <c r="F296" s="233" t="s">
        <v>374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140</v>
      </c>
      <c r="AU296" s="18" t="s">
        <v>83</v>
      </c>
    </row>
    <row r="297" s="13" customFormat="1">
      <c r="A297" s="13"/>
      <c r="B297" s="237"/>
      <c r="C297" s="238"/>
      <c r="D297" s="239" t="s">
        <v>142</v>
      </c>
      <c r="E297" s="240" t="s">
        <v>1</v>
      </c>
      <c r="F297" s="241" t="s">
        <v>752</v>
      </c>
      <c r="G297" s="238"/>
      <c r="H297" s="242">
        <v>0.085999999999999993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142</v>
      </c>
      <c r="AU297" s="248" t="s">
        <v>83</v>
      </c>
      <c r="AV297" s="13" t="s">
        <v>83</v>
      </c>
      <c r="AW297" s="13" t="s">
        <v>30</v>
      </c>
      <c r="AX297" s="13" t="s">
        <v>73</v>
      </c>
      <c r="AY297" s="248" t="s">
        <v>132</v>
      </c>
    </row>
    <row r="298" s="14" customFormat="1">
      <c r="A298" s="14"/>
      <c r="B298" s="249"/>
      <c r="C298" s="250"/>
      <c r="D298" s="239" t="s">
        <v>142</v>
      </c>
      <c r="E298" s="251" t="s">
        <v>1</v>
      </c>
      <c r="F298" s="252" t="s">
        <v>683</v>
      </c>
      <c r="G298" s="250"/>
      <c r="H298" s="251" t="s">
        <v>1</v>
      </c>
      <c r="I298" s="253"/>
      <c r="J298" s="250"/>
      <c r="K298" s="250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142</v>
      </c>
      <c r="AU298" s="258" t="s">
        <v>83</v>
      </c>
      <c r="AV298" s="14" t="s">
        <v>81</v>
      </c>
      <c r="AW298" s="14" t="s">
        <v>30</v>
      </c>
      <c r="AX298" s="14" t="s">
        <v>73</v>
      </c>
      <c r="AY298" s="258" t="s">
        <v>132</v>
      </c>
    </row>
    <row r="299" s="15" customFormat="1">
      <c r="A299" s="15"/>
      <c r="B299" s="259"/>
      <c r="C299" s="260"/>
      <c r="D299" s="239" t="s">
        <v>142</v>
      </c>
      <c r="E299" s="261" t="s">
        <v>1</v>
      </c>
      <c r="F299" s="262" t="s">
        <v>145</v>
      </c>
      <c r="G299" s="260"/>
      <c r="H299" s="263">
        <v>0.085999999999999993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142</v>
      </c>
      <c r="AU299" s="269" t="s">
        <v>83</v>
      </c>
      <c r="AV299" s="15" t="s">
        <v>139</v>
      </c>
      <c r="AW299" s="15" t="s">
        <v>30</v>
      </c>
      <c r="AX299" s="15" t="s">
        <v>81</v>
      </c>
      <c r="AY299" s="269" t="s">
        <v>132</v>
      </c>
    </row>
    <row r="300" s="2" customFormat="1" ht="24.15" customHeight="1">
      <c r="A300" s="39"/>
      <c r="B300" s="40"/>
      <c r="C300" s="219" t="s">
        <v>334</v>
      </c>
      <c r="D300" s="219" t="s">
        <v>134</v>
      </c>
      <c r="E300" s="220" t="s">
        <v>378</v>
      </c>
      <c r="F300" s="221" t="s">
        <v>379</v>
      </c>
      <c r="G300" s="222" t="s">
        <v>170</v>
      </c>
      <c r="H300" s="223">
        <v>57.840000000000003</v>
      </c>
      <c r="I300" s="224"/>
      <c r="J300" s="225">
        <f>ROUND(I300*H300,2)</f>
        <v>0</v>
      </c>
      <c r="K300" s="221" t="s">
        <v>138</v>
      </c>
      <c r="L300" s="45"/>
      <c r="M300" s="226" t="s">
        <v>1</v>
      </c>
      <c r="N300" s="227" t="s">
        <v>38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139</v>
      </c>
      <c r="AT300" s="230" t="s">
        <v>134</v>
      </c>
      <c r="AU300" s="230" t="s">
        <v>83</v>
      </c>
      <c r="AY300" s="18" t="s">
        <v>132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81</v>
      </c>
      <c r="BK300" s="231">
        <f>ROUND(I300*H300,2)</f>
        <v>0</v>
      </c>
      <c r="BL300" s="18" t="s">
        <v>139</v>
      </c>
      <c r="BM300" s="230" t="s">
        <v>337</v>
      </c>
    </row>
    <row r="301" s="2" customFormat="1">
      <c r="A301" s="39"/>
      <c r="B301" s="40"/>
      <c r="C301" s="41"/>
      <c r="D301" s="232" t="s">
        <v>140</v>
      </c>
      <c r="E301" s="41"/>
      <c r="F301" s="233" t="s">
        <v>381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140</v>
      </c>
      <c r="AU301" s="18" t="s">
        <v>83</v>
      </c>
    </row>
    <row r="302" s="13" customFormat="1">
      <c r="A302" s="13"/>
      <c r="B302" s="237"/>
      <c r="C302" s="238"/>
      <c r="D302" s="239" t="s">
        <v>142</v>
      </c>
      <c r="E302" s="240" t="s">
        <v>1</v>
      </c>
      <c r="F302" s="241" t="s">
        <v>753</v>
      </c>
      <c r="G302" s="238"/>
      <c r="H302" s="242">
        <v>342.30399999999997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142</v>
      </c>
      <c r="AU302" s="248" t="s">
        <v>83</v>
      </c>
      <c r="AV302" s="13" t="s">
        <v>83</v>
      </c>
      <c r="AW302" s="13" t="s">
        <v>30</v>
      </c>
      <c r="AX302" s="13" t="s">
        <v>73</v>
      </c>
      <c r="AY302" s="248" t="s">
        <v>132</v>
      </c>
    </row>
    <row r="303" s="13" customFormat="1">
      <c r="A303" s="13"/>
      <c r="B303" s="237"/>
      <c r="C303" s="238"/>
      <c r="D303" s="239" t="s">
        <v>142</v>
      </c>
      <c r="E303" s="240" t="s">
        <v>1</v>
      </c>
      <c r="F303" s="241" t="s">
        <v>754</v>
      </c>
      <c r="G303" s="238"/>
      <c r="H303" s="242">
        <v>-0.085999999999999993</v>
      </c>
      <c r="I303" s="243"/>
      <c r="J303" s="238"/>
      <c r="K303" s="238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142</v>
      </c>
      <c r="AU303" s="248" t="s">
        <v>83</v>
      </c>
      <c r="AV303" s="13" t="s">
        <v>83</v>
      </c>
      <c r="AW303" s="13" t="s">
        <v>30</v>
      </c>
      <c r="AX303" s="13" t="s">
        <v>73</v>
      </c>
      <c r="AY303" s="248" t="s">
        <v>132</v>
      </c>
    </row>
    <row r="304" s="14" customFormat="1">
      <c r="A304" s="14"/>
      <c r="B304" s="249"/>
      <c r="C304" s="250"/>
      <c r="D304" s="239" t="s">
        <v>142</v>
      </c>
      <c r="E304" s="251" t="s">
        <v>1</v>
      </c>
      <c r="F304" s="252" t="s">
        <v>755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142</v>
      </c>
      <c r="AU304" s="258" t="s">
        <v>83</v>
      </c>
      <c r="AV304" s="14" t="s">
        <v>81</v>
      </c>
      <c r="AW304" s="14" t="s">
        <v>30</v>
      </c>
      <c r="AX304" s="14" t="s">
        <v>73</v>
      </c>
      <c r="AY304" s="258" t="s">
        <v>132</v>
      </c>
    </row>
    <row r="305" s="13" customFormat="1">
      <c r="A305" s="13"/>
      <c r="B305" s="237"/>
      <c r="C305" s="238"/>
      <c r="D305" s="239" t="s">
        <v>142</v>
      </c>
      <c r="E305" s="240" t="s">
        <v>1</v>
      </c>
      <c r="F305" s="241" t="s">
        <v>756</v>
      </c>
      <c r="G305" s="238"/>
      <c r="H305" s="242">
        <v>-284.37799999999999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142</v>
      </c>
      <c r="AU305" s="248" t="s">
        <v>83</v>
      </c>
      <c r="AV305" s="13" t="s">
        <v>83</v>
      </c>
      <c r="AW305" s="13" t="s">
        <v>30</v>
      </c>
      <c r="AX305" s="13" t="s">
        <v>73</v>
      </c>
      <c r="AY305" s="248" t="s">
        <v>132</v>
      </c>
    </row>
    <row r="306" s="14" customFormat="1">
      <c r="A306" s="14"/>
      <c r="B306" s="249"/>
      <c r="C306" s="250"/>
      <c r="D306" s="239" t="s">
        <v>142</v>
      </c>
      <c r="E306" s="251" t="s">
        <v>1</v>
      </c>
      <c r="F306" s="252" t="s">
        <v>689</v>
      </c>
      <c r="G306" s="250"/>
      <c r="H306" s="251" t="s">
        <v>1</v>
      </c>
      <c r="I306" s="253"/>
      <c r="J306" s="250"/>
      <c r="K306" s="250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142</v>
      </c>
      <c r="AU306" s="258" t="s">
        <v>83</v>
      </c>
      <c r="AV306" s="14" t="s">
        <v>81</v>
      </c>
      <c r="AW306" s="14" t="s">
        <v>30</v>
      </c>
      <c r="AX306" s="14" t="s">
        <v>73</v>
      </c>
      <c r="AY306" s="258" t="s">
        <v>132</v>
      </c>
    </row>
    <row r="307" s="15" customFormat="1">
      <c r="A307" s="15"/>
      <c r="B307" s="259"/>
      <c r="C307" s="260"/>
      <c r="D307" s="239" t="s">
        <v>142</v>
      </c>
      <c r="E307" s="261" t="s">
        <v>1</v>
      </c>
      <c r="F307" s="262" t="s">
        <v>145</v>
      </c>
      <c r="G307" s="260"/>
      <c r="H307" s="263">
        <v>57.839999999999975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142</v>
      </c>
      <c r="AU307" s="269" t="s">
        <v>83</v>
      </c>
      <c r="AV307" s="15" t="s">
        <v>139</v>
      </c>
      <c r="AW307" s="15" t="s">
        <v>30</v>
      </c>
      <c r="AX307" s="15" t="s">
        <v>81</v>
      </c>
      <c r="AY307" s="269" t="s">
        <v>132</v>
      </c>
    </row>
    <row r="308" s="2" customFormat="1" ht="24.15" customHeight="1">
      <c r="A308" s="39"/>
      <c r="B308" s="40"/>
      <c r="C308" s="219" t="s">
        <v>235</v>
      </c>
      <c r="D308" s="219" t="s">
        <v>134</v>
      </c>
      <c r="E308" s="220" t="s">
        <v>378</v>
      </c>
      <c r="F308" s="221" t="s">
        <v>379</v>
      </c>
      <c r="G308" s="222" t="s">
        <v>170</v>
      </c>
      <c r="H308" s="223">
        <v>311.97800000000001</v>
      </c>
      <c r="I308" s="224"/>
      <c r="J308" s="225">
        <f>ROUND(I308*H308,2)</f>
        <v>0</v>
      </c>
      <c r="K308" s="221" t="s">
        <v>138</v>
      </c>
      <c r="L308" s="45"/>
      <c r="M308" s="226" t="s">
        <v>1</v>
      </c>
      <c r="N308" s="227" t="s">
        <v>38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139</v>
      </c>
      <c r="AT308" s="230" t="s">
        <v>134</v>
      </c>
      <c r="AU308" s="230" t="s">
        <v>83</v>
      </c>
      <c r="AY308" s="18" t="s">
        <v>132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81</v>
      </c>
      <c r="BK308" s="231">
        <f>ROUND(I308*H308,2)</f>
        <v>0</v>
      </c>
      <c r="BL308" s="18" t="s">
        <v>139</v>
      </c>
      <c r="BM308" s="230" t="s">
        <v>342</v>
      </c>
    </row>
    <row r="309" s="2" customFormat="1">
      <c r="A309" s="39"/>
      <c r="B309" s="40"/>
      <c r="C309" s="41"/>
      <c r="D309" s="232" t="s">
        <v>140</v>
      </c>
      <c r="E309" s="41"/>
      <c r="F309" s="233" t="s">
        <v>381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140</v>
      </c>
      <c r="AU309" s="18" t="s">
        <v>83</v>
      </c>
    </row>
    <row r="310" s="13" customFormat="1">
      <c r="A310" s="13"/>
      <c r="B310" s="237"/>
      <c r="C310" s="238"/>
      <c r="D310" s="239" t="s">
        <v>142</v>
      </c>
      <c r="E310" s="240" t="s">
        <v>1</v>
      </c>
      <c r="F310" s="241" t="s">
        <v>757</v>
      </c>
      <c r="G310" s="238"/>
      <c r="H310" s="242">
        <v>176.50800000000001</v>
      </c>
      <c r="I310" s="243"/>
      <c r="J310" s="238"/>
      <c r="K310" s="238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142</v>
      </c>
      <c r="AU310" s="248" t="s">
        <v>83</v>
      </c>
      <c r="AV310" s="13" t="s">
        <v>83</v>
      </c>
      <c r="AW310" s="13" t="s">
        <v>30</v>
      </c>
      <c r="AX310" s="13" t="s">
        <v>73</v>
      </c>
      <c r="AY310" s="248" t="s">
        <v>132</v>
      </c>
    </row>
    <row r="311" s="13" customFormat="1">
      <c r="A311" s="13"/>
      <c r="B311" s="237"/>
      <c r="C311" s="238"/>
      <c r="D311" s="239" t="s">
        <v>142</v>
      </c>
      <c r="E311" s="240" t="s">
        <v>1</v>
      </c>
      <c r="F311" s="241" t="s">
        <v>758</v>
      </c>
      <c r="G311" s="238"/>
      <c r="H311" s="242">
        <v>77.280000000000001</v>
      </c>
      <c r="I311" s="243"/>
      <c r="J311" s="238"/>
      <c r="K311" s="238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142</v>
      </c>
      <c r="AU311" s="248" t="s">
        <v>83</v>
      </c>
      <c r="AV311" s="13" t="s">
        <v>83</v>
      </c>
      <c r="AW311" s="13" t="s">
        <v>30</v>
      </c>
      <c r="AX311" s="13" t="s">
        <v>73</v>
      </c>
      <c r="AY311" s="248" t="s">
        <v>132</v>
      </c>
    </row>
    <row r="312" s="13" customFormat="1">
      <c r="A312" s="13"/>
      <c r="B312" s="237"/>
      <c r="C312" s="238"/>
      <c r="D312" s="239" t="s">
        <v>142</v>
      </c>
      <c r="E312" s="240" t="s">
        <v>1</v>
      </c>
      <c r="F312" s="241" t="s">
        <v>759</v>
      </c>
      <c r="G312" s="238"/>
      <c r="H312" s="242">
        <v>58.189999999999998</v>
      </c>
      <c r="I312" s="243"/>
      <c r="J312" s="238"/>
      <c r="K312" s="238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142</v>
      </c>
      <c r="AU312" s="248" t="s">
        <v>83</v>
      </c>
      <c r="AV312" s="13" t="s">
        <v>83</v>
      </c>
      <c r="AW312" s="13" t="s">
        <v>30</v>
      </c>
      <c r="AX312" s="13" t="s">
        <v>73</v>
      </c>
      <c r="AY312" s="248" t="s">
        <v>132</v>
      </c>
    </row>
    <row r="313" s="14" customFormat="1">
      <c r="A313" s="14"/>
      <c r="B313" s="249"/>
      <c r="C313" s="250"/>
      <c r="D313" s="239" t="s">
        <v>142</v>
      </c>
      <c r="E313" s="251" t="s">
        <v>1</v>
      </c>
      <c r="F313" s="252" t="s">
        <v>760</v>
      </c>
      <c r="G313" s="250"/>
      <c r="H313" s="251" t="s">
        <v>1</v>
      </c>
      <c r="I313" s="253"/>
      <c r="J313" s="250"/>
      <c r="K313" s="250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142</v>
      </c>
      <c r="AU313" s="258" t="s">
        <v>83</v>
      </c>
      <c r="AV313" s="14" t="s">
        <v>81</v>
      </c>
      <c r="AW313" s="14" t="s">
        <v>30</v>
      </c>
      <c r="AX313" s="14" t="s">
        <v>73</v>
      </c>
      <c r="AY313" s="258" t="s">
        <v>132</v>
      </c>
    </row>
    <row r="314" s="15" customFormat="1">
      <c r="A314" s="15"/>
      <c r="B314" s="259"/>
      <c r="C314" s="260"/>
      <c r="D314" s="239" t="s">
        <v>142</v>
      </c>
      <c r="E314" s="261" t="s">
        <v>1</v>
      </c>
      <c r="F314" s="262" t="s">
        <v>145</v>
      </c>
      <c r="G314" s="260"/>
      <c r="H314" s="263">
        <v>311.97800000000001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142</v>
      </c>
      <c r="AU314" s="269" t="s">
        <v>83</v>
      </c>
      <c r="AV314" s="15" t="s">
        <v>139</v>
      </c>
      <c r="AW314" s="15" t="s">
        <v>30</v>
      </c>
      <c r="AX314" s="15" t="s">
        <v>81</v>
      </c>
      <c r="AY314" s="269" t="s">
        <v>132</v>
      </c>
    </row>
    <row r="315" s="2" customFormat="1" ht="24.15" customHeight="1">
      <c r="A315" s="39"/>
      <c r="B315" s="40"/>
      <c r="C315" s="219" t="s">
        <v>344</v>
      </c>
      <c r="D315" s="219" t="s">
        <v>134</v>
      </c>
      <c r="E315" s="220" t="s">
        <v>387</v>
      </c>
      <c r="F315" s="221" t="s">
        <v>388</v>
      </c>
      <c r="G315" s="222" t="s">
        <v>170</v>
      </c>
      <c r="H315" s="223">
        <v>809.75999999999999</v>
      </c>
      <c r="I315" s="224"/>
      <c r="J315" s="225">
        <f>ROUND(I315*H315,2)</f>
        <v>0</v>
      </c>
      <c r="K315" s="221" t="s">
        <v>138</v>
      </c>
      <c r="L315" s="45"/>
      <c r="M315" s="226" t="s">
        <v>1</v>
      </c>
      <c r="N315" s="227" t="s">
        <v>38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139</v>
      </c>
      <c r="AT315" s="230" t="s">
        <v>134</v>
      </c>
      <c r="AU315" s="230" t="s">
        <v>83</v>
      </c>
      <c r="AY315" s="18" t="s">
        <v>132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81</v>
      </c>
      <c r="BK315" s="231">
        <f>ROUND(I315*H315,2)</f>
        <v>0</v>
      </c>
      <c r="BL315" s="18" t="s">
        <v>139</v>
      </c>
      <c r="BM315" s="230" t="s">
        <v>347</v>
      </c>
    </row>
    <row r="316" s="2" customFormat="1">
      <c r="A316" s="39"/>
      <c r="B316" s="40"/>
      <c r="C316" s="41"/>
      <c r="D316" s="232" t="s">
        <v>140</v>
      </c>
      <c r="E316" s="41"/>
      <c r="F316" s="233" t="s">
        <v>390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140</v>
      </c>
      <c r="AU316" s="18" t="s">
        <v>83</v>
      </c>
    </row>
    <row r="317" s="13" customFormat="1">
      <c r="A317" s="13"/>
      <c r="B317" s="237"/>
      <c r="C317" s="238"/>
      <c r="D317" s="239" t="s">
        <v>142</v>
      </c>
      <c r="E317" s="240" t="s">
        <v>1</v>
      </c>
      <c r="F317" s="241" t="s">
        <v>761</v>
      </c>
      <c r="G317" s="238"/>
      <c r="H317" s="242">
        <v>809.75999999999999</v>
      </c>
      <c r="I317" s="243"/>
      <c r="J317" s="238"/>
      <c r="K317" s="238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142</v>
      </c>
      <c r="AU317" s="248" t="s">
        <v>83</v>
      </c>
      <c r="AV317" s="13" t="s">
        <v>83</v>
      </c>
      <c r="AW317" s="13" t="s">
        <v>30</v>
      </c>
      <c r="AX317" s="13" t="s">
        <v>73</v>
      </c>
      <c r="AY317" s="248" t="s">
        <v>132</v>
      </c>
    </row>
    <row r="318" s="15" customFormat="1">
      <c r="A318" s="15"/>
      <c r="B318" s="259"/>
      <c r="C318" s="260"/>
      <c r="D318" s="239" t="s">
        <v>142</v>
      </c>
      <c r="E318" s="261" t="s">
        <v>1</v>
      </c>
      <c r="F318" s="262" t="s">
        <v>145</v>
      </c>
      <c r="G318" s="260"/>
      <c r="H318" s="263">
        <v>809.75999999999999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9" t="s">
        <v>142</v>
      </c>
      <c r="AU318" s="269" t="s">
        <v>83</v>
      </c>
      <c r="AV318" s="15" t="s">
        <v>139</v>
      </c>
      <c r="AW318" s="15" t="s">
        <v>30</v>
      </c>
      <c r="AX318" s="15" t="s">
        <v>81</v>
      </c>
      <c r="AY318" s="269" t="s">
        <v>132</v>
      </c>
    </row>
    <row r="319" s="2" customFormat="1" ht="24.15" customHeight="1">
      <c r="A319" s="39"/>
      <c r="B319" s="40"/>
      <c r="C319" s="219" t="s">
        <v>239</v>
      </c>
      <c r="D319" s="219" t="s">
        <v>134</v>
      </c>
      <c r="E319" s="220" t="s">
        <v>387</v>
      </c>
      <c r="F319" s="221" t="s">
        <v>388</v>
      </c>
      <c r="G319" s="222" t="s">
        <v>170</v>
      </c>
      <c r="H319" s="223">
        <v>2495.8240000000001</v>
      </c>
      <c r="I319" s="224"/>
      <c r="J319" s="225">
        <f>ROUND(I319*H319,2)</f>
        <v>0</v>
      </c>
      <c r="K319" s="221" t="s">
        <v>138</v>
      </c>
      <c r="L319" s="45"/>
      <c r="M319" s="226" t="s">
        <v>1</v>
      </c>
      <c r="N319" s="227" t="s">
        <v>38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139</v>
      </c>
      <c r="AT319" s="230" t="s">
        <v>134</v>
      </c>
      <c r="AU319" s="230" t="s">
        <v>83</v>
      </c>
      <c r="AY319" s="18" t="s">
        <v>132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81</v>
      </c>
      <c r="BK319" s="231">
        <f>ROUND(I319*H319,2)</f>
        <v>0</v>
      </c>
      <c r="BL319" s="18" t="s">
        <v>139</v>
      </c>
      <c r="BM319" s="230" t="s">
        <v>352</v>
      </c>
    </row>
    <row r="320" s="2" customFormat="1">
      <c r="A320" s="39"/>
      <c r="B320" s="40"/>
      <c r="C320" s="41"/>
      <c r="D320" s="232" t="s">
        <v>140</v>
      </c>
      <c r="E320" s="41"/>
      <c r="F320" s="233" t="s">
        <v>390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140</v>
      </c>
      <c r="AU320" s="18" t="s">
        <v>83</v>
      </c>
    </row>
    <row r="321" s="13" customFormat="1">
      <c r="A321" s="13"/>
      <c r="B321" s="237"/>
      <c r="C321" s="238"/>
      <c r="D321" s="239" t="s">
        <v>142</v>
      </c>
      <c r="E321" s="240" t="s">
        <v>1</v>
      </c>
      <c r="F321" s="241" t="s">
        <v>762</v>
      </c>
      <c r="G321" s="238"/>
      <c r="H321" s="242">
        <v>2495.8240000000001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142</v>
      </c>
      <c r="AU321" s="248" t="s">
        <v>83</v>
      </c>
      <c r="AV321" s="13" t="s">
        <v>83</v>
      </c>
      <c r="AW321" s="13" t="s">
        <v>30</v>
      </c>
      <c r="AX321" s="13" t="s">
        <v>73</v>
      </c>
      <c r="AY321" s="248" t="s">
        <v>132</v>
      </c>
    </row>
    <row r="322" s="14" customFormat="1">
      <c r="A322" s="14"/>
      <c r="B322" s="249"/>
      <c r="C322" s="250"/>
      <c r="D322" s="239" t="s">
        <v>142</v>
      </c>
      <c r="E322" s="251" t="s">
        <v>1</v>
      </c>
      <c r="F322" s="252" t="s">
        <v>763</v>
      </c>
      <c r="G322" s="250"/>
      <c r="H322" s="251" t="s">
        <v>1</v>
      </c>
      <c r="I322" s="253"/>
      <c r="J322" s="250"/>
      <c r="K322" s="250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142</v>
      </c>
      <c r="AU322" s="258" t="s">
        <v>83</v>
      </c>
      <c r="AV322" s="14" t="s">
        <v>81</v>
      </c>
      <c r="AW322" s="14" t="s">
        <v>30</v>
      </c>
      <c r="AX322" s="14" t="s">
        <v>73</v>
      </c>
      <c r="AY322" s="258" t="s">
        <v>132</v>
      </c>
    </row>
    <row r="323" s="15" customFormat="1">
      <c r="A323" s="15"/>
      <c r="B323" s="259"/>
      <c r="C323" s="260"/>
      <c r="D323" s="239" t="s">
        <v>142</v>
      </c>
      <c r="E323" s="261" t="s">
        <v>1</v>
      </c>
      <c r="F323" s="262" t="s">
        <v>145</v>
      </c>
      <c r="G323" s="260"/>
      <c r="H323" s="263">
        <v>2495.8240000000001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142</v>
      </c>
      <c r="AU323" s="269" t="s">
        <v>83</v>
      </c>
      <c r="AV323" s="15" t="s">
        <v>139</v>
      </c>
      <c r="AW323" s="15" t="s">
        <v>30</v>
      </c>
      <c r="AX323" s="15" t="s">
        <v>81</v>
      </c>
      <c r="AY323" s="269" t="s">
        <v>132</v>
      </c>
    </row>
    <row r="324" s="2" customFormat="1" ht="24.15" customHeight="1">
      <c r="A324" s="39"/>
      <c r="B324" s="40"/>
      <c r="C324" s="219" t="s">
        <v>354</v>
      </c>
      <c r="D324" s="219" t="s">
        <v>134</v>
      </c>
      <c r="E324" s="220" t="s">
        <v>393</v>
      </c>
      <c r="F324" s="221" t="s">
        <v>394</v>
      </c>
      <c r="G324" s="222" t="s">
        <v>170</v>
      </c>
      <c r="H324" s="223">
        <v>0.085999999999999993</v>
      </c>
      <c r="I324" s="224"/>
      <c r="J324" s="225">
        <f>ROUND(I324*H324,2)</f>
        <v>0</v>
      </c>
      <c r="K324" s="221" t="s">
        <v>138</v>
      </c>
      <c r="L324" s="45"/>
      <c r="M324" s="226" t="s">
        <v>1</v>
      </c>
      <c r="N324" s="227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139</v>
      </c>
      <c r="AT324" s="230" t="s">
        <v>134</v>
      </c>
      <c r="AU324" s="230" t="s">
        <v>83</v>
      </c>
      <c r="AY324" s="18" t="s">
        <v>132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139</v>
      </c>
      <c r="BM324" s="230" t="s">
        <v>357</v>
      </c>
    </row>
    <row r="325" s="2" customFormat="1">
      <c r="A325" s="39"/>
      <c r="B325" s="40"/>
      <c r="C325" s="41"/>
      <c r="D325" s="232" t="s">
        <v>140</v>
      </c>
      <c r="E325" s="41"/>
      <c r="F325" s="233" t="s">
        <v>396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83</v>
      </c>
    </row>
    <row r="326" s="13" customFormat="1">
      <c r="A326" s="13"/>
      <c r="B326" s="237"/>
      <c r="C326" s="238"/>
      <c r="D326" s="239" t="s">
        <v>142</v>
      </c>
      <c r="E326" s="240" t="s">
        <v>1</v>
      </c>
      <c r="F326" s="241" t="s">
        <v>764</v>
      </c>
      <c r="G326" s="238"/>
      <c r="H326" s="242">
        <v>0.082000000000000003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142</v>
      </c>
      <c r="AU326" s="248" t="s">
        <v>83</v>
      </c>
      <c r="AV326" s="13" t="s">
        <v>83</v>
      </c>
      <c r="AW326" s="13" t="s">
        <v>30</v>
      </c>
      <c r="AX326" s="13" t="s">
        <v>73</v>
      </c>
      <c r="AY326" s="248" t="s">
        <v>132</v>
      </c>
    </row>
    <row r="327" s="13" customFormat="1">
      <c r="A327" s="13"/>
      <c r="B327" s="237"/>
      <c r="C327" s="238"/>
      <c r="D327" s="239" t="s">
        <v>142</v>
      </c>
      <c r="E327" s="240" t="s">
        <v>1</v>
      </c>
      <c r="F327" s="241" t="s">
        <v>765</v>
      </c>
      <c r="G327" s="238"/>
      <c r="H327" s="242">
        <v>0.0040000000000000001</v>
      </c>
      <c r="I327" s="243"/>
      <c r="J327" s="238"/>
      <c r="K327" s="238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142</v>
      </c>
      <c r="AU327" s="248" t="s">
        <v>83</v>
      </c>
      <c r="AV327" s="13" t="s">
        <v>83</v>
      </c>
      <c r="AW327" s="13" t="s">
        <v>30</v>
      </c>
      <c r="AX327" s="13" t="s">
        <v>73</v>
      </c>
      <c r="AY327" s="248" t="s">
        <v>132</v>
      </c>
    </row>
    <row r="328" s="15" customFormat="1">
      <c r="A328" s="15"/>
      <c r="B328" s="259"/>
      <c r="C328" s="260"/>
      <c r="D328" s="239" t="s">
        <v>142</v>
      </c>
      <c r="E328" s="261" t="s">
        <v>1</v>
      </c>
      <c r="F328" s="262" t="s">
        <v>145</v>
      </c>
      <c r="G328" s="260"/>
      <c r="H328" s="263">
        <v>0.086000000000000007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9" t="s">
        <v>142</v>
      </c>
      <c r="AU328" s="269" t="s">
        <v>83</v>
      </c>
      <c r="AV328" s="15" t="s">
        <v>139</v>
      </c>
      <c r="AW328" s="15" t="s">
        <v>30</v>
      </c>
      <c r="AX328" s="15" t="s">
        <v>81</v>
      </c>
      <c r="AY328" s="269" t="s">
        <v>132</v>
      </c>
    </row>
    <row r="329" s="2" customFormat="1" ht="24.15" customHeight="1">
      <c r="A329" s="39"/>
      <c r="B329" s="40"/>
      <c r="C329" s="219" t="s">
        <v>242</v>
      </c>
      <c r="D329" s="219" t="s">
        <v>134</v>
      </c>
      <c r="E329" s="220" t="s">
        <v>403</v>
      </c>
      <c r="F329" s="221" t="s">
        <v>388</v>
      </c>
      <c r="G329" s="222" t="s">
        <v>170</v>
      </c>
      <c r="H329" s="223">
        <v>1.204</v>
      </c>
      <c r="I329" s="224"/>
      <c r="J329" s="225">
        <f>ROUND(I329*H329,2)</f>
        <v>0</v>
      </c>
      <c r="K329" s="221" t="s">
        <v>138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139</v>
      </c>
      <c r="AT329" s="230" t="s">
        <v>134</v>
      </c>
      <c r="AU329" s="230" t="s">
        <v>83</v>
      </c>
      <c r="AY329" s="18" t="s">
        <v>132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139</v>
      </c>
      <c r="BM329" s="230" t="s">
        <v>361</v>
      </c>
    </row>
    <row r="330" s="2" customFormat="1">
      <c r="A330" s="39"/>
      <c r="B330" s="40"/>
      <c r="C330" s="41"/>
      <c r="D330" s="232" t="s">
        <v>140</v>
      </c>
      <c r="E330" s="41"/>
      <c r="F330" s="233" t="s">
        <v>405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140</v>
      </c>
      <c r="AU330" s="18" t="s">
        <v>83</v>
      </c>
    </row>
    <row r="331" s="13" customFormat="1">
      <c r="A331" s="13"/>
      <c r="B331" s="237"/>
      <c r="C331" s="238"/>
      <c r="D331" s="239" t="s">
        <v>142</v>
      </c>
      <c r="E331" s="240" t="s">
        <v>1</v>
      </c>
      <c r="F331" s="241" t="s">
        <v>766</v>
      </c>
      <c r="G331" s="238"/>
      <c r="H331" s="242">
        <v>1.204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142</v>
      </c>
      <c r="AU331" s="248" t="s">
        <v>83</v>
      </c>
      <c r="AV331" s="13" t="s">
        <v>83</v>
      </c>
      <c r="AW331" s="13" t="s">
        <v>30</v>
      </c>
      <c r="AX331" s="13" t="s">
        <v>73</v>
      </c>
      <c r="AY331" s="248" t="s">
        <v>132</v>
      </c>
    </row>
    <row r="332" s="15" customFormat="1">
      <c r="A332" s="15"/>
      <c r="B332" s="259"/>
      <c r="C332" s="260"/>
      <c r="D332" s="239" t="s">
        <v>142</v>
      </c>
      <c r="E332" s="261" t="s">
        <v>1</v>
      </c>
      <c r="F332" s="262" t="s">
        <v>145</v>
      </c>
      <c r="G332" s="260"/>
      <c r="H332" s="263">
        <v>1.204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9" t="s">
        <v>142</v>
      </c>
      <c r="AU332" s="269" t="s">
        <v>83</v>
      </c>
      <c r="AV332" s="15" t="s">
        <v>139</v>
      </c>
      <c r="AW332" s="15" t="s">
        <v>30</v>
      </c>
      <c r="AX332" s="15" t="s">
        <v>81</v>
      </c>
      <c r="AY332" s="269" t="s">
        <v>132</v>
      </c>
    </row>
    <row r="333" s="2" customFormat="1" ht="16.5" customHeight="1">
      <c r="A333" s="39"/>
      <c r="B333" s="40"/>
      <c r="C333" s="219" t="s">
        <v>364</v>
      </c>
      <c r="D333" s="219" t="s">
        <v>134</v>
      </c>
      <c r="E333" s="220" t="s">
        <v>407</v>
      </c>
      <c r="F333" s="221" t="s">
        <v>408</v>
      </c>
      <c r="G333" s="222" t="s">
        <v>170</v>
      </c>
      <c r="H333" s="223">
        <v>57.840000000000003</v>
      </c>
      <c r="I333" s="224"/>
      <c r="J333" s="225">
        <f>ROUND(I333*H333,2)</f>
        <v>0</v>
      </c>
      <c r="K333" s="221" t="s">
        <v>138</v>
      </c>
      <c r="L333" s="45"/>
      <c r="M333" s="226" t="s">
        <v>1</v>
      </c>
      <c r="N333" s="227" t="s">
        <v>38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139</v>
      </c>
      <c r="AT333" s="230" t="s">
        <v>134</v>
      </c>
      <c r="AU333" s="230" t="s">
        <v>83</v>
      </c>
      <c r="AY333" s="18" t="s">
        <v>132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81</v>
      </c>
      <c r="BK333" s="231">
        <f>ROUND(I333*H333,2)</f>
        <v>0</v>
      </c>
      <c r="BL333" s="18" t="s">
        <v>139</v>
      </c>
      <c r="BM333" s="230" t="s">
        <v>367</v>
      </c>
    </row>
    <row r="334" s="2" customFormat="1">
      <c r="A334" s="39"/>
      <c r="B334" s="40"/>
      <c r="C334" s="41"/>
      <c r="D334" s="232" t="s">
        <v>140</v>
      </c>
      <c r="E334" s="41"/>
      <c r="F334" s="233" t="s">
        <v>410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140</v>
      </c>
      <c r="AU334" s="18" t="s">
        <v>83</v>
      </c>
    </row>
    <row r="335" s="13" customFormat="1">
      <c r="A335" s="13"/>
      <c r="B335" s="237"/>
      <c r="C335" s="238"/>
      <c r="D335" s="239" t="s">
        <v>142</v>
      </c>
      <c r="E335" s="240" t="s">
        <v>1</v>
      </c>
      <c r="F335" s="241" t="s">
        <v>767</v>
      </c>
      <c r="G335" s="238"/>
      <c r="H335" s="242">
        <v>57.840000000000003</v>
      </c>
      <c r="I335" s="243"/>
      <c r="J335" s="238"/>
      <c r="K335" s="238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142</v>
      </c>
      <c r="AU335" s="248" t="s">
        <v>83</v>
      </c>
      <c r="AV335" s="13" t="s">
        <v>83</v>
      </c>
      <c r="AW335" s="13" t="s">
        <v>30</v>
      </c>
      <c r="AX335" s="13" t="s">
        <v>73</v>
      </c>
      <c r="AY335" s="248" t="s">
        <v>132</v>
      </c>
    </row>
    <row r="336" s="15" customFormat="1">
      <c r="A336" s="15"/>
      <c r="B336" s="259"/>
      <c r="C336" s="260"/>
      <c r="D336" s="239" t="s">
        <v>142</v>
      </c>
      <c r="E336" s="261" t="s">
        <v>1</v>
      </c>
      <c r="F336" s="262" t="s">
        <v>145</v>
      </c>
      <c r="G336" s="260"/>
      <c r="H336" s="263">
        <v>57.840000000000003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9" t="s">
        <v>142</v>
      </c>
      <c r="AU336" s="269" t="s">
        <v>83</v>
      </c>
      <c r="AV336" s="15" t="s">
        <v>139</v>
      </c>
      <c r="AW336" s="15" t="s">
        <v>30</v>
      </c>
      <c r="AX336" s="15" t="s">
        <v>81</v>
      </c>
      <c r="AY336" s="269" t="s">
        <v>132</v>
      </c>
    </row>
    <row r="337" s="2" customFormat="1" ht="16.5" customHeight="1">
      <c r="A337" s="39"/>
      <c r="B337" s="40"/>
      <c r="C337" s="219" t="s">
        <v>246</v>
      </c>
      <c r="D337" s="219" t="s">
        <v>134</v>
      </c>
      <c r="E337" s="220" t="s">
        <v>412</v>
      </c>
      <c r="F337" s="221" t="s">
        <v>413</v>
      </c>
      <c r="G337" s="222" t="s">
        <v>170</v>
      </c>
      <c r="H337" s="223">
        <v>0.085999999999999993</v>
      </c>
      <c r="I337" s="224"/>
      <c r="J337" s="225">
        <f>ROUND(I337*H337,2)</f>
        <v>0</v>
      </c>
      <c r="K337" s="221" t="s">
        <v>138</v>
      </c>
      <c r="L337" s="45"/>
      <c r="M337" s="226" t="s">
        <v>1</v>
      </c>
      <c r="N337" s="227" t="s">
        <v>38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139</v>
      </c>
      <c r="AT337" s="230" t="s">
        <v>134</v>
      </c>
      <c r="AU337" s="230" t="s">
        <v>83</v>
      </c>
      <c r="AY337" s="18" t="s">
        <v>132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81</v>
      </c>
      <c r="BK337" s="231">
        <f>ROUND(I337*H337,2)</f>
        <v>0</v>
      </c>
      <c r="BL337" s="18" t="s">
        <v>139</v>
      </c>
      <c r="BM337" s="230" t="s">
        <v>373</v>
      </c>
    </row>
    <row r="338" s="2" customFormat="1">
      <c r="A338" s="39"/>
      <c r="B338" s="40"/>
      <c r="C338" s="41"/>
      <c r="D338" s="232" t="s">
        <v>140</v>
      </c>
      <c r="E338" s="41"/>
      <c r="F338" s="233" t="s">
        <v>415</v>
      </c>
      <c r="G338" s="41"/>
      <c r="H338" s="41"/>
      <c r="I338" s="234"/>
      <c r="J338" s="41"/>
      <c r="K338" s="41"/>
      <c r="L338" s="45"/>
      <c r="M338" s="235"/>
      <c r="N338" s="23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140</v>
      </c>
      <c r="AU338" s="18" t="s">
        <v>83</v>
      </c>
    </row>
    <row r="339" s="13" customFormat="1">
      <c r="A339" s="13"/>
      <c r="B339" s="237"/>
      <c r="C339" s="238"/>
      <c r="D339" s="239" t="s">
        <v>142</v>
      </c>
      <c r="E339" s="240" t="s">
        <v>1</v>
      </c>
      <c r="F339" s="241" t="s">
        <v>752</v>
      </c>
      <c r="G339" s="238"/>
      <c r="H339" s="242">
        <v>0.085999999999999993</v>
      </c>
      <c r="I339" s="243"/>
      <c r="J339" s="238"/>
      <c r="K339" s="238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142</v>
      </c>
      <c r="AU339" s="248" t="s">
        <v>83</v>
      </c>
      <c r="AV339" s="13" t="s">
        <v>83</v>
      </c>
      <c r="AW339" s="13" t="s">
        <v>30</v>
      </c>
      <c r="AX339" s="13" t="s">
        <v>73</v>
      </c>
      <c r="AY339" s="248" t="s">
        <v>132</v>
      </c>
    </row>
    <row r="340" s="15" customFormat="1">
      <c r="A340" s="15"/>
      <c r="B340" s="259"/>
      <c r="C340" s="260"/>
      <c r="D340" s="239" t="s">
        <v>142</v>
      </c>
      <c r="E340" s="261" t="s">
        <v>1</v>
      </c>
      <c r="F340" s="262" t="s">
        <v>145</v>
      </c>
      <c r="G340" s="260"/>
      <c r="H340" s="263">
        <v>0.085999999999999993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9" t="s">
        <v>142</v>
      </c>
      <c r="AU340" s="269" t="s">
        <v>83</v>
      </c>
      <c r="AV340" s="15" t="s">
        <v>139</v>
      </c>
      <c r="AW340" s="15" t="s">
        <v>30</v>
      </c>
      <c r="AX340" s="15" t="s">
        <v>81</v>
      </c>
      <c r="AY340" s="269" t="s">
        <v>132</v>
      </c>
    </row>
    <row r="341" s="2" customFormat="1" ht="24.15" customHeight="1">
      <c r="A341" s="39"/>
      <c r="B341" s="40"/>
      <c r="C341" s="219" t="s">
        <v>377</v>
      </c>
      <c r="D341" s="219" t="s">
        <v>134</v>
      </c>
      <c r="E341" s="220" t="s">
        <v>423</v>
      </c>
      <c r="F341" s="221" t="s">
        <v>424</v>
      </c>
      <c r="G341" s="222" t="s">
        <v>170</v>
      </c>
      <c r="H341" s="223">
        <v>57.840000000000003</v>
      </c>
      <c r="I341" s="224"/>
      <c r="J341" s="225">
        <f>ROUND(I341*H341,2)</f>
        <v>0</v>
      </c>
      <c r="K341" s="221" t="s">
        <v>138</v>
      </c>
      <c r="L341" s="45"/>
      <c r="M341" s="226" t="s">
        <v>1</v>
      </c>
      <c r="N341" s="227" t="s">
        <v>38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139</v>
      </c>
      <c r="AT341" s="230" t="s">
        <v>134</v>
      </c>
      <c r="AU341" s="230" t="s">
        <v>83</v>
      </c>
      <c r="AY341" s="18" t="s">
        <v>132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81</v>
      </c>
      <c r="BK341" s="231">
        <f>ROUND(I341*H341,2)</f>
        <v>0</v>
      </c>
      <c r="BL341" s="18" t="s">
        <v>139</v>
      </c>
      <c r="BM341" s="230" t="s">
        <v>380</v>
      </c>
    </row>
    <row r="342" s="2" customFormat="1">
      <c r="A342" s="39"/>
      <c r="B342" s="40"/>
      <c r="C342" s="41"/>
      <c r="D342" s="232" t="s">
        <v>140</v>
      </c>
      <c r="E342" s="41"/>
      <c r="F342" s="233" t="s">
        <v>426</v>
      </c>
      <c r="G342" s="41"/>
      <c r="H342" s="41"/>
      <c r="I342" s="234"/>
      <c r="J342" s="41"/>
      <c r="K342" s="41"/>
      <c r="L342" s="45"/>
      <c r="M342" s="235"/>
      <c r="N342" s="23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140</v>
      </c>
      <c r="AU342" s="18" t="s">
        <v>83</v>
      </c>
    </row>
    <row r="343" s="13" customFormat="1">
      <c r="A343" s="13"/>
      <c r="B343" s="237"/>
      <c r="C343" s="238"/>
      <c r="D343" s="239" t="s">
        <v>142</v>
      </c>
      <c r="E343" s="240" t="s">
        <v>1</v>
      </c>
      <c r="F343" s="241" t="s">
        <v>767</v>
      </c>
      <c r="G343" s="238"/>
      <c r="H343" s="242">
        <v>57.840000000000003</v>
      </c>
      <c r="I343" s="243"/>
      <c r="J343" s="238"/>
      <c r="K343" s="238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142</v>
      </c>
      <c r="AU343" s="248" t="s">
        <v>83</v>
      </c>
      <c r="AV343" s="13" t="s">
        <v>83</v>
      </c>
      <c r="AW343" s="13" t="s">
        <v>30</v>
      </c>
      <c r="AX343" s="13" t="s">
        <v>73</v>
      </c>
      <c r="AY343" s="248" t="s">
        <v>132</v>
      </c>
    </row>
    <row r="344" s="15" customFormat="1">
      <c r="A344" s="15"/>
      <c r="B344" s="259"/>
      <c r="C344" s="260"/>
      <c r="D344" s="239" t="s">
        <v>142</v>
      </c>
      <c r="E344" s="261" t="s">
        <v>1</v>
      </c>
      <c r="F344" s="262" t="s">
        <v>145</v>
      </c>
      <c r="G344" s="260"/>
      <c r="H344" s="263">
        <v>57.840000000000003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9" t="s">
        <v>142</v>
      </c>
      <c r="AU344" s="269" t="s">
        <v>83</v>
      </c>
      <c r="AV344" s="15" t="s">
        <v>139</v>
      </c>
      <c r="AW344" s="15" t="s">
        <v>30</v>
      </c>
      <c r="AX344" s="15" t="s">
        <v>81</v>
      </c>
      <c r="AY344" s="269" t="s">
        <v>132</v>
      </c>
    </row>
    <row r="345" s="12" customFormat="1" ht="22.8" customHeight="1">
      <c r="A345" s="12"/>
      <c r="B345" s="203"/>
      <c r="C345" s="204"/>
      <c r="D345" s="205" t="s">
        <v>72</v>
      </c>
      <c r="E345" s="217" t="s">
        <v>427</v>
      </c>
      <c r="F345" s="217" t="s">
        <v>428</v>
      </c>
      <c r="G345" s="204"/>
      <c r="H345" s="204"/>
      <c r="I345" s="207"/>
      <c r="J345" s="218">
        <f>BK345</f>
        <v>0</v>
      </c>
      <c r="K345" s="204"/>
      <c r="L345" s="209"/>
      <c r="M345" s="210"/>
      <c r="N345" s="211"/>
      <c r="O345" s="211"/>
      <c r="P345" s="212">
        <f>SUM(P346:P347)</f>
        <v>0</v>
      </c>
      <c r="Q345" s="211"/>
      <c r="R345" s="212">
        <f>SUM(R346:R347)</f>
        <v>0</v>
      </c>
      <c r="S345" s="211"/>
      <c r="T345" s="213">
        <f>SUM(T346:T347)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81</v>
      </c>
      <c r="AT345" s="215" t="s">
        <v>72</v>
      </c>
      <c r="AU345" s="215" t="s">
        <v>81</v>
      </c>
      <c r="AY345" s="214" t="s">
        <v>132</v>
      </c>
      <c r="BK345" s="216">
        <f>SUM(BK346:BK347)</f>
        <v>0</v>
      </c>
    </row>
    <row r="346" s="2" customFormat="1" ht="24.15" customHeight="1">
      <c r="A346" s="39"/>
      <c r="B346" s="40"/>
      <c r="C346" s="219" t="s">
        <v>249</v>
      </c>
      <c r="D346" s="219" t="s">
        <v>134</v>
      </c>
      <c r="E346" s="220" t="s">
        <v>430</v>
      </c>
      <c r="F346" s="221" t="s">
        <v>431</v>
      </c>
      <c r="G346" s="222" t="s">
        <v>170</v>
      </c>
      <c r="H346" s="223">
        <v>65.840000000000003</v>
      </c>
      <c r="I346" s="224"/>
      <c r="J346" s="225">
        <f>ROUND(I346*H346,2)</f>
        <v>0</v>
      </c>
      <c r="K346" s="221" t="s">
        <v>138</v>
      </c>
      <c r="L346" s="45"/>
      <c r="M346" s="226" t="s">
        <v>1</v>
      </c>
      <c r="N346" s="227" t="s">
        <v>38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139</v>
      </c>
      <c r="AT346" s="230" t="s">
        <v>134</v>
      </c>
      <c r="AU346" s="230" t="s">
        <v>83</v>
      </c>
      <c r="AY346" s="18" t="s">
        <v>132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81</v>
      </c>
      <c r="BK346" s="231">
        <f>ROUND(I346*H346,2)</f>
        <v>0</v>
      </c>
      <c r="BL346" s="18" t="s">
        <v>139</v>
      </c>
      <c r="BM346" s="230" t="s">
        <v>389</v>
      </c>
    </row>
    <row r="347" s="2" customFormat="1">
      <c r="A347" s="39"/>
      <c r="B347" s="40"/>
      <c r="C347" s="41"/>
      <c r="D347" s="232" t="s">
        <v>140</v>
      </c>
      <c r="E347" s="41"/>
      <c r="F347" s="233" t="s">
        <v>433</v>
      </c>
      <c r="G347" s="41"/>
      <c r="H347" s="41"/>
      <c r="I347" s="234"/>
      <c r="J347" s="41"/>
      <c r="K347" s="41"/>
      <c r="L347" s="45"/>
      <c r="M347" s="291"/>
      <c r="N347" s="292"/>
      <c r="O347" s="293"/>
      <c r="P347" s="293"/>
      <c r="Q347" s="293"/>
      <c r="R347" s="293"/>
      <c r="S347" s="293"/>
      <c r="T347" s="294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140</v>
      </c>
      <c r="AU347" s="18" t="s">
        <v>83</v>
      </c>
    </row>
    <row r="348" s="2" customFormat="1" ht="6.96" customHeight="1">
      <c r="A348" s="39"/>
      <c r="B348" s="67"/>
      <c r="C348" s="68"/>
      <c r="D348" s="68"/>
      <c r="E348" s="68"/>
      <c r="F348" s="68"/>
      <c r="G348" s="68"/>
      <c r="H348" s="68"/>
      <c r="I348" s="68"/>
      <c r="J348" s="68"/>
      <c r="K348" s="68"/>
      <c r="L348" s="45"/>
      <c r="M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</sheetData>
  <sheetProtection sheet="1" autoFilter="0" formatColumns="0" formatRows="0" objects="1" scenarios="1" spinCount="100000" saltValue="ggFAMHrMavcVt5y4ByP59Oe8F+L/dhuPvmiQhrRYfxp2jHqkVhD/HmIrkR9ryM+Pr10MaqrF8QzY48sJ7lVnnA==" hashValue="RaJUSXRLvDQvRNqwJeBpvkDJmmNmTZ2pgClbd9Lm6Ra93V/pRwtEBx6gdX6vjKzfcsMXW/3tL62TzEA97ysmPA==" algorithmName="SHA-512" password="CC35"/>
  <autoFilter ref="C121:K3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3_01/113154332"/>
    <hyperlink ref="F138" r:id="rId2" display="https://podminky.urs.cz/item/CS_URS_2023_01/113154334"/>
    <hyperlink ref="F144" r:id="rId3" display="https://podminky.urs.cz/item/CS_URS_2023_01/569951133"/>
    <hyperlink ref="F153" r:id="rId4" display="https://podminky.urs.cz/item/CS_URS_2023_01/573231107"/>
    <hyperlink ref="F167" r:id="rId5" display="https://podminky.urs.cz/item/CS_URS_2023_01/577144141"/>
    <hyperlink ref="F187" r:id="rId6" display="https://podminky.urs.cz/item/CS_URS_2023_01/914111111"/>
    <hyperlink ref="F193" r:id="rId7" display="https://podminky.urs.cz/item/CS_URS_2023_01/914511112"/>
    <hyperlink ref="F202" r:id="rId8" display="https://podminky.urs.cz/item/CS_URS_2023_01/915211112"/>
    <hyperlink ref="F210" r:id="rId9" display="https://podminky.urs.cz/item/CS_URS_2023_01/915211122"/>
    <hyperlink ref="F218" r:id="rId10" display="https://podminky.urs.cz/item/CS_URS_2023_01/915221112"/>
    <hyperlink ref="F223" r:id="rId11" display="https://podminky.urs.cz/item/CS_URS_2023_01/915221122"/>
    <hyperlink ref="F231" r:id="rId12" display="https://podminky.urs.cz/item/CS_URS_2023_01/915231112"/>
    <hyperlink ref="F236" r:id="rId13" display="https://podminky.urs.cz/item/CS_URS_2023_01/915611111"/>
    <hyperlink ref="F243" r:id="rId14" display="https://podminky.urs.cz/item/CS_URS_2023_01/915621111"/>
    <hyperlink ref="F247" r:id="rId15" display="https://podminky.urs.cz/item/CS_URS_2023_01/915621111"/>
    <hyperlink ref="F252" r:id="rId16" display="https://podminky.urs.cz/item/CS_URS_2023_01/919721202"/>
    <hyperlink ref="F257" r:id="rId17" display="https://podminky.urs.cz/item/CS_URS_2023_01/919732221"/>
    <hyperlink ref="F261" r:id="rId18" display="https://podminky.urs.cz/item/CS_URS_2023_01/919735111"/>
    <hyperlink ref="F275" r:id="rId19" display="https://podminky.urs.cz/item/CS_URS_2023_01/938909311"/>
    <hyperlink ref="F280" r:id="rId20" display="https://podminky.urs.cz/item/CS_URS_2023_01/938909612"/>
    <hyperlink ref="F285" r:id="rId21" display="https://podminky.urs.cz/item/CS_URS_2023_01/966006132"/>
    <hyperlink ref="F290" r:id="rId22" display="https://podminky.urs.cz/item/CS_URS_2023_01/966006211"/>
    <hyperlink ref="F296" r:id="rId23" display="https://podminky.urs.cz/item/CS_URS_2023_01/997013871"/>
    <hyperlink ref="F301" r:id="rId24" display="https://podminky.urs.cz/item/CS_URS_2023_01/997221551"/>
    <hyperlink ref="F309" r:id="rId25" display="https://podminky.urs.cz/item/CS_URS_2023_01/997221551"/>
    <hyperlink ref="F316" r:id="rId26" display="https://podminky.urs.cz/item/CS_URS_2023_01/997221559"/>
    <hyperlink ref="F320" r:id="rId27" display="https://podminky.urs.cz/item/CS_URS_2023_01/997221559"/>
    <hyperlink ref="F325" r:id="rId28" display="https://podminky.urs.cz/item/CS_URS_2023_01/997221561"/>
    <hyperlink ref="F330" r:id="rId29" display="https://podminky.urs.cz/item/CS_URS_2023_01/997221569"/>
    <hyperlink ref="F334" r:id="rId30" display="https://podminky.urs.cz/item/CS_URS_2023_01/997221611"/>
    <hyperlink ref="F338" r:id="rId31" display="https://podminky.urs.cz/item/CS_URS_2023_01/997221612"/>
    <hyperlink ref="F342" r:id="rId32" display="https://podminky.urs.cz/item/CS_URS_2023_01/997221873"/>
    <hyperlink ref="F347" r:id="rId33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ROUND((SUM(BE122:BE309)),  2)</f>
        <v>0</v>
      </c>
      <c r="G33" s="39"/>
      <c r="H33" s="39"/>
      <c r="I33" s="156">
        <v>0.20999999999999999</v>
      </c>
      <c r="J33" s="155">
        <f>ROUND(((SUM(BE122:BE309))*I33),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ROUND((SUM(BF122:BF309)),  2)</f>
        <v>0</v>
      </c>
      <c r="G34" s="39"/>
      <c r="H34" s="39"/>
      <c r="I34" s="156">
        <v>0.14999999999999999</v>
      </c>
      <c r="J34" s="155">
        <f>ROUND(((SUM(BF122:BF309))*I34),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ROUND((SUM(BG122:BG309)),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ROUND((SUM(BH122:BH309)),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ROUND((SUM(BI122:BI309)),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SKA4905 - SO 105  Skviřín - průtah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J190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J275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J307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 xml:space="preserve"> II-605 hr. Okr. TC-PC - Bor , oprava průtahů(Sulislav,Sytno,Benešovice,Holostřevy,Skviřín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SKA4905 - SO 105  Skviřín - průtah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22. 5. 2023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118</v>
      </c>
      <c r="D121" s="195" t="s">
        <v>58</v>
      </c>
      <c r="E121" s="195" t="s">
        <v>54</v>
      </c>
      <c r="F121" s="195" t="s">
        <v>55</v>
      </c>
      <c r="G121" s="195" t="s">
        <v>119</v>
      </c>
      <c r="H121" s="195" t="s">
        <v>120</v>
      </c>
      <c r="I121" s="195" t="s">
        <v>121</v>
      </c>
      <c r="J121" s="195" t="s">
        <v>107</v>
      </c>
      <c r="K121" s="196" t="s">
        <v>122</v>
      </c>
      <c r="L121" s="197"/>
      <c r="M121" s="101" t="s">
        <v>1</v>
      </c>
      <c r="N121" s="102" t="s">
        <v>37</v>
      </c>
      <c r="O121" s="102" t="s">
        <v>123</v>
      </c>
      <c r="P121" s="102" t="s">
        <v>124</v>
      </c>
      <c r="Q121" s="102" t="s">
        <v>125</v>
      </c>
      <c r="R121" s="102" t="s">
        <v>126</v>
      </c>
      <c r="S121" s="102" t="s">
        <v>127</v>
      </c>
      <c r="T121" s="103" t="s">
        <v>128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129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109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130</v>
      </c>
      <c r="F123" s="206" t="s">
        <v>131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P124+P141+P190+P275+P307</f>
        <v>0</v>
      </c>
      <c r="Q123" s="211"/>
      <c r="R123" s="212">
        <f>R124+R141+R190+R275+R307</f>
        <v>0</v>
      </c>
      <c r="S123" s="211"/>
      <c r="T123" s="213">
        <f>T124+T141+T190+T275+T307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132</v>
      </c>
      <c r="BK123" s="216">
        <f>BK124+BK141+BK190+BK275+BK307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81</v>
      </c>
      <c r="F124" s="217" t="s">
        <v>133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SUM(P125:P140)</f>
        <v>0</v>
      </c>
      <c r="Q124" s="211"/>
      <c r="R124" s="212">
        <f>SUM(R125:R140)</f>
        <v>0</v>
      </c>
      <c r="S124" s="211"/>
      <c r="T124" s="213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132</v>
      </c>
      <c r="BK124" s="216">
        <f>SUM(BK125:BK140)</f>
        <v>0</v>
      </c>
    </row>
    <row r="125" s="2" customFormat="1" ht="24.15" customHeight="1">
      <c r="A125" s="39"/>
      <c r="B125" s="40"/>
      <c r="C125" s="219" t="s">
        <v>81</v>
      </c>
      <c r="D125" s="219" t="s">
        <v>134</v>
      </c>
      <c r="E125" s="220" t="s">
        <v>435</v>
      </c>
      <c r="F125" s="221" t="s">
        <v>524</v>
      </c>
      <c r="G125" s="222" t="s">
        <v>137</v>
      </c>
      <c r="H125" s="223">
        <v>2299.0999999999999</v>
      </c>
      <c r="I125" s="224"/>
      <c r="J125" s="225">
        <f>ROUND(I125*H125,2)</f>
        <v>0</v>
      </c>
      <c r="K125" s="221" t="s">
        <v>138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139</v>
      </c>
      <c r="AT125" s="230" t="s">
        <v>134</v>
      </c>
      <c r="AU125" s="230" t="s">
        <v>83</v>
      </c>
      <c r="AY125" s="18" t="s">
        <v>132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139</v>
      </c>
      <c r="BM125" s="230" t="s">
        <v>83</v>
      </c>
    </row>
    <row r="126" s="2" customFormat="1">
      <c r="A126" s="39"/>
      <c r="B126" s="40"/>
      <c r="C126" s="41"/>
      <c r="D126" s="232" t="s">
        <v>140</v>
      </c>
      <c r="E126" s="41"/>
      <c r="F126" s="233" t="s">
        <v>437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140</v>
      </c>
      <c r="AU126" s="18" t="s">
        <v>83</v>
      </c>
    </row>
    <row r="127" s="13" customFormat="1">
      <c r="A127" s="13"/>
      <c r="B127" s="237"/>
      <c r="C127" s="238"/>
      <c r="D127" s="239" t="s">
        <v>142</v>
      </c>
      <c r="E127" s="240" t="s">
        <v>1</v>
      </c>
      <c r="F127" s="241" t="s">
        <v>769</v>
      </c>
      <c r="G127" s="238"/>
      <c r="H127" s="242">
        <v>2114.0999999999999</v>
      </c>
      <c r="I127" s="243"/>
      <c r="J127" s="238"/>
      <c r="K127" s="238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142</v>
      </c>
      <c r="AU127" s="248" t="s">
        <v>83</v>
      </c>
      <c r="AV127" s="13" t="s">
        <v>83</v>
      </c>
      <c r="AW127" s="13" t="s">
        <v>30</v>
      </c>
      <c r="AX127" s="13" t="s">
        <v>73</v>
      </c>
      <c r="AY127" s="248" t="s">
        <v>132</v>
      </c>
    </row>
    <row r="128" s="14" customFormat="1">
      <c r="A128" s="14"/>
      <c r="B128" s="249"/>
      <c r="C128" s="250"/>
      <c r="D128" s="239" t="s">
        <v>142</v>
      </c>
      <c r="E128" s="251" t="s">
        <v>1</v>
      </c>
      <c r="F128" s="252" t="s">
        <v>151</v>
      </c>
      <c r="G128" s="250"/>
      <c r="H128" s="251" t="s">
        <v>1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142</v>
      </c>
      <c r="AU128" s="258" t="s">
        <v>83</v>
      </c>
      <c r="AV128" s="14" t="s">
        <v>81</v>
      </c>
      <c r="AW128" s="14" t="s">
        <v>30</v>
      </c>
      <c r="AX128" s="14" t="s">
        <v>73</v>
      </c>
      <c r="AY128" s="258" t="s">
        <v>132</v>
      </c>
    </row>
    <row r="129" s="13" customFormat="1">
      <c r="A129" s="13"/>
      <c r="B129" s="237"/>
      <c r="C129" s="238"/>
      <c r="D129" s="239" t="s">
        <v>142</v>
      </c>
      <c r="E129" s="240" t="s">
        <v>1</v>
      </c>
      <c r="F129" s="241" t="s">
        <v>770</v>
      </c>
      <c r="G129" s="238"/>
      <c r="H129" s="242">
        <v>185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142</v>
      </c>
      <c r="AU129" s="248" t="s">
        <v>83</v>
      </c>
      <c r="AV129" s="13" t="s">
        <v>83</v>
      </c>
      <c r="AW129" s="13" t="s">
        <v>30</v>
      </c>
      <c r="AX129" s="13" t="s">
        <v>73</v>
      </c>
      <c r="AY129" s="248" t="s">
        <v>132</v>
      </c>
    </row>
    <row r="130" s="14" customFormat="1">
      <c r="A130" s="14"/>
      <c r="B130" s="249"/>
      <c r="C130" s="250"/>
      <c r="D130" s="239" t="s">
        <v>142</v>
      </c>
      <c r="E130" s="251" t="s">
        <v>1</v>
      </c>
      <c r="F130" s="252" t="s">
        <v>527</v>
      </c>
      <c r="G130" s="250"/>
      <c r="H130" s="251" t="s">
        <v>1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142</v>
      </c>
      <c r="AU130" s="258" t="s">
        <v>83</v>
      </c>
      <c r="AV130" s="14" t="s">
        <v>81</v>
      </c>
      <c r="AW130" s="14" t="s">
        <v>30</v>
      </c>
      <c r="AX130" s="14" t="s">
        <v>73</v>
      </c>
      <c r="AY130" s="258" t="s">
        <v>132</v>
      </c>
    </row>
    <row r="131" s="14" customFormat="1">
      <c r="A131" s="14"/>
      <c r="B131" s="249"/>
      <c r="C131" s="250"/>
      <c r="D131" s="239" t="s">
        <v>142</v>
      </c>
      <c r="E131" s="251" t="s">
        <v>1</v>
      </c>
      <c r="F131" s="252" t="s">
        <v>144</v>
      </c>
      <c r="G131" s="250"/>
      <c r="H131" s="251" t="s">
        <v>1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142</v>
      </c>
      <c r="AU131" s="258" t="s">
        <v>83</v>
      </c>
      <c r="AV131" s="14" t="s">
        <v>81</v>
      </c>
      <c r="AW131" s="14" t="s">
        <v>30</v>
      </c>
      <c r="AX131" s="14" t="s">
        <v>73</v>
      </c>
      <c r="AY131" s="258" t="s">
        <v>132</v>
      </c>
    </row>
    <row r="132" s="15" customFormat="1">
      <c r="A132" s="15"/>
      <c r="B132" s="259"/>
      <c r="C132" s="260"/>
      <c r="D132" s="239" t="s">
        <v>142</v>
      </c>
      <c r="E132" s="261" t="s">
        <v>1</v>
      </c>
      <c r="F132" s="262" t="s">
        <v>145</v>
      </c>
      <c r="G132" s="260"/>
      <c r="H132" s="263">
        <v>2299.0999999999999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142</v>
      </c>
      <c r="AU132" s="269" t="s">
        <v>83</v>
      </c>
      <c r="AV132" s="15" t="s">
        <v>139</v>
      </c>
      <c r="AW132" s="15" t="s">
        <v>30</v>
      </c>
      <c r="AX132" s="15" t="s">
        <v>81</v>
      </c>
      <c r="AY132" s="269" t="s">
        <v>132</v>
      </c>
    </row>
    <row r="133" s="2" customFormat="1" ht="24.15" customHeight="1">
      <c r="A133" s="39"/>
      <c r="B133" s="40"/>
      <c r="C133" s="219" t="s">
        <v>83</v>
      </c>
      <c r="D133" s="219" t="s">
        <v>134</v>
      </c>
      <c r="E133" s="220" t="s">
        <v>725</v>
      </c>
      <c r="F133" s="221" t="s">
        <v>726</v>
      </c>
      <c r="G133" s="222" t="s">
        <v>137</v>
      </c>
      <c r="H133" s="223">
        <v>790</v>
      </c>
      <c r="I133" s="224"/>
      <c r="J133" s="225">
        <f>ROUND(I133*H133,2)</f>
        <v>0</v>
      </c>
      <c r="K133" s="221" t="s">
        <v>138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139</v>
      </c>
      <c r="AT133" s="230" t="s">
        <v>134</v>
      </c>
      <c r="AU133" s="230" t="s">
        <v>83</v>
      </c>
      <c r="AY133" s="18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139</v>
      </c>
      <c r="BM133" s="230" t="s">
        <v>139</v>
      </c>
    </row>
    <row r="134" s="2" customFormat="1">
      <c r="A134" s="39"/>
      <c r="B134" s="40"/>
      <c r="C134" s="41"/>
      <c r="D134" s="232" t="s">
        <v>140</v>
      </c>
      <c r="E134" s="41"/>
      <c r="F134" s="233" t="s">
        <v>727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140</v>
      </c>
      <c r="AU134" s="18" t="s">
        <v>83</v>
      </c>
    </row>
    <row r="135" s="13" customFormat="1">
      <c r="A135" s="13"/>
      <c r="B135" s="237"/>
      <c r="C135" s="238"/>
      <c r="D135" s="239" t="s">
        <v>142</v>
      </c>
      <c r="E135" s="240" t="s">
        <v>1</v>
      </c>
      <c r="F135" s="241" t="s">
        <v>771</v>
      </c>
      <c r="G135" s="238"/>
      <c r="H135" s="242">
        <v>490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142</v>
      </c>
      <c r="AU135" s="248" t="s">
        <v>83</v>
      </c>
      <c r="AV135" s="13" t="s">
        <v>83</v>
      </c>
      <c r="AW135" s="13" t="s">
        <v>30</v>
      </c>
      <c r="AX135" s="13" t="s">
        <v>73</v>
      </c>
      <c r="AY135" s="248" t="s">
        <v>132</v>
      </c>
    </row>
    <row r="136" s="14" customFormat="1">
      <c r="A136" s="14"/>
      <c r="B136" s="249"/>
      <c r="C136" s="250"/>
      <c r="D136" s="239" t="s">
        <v>142</v>
      </c>
      <c r="E136" s="251" t="s">
        <v>1</v>
      </c>
      <c r="F136" s="252" t="s">
        <v>732</v>
      </c>
      <c r="G136" s="250"/>
      <c r="H136" s="251" t="s">
        <v>1</v>
      </c>
      <c r="I136" s="253"/>
      <c r="J136" s="250"/>
      <c r="K136" s="250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142</v>
      </c>
      <c r="AU136" s="258" t="s">
        <v>83</v>
      </c>
      <c r="AV136" s="14" t="s">
        <v>81</v>
      </c>
      <c r="AW136" s="14" t="s">
        <v>30</v>
      </c>
      <c r="AX136" s="14" t="s">
        <v>73</v>
      </c>
      <c r="AY136" s="258" t="s">
        <v>132</v>
      </c>
    </row>
    <row r="137" s="13" customFormat="1">
      <c r="A137" s="13"/>
      <c r="B137" s="237"/>
      <c r="C137" s="238"/>
      <c r="D137" s="239" t="s">
        <v>142</v>
      </c>
      <c r="E137" s="240" t="s">
        <v>1</v>
      </c>
      <c r="F137" s="241" t="s">
        <v>650</v>
      </c>
      <c r="G137" s="238"/>
      <c r="H137" s="242">
        <v>300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142</v>
      </c>
      <c r="AU137" s="248" t="s">
        <v>83</v>
      </c>
      <c r="AV137" s="13" t="s">
        <v>83</v>
      </c>
      <c r="AW137" s="13" t="s">
        <v>30</v>
      </c>
      <c r="AX137" s="13" t="s">
        <v>73</v>
      </c>
      <c r="AY137" s="248" t="s">
        <v>132</v>
      </c>
    </row>
    <row r="138" s="14" customFormat="1">
      <c r="A138" s="14"/>
      <c r="B138" s="249"/>
      <c r="C138" s="250"/>
      <c r="D138" s="239" t="s">
        <v>142</v>
      </c>
      <c r="E138" s="251" t="s">
        <v>1</v>
      </c>
      <c r="F138" s="252" t="s">
        <v>772</v>
      </c>
      <c r="G138" s="250"/>
      <c r="H138" s="251" t="s">
        <v>1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142</v>
      </c>
      <c r="AU138" s="258" t="s">
        <v>83</v>
      </c>
      <c r="AV138" s="14" t="s">
        <v>81</v>
      </c>
      <c r="AW138" s="14" t="s">
        <v>30</v>
      </c>
      <c r="AX138" s="14" t="s">
        <v>73</v>
      </c>
      <c r="AY138" s="258" t="s">
        <v>132</v>
      </c>
    </row>
    <row r="139" s="14" customFormat="1">
      <c r="A139" s="14"/>
      <c r="B139" s="249"/>
      <c r="C139" s="250"/>
      <c r="D139" s="239" t="s">
        <v>142</v>
      </c>
      <c r="E139" s="251" t="s">
        <v>1</v>
      </c>
      <c r="F139" s="252" t="s">
        <v>144</v>
      </c>
      <c r="G139" s="250"/>
      <c r="H139" s="251" t="s">
        <v>1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142</v>
      </c>
      <c r="AU139" s="258" t="s">
        <v>83</v>
      </c>
      <c r="AV139" s="14" t="s">
        <v>81</v>
      </c>
      <c r="AW139" s="14" t="s">
        <v>30</v>
      </c>
      <c r="AX139" s="14" t="s">
        <v>73</v>
      </c>
      <c r="AY139" s="258" t="s">
        <v>132</v>
      </c>
    </row>
    <row r="140" s="15" customFormat="1">
      <c r="A140" s="15"/>
      <c r="B140" s="259"/>
      <c r="C140" s="260"/>
      <c r="D140" s="239" t="s">
        <v>142</v>
      </c>
      <c r="E140" s="261" t="s">
        <v>1</v>
      </c>
      <c r="F140" s="262" t="s">
        <v>145</v>
      </c>
      <c r="G140" s="260"/>
      <c r="H140" s="263">
        <v>790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142</v>
      </c>
      <c r="AU140" s="269" t="s">
        <v>83</v>
      </c>
      <c r="AV140" s="15" t="s">
        <v>139</v>
      </c>
      <c r="AW140" s="15" t="s">
        <v>30</v>
      </c>
      <c r="AX140" s="15" t="s">
        <v>81</v>
      </c>
      <c r="AY140" s="269" t="s">
        <v>132</v>
      </c>
    </row>
    <row r="141" s="12" customFormat="1" ht="22.8" customHeight="1">
      <c r="A141" s="12"/>
      <c r="B141" s="203"/>
      <c r="C141" s="204"/>
      <c r="D141" s="205" t="s">
        <v>72</v>
      </c>
      <c r="E141" s="217" t="s">
        <v>161</v>
      </c>
      <c r="F141" s="217" t="s">
        <v>162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SUM(P142:P189)</f>
        <v>0</v>
      </c>
      <c r="Q141" s="211"/>
      <c r="R141" s="212">
        <f>SUM(R142:R189)</f>
        <v>0</v>
      </c>
      <c r="S141" s="211"/>
      <c r="T141" s="213">
        <f>SUM(T142:T189)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81</v>
      </c>
      <c r="AT141" s="215" t="s">
        <v>72</v>
      </c>
      <c r="AU141" s="215" t="s">
        <v>81</v>
      </c>
      <c r="AY141" s="214" t="s">
        <v>132</v>
      </c>
      <c r="BK141" s="216">
        <f>SUM(BK142:BK189)</f>
        <v>0</v>
      </c>
    </row>
    <row r="142" s="2" customFormat="1" ht="24.15" customHeight="1">
      <c r="A142" s="39"/>
      <c r="B142" s="40"/>
      <c r="C142" s="219" t="s">
        <v>155</v>
      </c>
      <c r="D142" s="219" t="s">
        <v>134</v>
      </c>
      <c r="E142" s="220" t="s">
        <v>773</v>
      </c>
      <c r="F142" s="221" t="s">
        <v>774</v>
      </c>
      <c r="G142" s="222" t="s">
        <v>137</v>
      </c>
      <c r="H142" s="223">
        <v>28</v>
      </c>
      <c r="I142" s="224"/>
      <c r="J142" s="225">
        <f>ROUND(I142*H142,2)</f>
        <v>0</v>
      </c>
      <c r="K142" s="221" t="s">
        <v>138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139</v>
      </c>
      <c r="AT142" s="230" t="s">
        <v>134</v>
      </c>
      <c r="AU142" s="230" t="s">
        <v>83</v>
      </c>
      <c r="AY142" s="18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139</v>
      </c>
      <c r="BM142" s="230" t="s">
        <v>158</v>
      </c>
    </row>
    <row r="143" s="2" customFormat="1">
      <c r="A143" s="39"/>
      <c r="B143" s="40"/>
      <c r="C143" s="41"/>
      <c r="D143" s="232" t="s">
        <v>140</v>
      </c>
      <c r="E143" s="41"/>
      <c r="F143" s="233" t="s">
        <v>775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83</v>
      </c>
    </row>
    <row r="144" s="13" customFormat="1">
      <c r="A144" s="13"/>
      <c r="B144" s="237"/>
      <c r="C144" s="238"/>
      <c r="D144" s="239" t="s">
        <v>142</v>
      </c>
      <c r="E144" s="240" t="s">
        <v>1</v>
      </c>
      <c r="F144" s="241" t="s">
        <v>219</v>
      </c>
      <c r="G144" s="238"/>
      <c r="H144" s="242">
        <v>28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142</v>
      </c>
      <c r="AU144" s="248" t="s">
        <v>83</v>
      </c>
      <c r="AV144" s="13" t="s">
        <v>83</v>
      </c>
      <c r="AW144" s="13" t="s">
        <v>30</v>
      </c>
      <c r="AX144" s="13" t="s">
        <v>73</v>
      </c>
      <c r="AY144" s="248" t="s">
        <v>132</v>
      </c>
    </row>
    <row r="145" s="14" customFormat="1">
      <c r="A145" s="14"/>
      <c r="B145" s="249"/>
      <c r="C145" s="250"/>
      <c r="D145" s="239" t="s">
        <v>142</v>
      </c>
      <c r="E145" s="251" t="s">
        <v>1</v>
      </c>
      <c r="F145" s="252" t="s">
        <v>144</v>
      </c>
      <c r="G145" s="250"/>
      <c r="H145" s="251" t="s">
        <v>1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142</v>
      </c>
      <c r="AU145" s="258" t="s">
        <v>83</v>
      </c>
      <c r="AV145" s="14" t="s">
        <v>81</v>
      </c>
      <c r="AW145" s="14" t="s">
        <v>30</v>
      </c>
      <c r="AX145" s="14" t="s">
        <v>73</v>
      </c>
      <c r="AY145" s="258" t="s">
        <v>132</v>
      </c>
    </row>
    <row r="146" s="15" customFormat="1">
      <c r="A146" s="15"/>
      <c r="B146" s="259"/>
      <c r="C146" s="260"/>
      <c r="D146" s="239" t="s">
        <v>142</v>
      </c>
      <c r="E146" s="261" t="s">
        <v>1</v>
      </c>
      <c r="F146" s="262" t="s">
        <v>145</v>
      </c>
      <c r="G146" s="260"/>
      <c r="H146" s="263">
        <v>28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142</v>
      </c>
      <c r="AU146" s="269" t="s">
        <v>83</v>
      </c>
      <c r="AV146" s="15" t="s">
        <v>139</v>
      </c>
      <c r="AW146" s="15" t="s">
        <v>30</v>
      </c>
      <c r="AX146" s="15" t="s">
        <v>81</v>
      </c>
      <c r="AY146" s="269" t="s">
        <v>132</v>
      </c>
    </row>
    <row r="147" s="2" customFormat="1" ht="24.15" customHeight="1">
      <c r="A147" s="39"/>
      <c r="B147" s="40"/>
      <c r="C147" s="219" t="s">
        <v>139</v>
      </c>
      <c r="D147" s="219" t="s">
        <v>134</v>
      </c>
      <c r="E147" s="220" t="s">
        <v>163</v>
      </c>
      <c r="F147" s="221" t="s">
        <v>164</v>
      </c>
      <c r="G147" s="222" t="s">
        <v>137</v>
      </c>
      <c r="H147" s="223">
        <v>175</v>
      </c>
      <c r="I147" s="224"/>
      <c r="J147" s="225">
        <f>ROUND(I147*H147,2)</f>
        <v>0</v>
      </c>
      <c r="K147" s="221" t="s">
        <v>138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139</v>
      </c>
      <c r="AT147" s="230" t="s">
        <v>134</v>
      </c>
      <c r="AU147" s="230" t="s">
        <v>83</v>
      </c>
      <c r="AY147" s="18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139</v>
      </c>
      <c r="BM147" s="230" t="s">
        <v>165</v>
      </c>
    </row>
    <row r="148" s="2" customFormat="1">
      <c r="A148" s="39"/>
      <c r="B148" s="40"/>
      <c r="C148" s="41"/>
      <c r="D148" s="232" t="s">
        <v>140</v>
      </c>
      <c r="E148" s="41"/>
      <c r="F148" s="233" t="s">
        <v>166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140</v>
      </c>
      <c r="AU148" s="18" t="s">
        <v>83</v>
      </c>
    </row>
    <row r="149" s="13" customFormat="1">
      <c r="A149" s="13"/>
      <c r="B149" s="237"/>
      <c r="C149" s="238"/>
      <c r="D149" s="239" t="s">
        <v>142</v>
      </c>
      <c r="E149" s="240" t="s">
        <v>1</v>
      </c>
      <c r="F149" s="241" t="s">
        <v>526</v>
      </c>
      <c r="G149" s="238"/>
      <c r="H149" s="242">
        <v>175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142</v>
      </c>
      <c r="AU149" s="248" t="s">
        <v>83</v>
      </c>
      <c r="AV149" s="13" t="s">
        <v>83</v>
      </c>
      <c r="AW149" s="13" t="s">
        <v>30</v>
      </c>
      <c r="AX149" s="13" t="s">
        <v>73</v>
      </c>
      <c r="AY149" s="248" t="s">
        <v>132</v>
      </c>
    </row>
    <row r="150" s="14" customFormat="1">
      <c r="A150" s="14"/>
      <c r="B150" s="249"/>
      <c r="C150" s="250"/>
      <c r="D150" s="239" t="s">
        <v>142</v>
      </c>
      <c r="E150" s="251" t="s">
        <v>1</v>
      </c>
      <c r="F150" s="252" t="s">
        <v>144</v>
      </c>
      <c r="G150" s="250"/>
      <c r="H150" s="251" t="s">
        <v>1</v>
      </c>
      <c r="I150" s="253"/>
      <c r="J150" s="250"/>
      <c r="K150" s="250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142</v>
      </c>
      <c r="AU150" s="258" t="s">
        <v>83</v>
      </c>
      <c r="AV150" s="14" t="s">
        <v>81</v>
      </c>
      <c r="AW150" s="14" t="s">
        <v>30</v>
      </c>
      <c r="AX150" s="14" t="s">
        <v>73</v>
      </c>
      <c r="AY150" s="258" t="s">
        <v>132</v>
      </c>
    </row>
    <row r="151" s="15" customFormat="1">
      <c r="A151" s="15"/>
      <c r="B151" s="259"/>
      <c r="C151" s="260"/>
      <c r="D151" s="239" t="s">
        <v>142</v>
      </c>
      <c r="E151" s="261" t="s">
        <v>1</v>
      </c>
      <c r="F151" s="262" t="s">
        <v>145</v>
      </c>
      <c r="G151" s="260"/>
      <c r="H151" s="263">
        <v>175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142</v>
      </c>
      <c r="AU151" s="269" t="s">
        <v>83</v>
      </c>
      <c r="AV151" s="15" t="s">
        <v>139</v>
      </c>
      <c r="AW151" s="15" t="s">
        <v>30</v>
      </c>
      <c r="AX151" s="15" t="s">
        <v>81</v>
      </c>
      <c r="AY151" s="269" t="s">
        <v>132</v>
      </c>
    </row>
    <row r="152" s="2" customFormat="1" ht="21.75" customHeight="1">
      <c r="A152" s="39"/>
      <c r="B152" s="40"/>
      <c r="C152" s="219" t="s">
        <v>161</v>
      </c>
      <c r="D152" s="219" t="s">
        <v>134</v>
      </c>
      <c r="E152" s="220" t="s">
        <v>776</v>
      </c>
      <c r="F152" s="221" t="s">
        <v>777</v>
      </c>
      <c r="G152" s="222" t="s">
        <v>170</v>
      </c>
      <c r="H152" s="223">
        <v>39</v>
      </c>
      <c r="I152" s="224"/>
      <c r="J152" s="225">
        <f>ROUND(I152*H152,2)</f>
        <v>0</v>
      </c>
      <c r="K152" s="221" t="s">
        <v>138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139</v>
      </c>
      <c r="AT152" s="230" t="s">
        <v>134</v>
      </c>
      <c r="AU152" s="230" t="s">
        <v>83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139</v>
      </c>
      <c r="BM152" s="230" t="s">
        <v>171</v>
      </c>
    </row>
    <row r="153" s="2" customFormat="1">
      <c r="A153" s="39"/>
      <c r="B153" s="40"/>
      <c r="C153" s="41"/>
      <c r="D153" s="232" t="s">
        <v>140</v>
      </c>
      <c r="E153" s="41"/>
      <c r="F153" s="233" t="s">
        <v>778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83</v>
      </c>
    </row>
    <row r="154" s="13" customFormat="1">
      <c r="A154" s="13"/>
      <c r="B154" s="237"/>
      <c r="C154" s="238"/>
      <c r="D154" s="239" t="s">
        <v>142</v>
      </c>
      <c r="E154" s="240" t="s">
        <v>1</v>
      </c>
      <c r="F154" s="241" t="s">
        <v>354</v>
      </c>
      <c r="G154" s="238"/>
      <c r="H154" s="242">
        <v>39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142</v>
      </c>
      <c r="AU154" s="248" t="s">
        <v>83</v>
      </c>
      <c r="AV154" s="13" t="s">
        <v>83</v>
      </c>
      <c r="AW154" s="13" t="s">
        <v>30</v>
      </c>
      <c r="AX154" s="13" t="s">
        <v>73</v>
      </c>
      <c r="AY154" s="248" t="s">
        <v>132</v>
      </c>
    </row>
    <row r="155" s="14" customFormat="1">
      <c r="A155" s="14"/>
      <c r="B155" s="249"/>
      <c r="C155" s="250"/>
      <c r="D155" s="239" t="s">
        <v>142</v>
      </c>
      <c r="E155" s="251" t="s">
        <v>1</v>
      </c>
      <c r="F155" s="252" t="s">
        <v>144</v>
      </c>
      <c r="G155" s="250"/>
      <c r="H155" s="251" t="s">
        <v>1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142</v>
      </c>
      <c r="AU155" s="258" t="s">
        <v>83</v>
      </c>
      <c r="AV155" s="14" t="s">
        <v>81</v>
      </c>
      <c r="AW155" s="14" t="s">
        <v>30</v>
      </c>
      <c r="AX155" s="14" t="s">
        <v>73</v>
      </c>
      <c r="AY155" s="258" t="s">
        <v>132</v>
      </c>
    </row>
    <row r="156" s="15" customFormat="1">
      <c r="A156" s="15"/>
      <c r="B156" s="259"/>
      <c r="C156" s="260"/>
      <c r="D156" s="239" t="s">
        <v>142</v>
      </c>
      <c r="E156" s="261" t="s">
        <v>1</v>
      </c>
      <c r="F156" s="262" t="s">
        <v>145</v>
      </c>
      <c r="G156" s="260"/>
      <c r="H156" s="263">
        <v>39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142</v>
      </c>
      <c r="AU156" s="269" t="s">
        <v>83</v>
      </c>
      <c r="AV156" s="15" t="s">
        <v>139</v>
      </c>
      <c r="AW156" s="15" t="s">
        <v>30</v>
      </c>
      <c r="AX156" s="15" t="s">
        <v>81</v>
      </c>
      <c r="AY156" s="269" t="s">
        <v>132</v>
      </c>
    </row>
    <row r="157" s="2" customFormat="1" ht="16.5" customHeight="1">
      <c r="A157" s="39"/>
      <c r="B157" s="40"/>
      <c r="C157" s="219" t="s">
        <v>158</v>
      </c>
      <c r="D157" s="219" t="s">
        <v>134</v>
      </c>
      <c r="E157" s="220" t="s">
        <v>593</v>
      </c>
      <c r="F157" s="221" t="s">
        <v>453</v>
      </c>
      <c r="G157" s="222" t="s">
        <v>137</v>
      </c>
      <c r="H157" s="223">
        <v>518</v>
      </c>
      <c r="I157" s="224"/>
      <c r="J157" s="225">
        <f>ROUND(I157*H157,2)</f>
        <v>0</v>
      </c>
      <c r="K157" s="221" t="s">
        <v>138</v>
      </c>
      <c r="L157" s="45"/>
      <c r="M157" s="226" t="s">
        <v>1</v>
      </c>
      <c r="N157" s="227" t="s">
        <v>38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139</v>
      </c>
      <c r="AT157" s="230" t="s">
        <v>134</v>
      </c>
      <c r="AU157" s="230" t="s">
        <v>83</v>
      </c>
      <c r="AY157" s="18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139</v>
      </c>
      <c r="BM157" s="230" t="s">
        <v>175</v>
      </c>
    </row>
    <row r="158" s="2" customFormat="1">
      <c r="A158" s="39"/>
      <c r="B158" s="40"/>
      <c r="C158" s="41"/>
      <c r="D158" s="232" t="s">
        <v>140</v>
      </c>
      <c r="E158" s="41"/>
      <c r="F158" s="233" t="s">
        <v>594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140</v>
      </c>
      <c r="AU158" s="18" t="s">
        <v>83</v>
      </c>
    </row>
    <row r="159" s="13" customFormat="1">
      <c r="A159" s="13"/>
      <c r="B159" s="237"/>
      <c r="C159" s="238"/>
      <c r="D159" s="239" t="s">
        <v>142</v>
      </c>
      <c r="E159" s="240" t="s">
        <v>1</v>
      </c>
      <c r="F159" s="241" t="s">
        <v>779</v>
      </c>
      <c r="G159" s="238"/>
      <c r="H159" s="242">
        <v>518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142</v>
      </c>
      <c r="AU159" s="248" t="s">
        <v>83</v>
      </c>
      <c r="AV159" s="13" t="s">
        <v>83</v>
      </c>
      <c r="AW159" s="13" t="s">
        <v>30</v>
      </c>
      <c r="AX159" s="13" t="s">
        <v>73</v>
      </c>
      <c r="AY159" s="248" t="s">
        <v>132</v>
      </c>
    </row>
    <row r="160" s="14" customFormat="1">
      <c r="A160" s="14"/>
      <c r="B160" s="249"/>
      <c r="C160" s="250"/>
      <c r="D160" s="239" t="s">
        <v>142</v>
      </c>
      <c r="E160" s="251" t="s">
        <v>1</v>
      </c>
      <c r="F160" s="252" t="s">
        <v>780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142</v>
      </c>
      <c r="AU160" s="258" t="s">
        <v>83</v>
      </c>
      <c r="AV160" s="14" t="s">
        <v>81</v>
      </c>
      <c r="AW160" s="14" t="s">
        <v>30</v>
      </c>
      <c r="AX160" s="14" t="s">
        <v>73</v>
      </c>
      <c r="AY160" s="258" t="s">
        <v>132</v>
      </c>
    </row>
    <row r="161" s="15" customFormat="1">
      <c r="A161" s="15"/>
      <c r="B161" s="259"/>
      <c r="C161" s="260"/>
      <c r="D161" s="239" t="s">
        <v>142</v>
      </c>
      <c r="E161" s="261" t="s">
        <v>1</v>
      </c>
      <c r="F161" s="262" t="s">
        <v>145</v>
      </c>
      <c r="G161" s="260"/>
      <c r="H161" s="263">
        <v>518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142</v>
      </c>
      <c r="AU161" s="269" t="s">
        <v>83</v>
      </c>
      <c r="AV161" s="15" t="s">
        <v>139</v>
      </c>
      <c r="AW161" s="15" t="s">
        <v>30</v>
      </c>
      <c r="AX161" s="15" t="s">
        <v>81</v>
      </c>
      <c r="AY161" s="269" t="s">
        <v>132</v>
      </c>
    </row>
    <row r="162" s="2" customFormat="1" ht="16.5" customHeight="1">
      <c r="A162" s="39"/>
      <c r="B162" s="40"/>
      <c r="C162" s="219" t="s">
        <v>178</v>
      </c>
      <c r="D162" s="219" t="s">
        <v>134</v>
      </c>
      <c r="E162" s="220" t="s">
        <v>173</v>
      </c>
      <c r="F162" s="221" t="s">
        <v>174</v>
      </c>
      <c r="G162" s="222" t="s">
        <v>137</v>
      </c>
      <c r="H162" s="223">
        <v>2789.0999999999999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139</v>
      </c>
      <c r="AT162" s="230" t="s">
        <v>134</v>
      </c>
      <c r="AU162" s="230" t="s">
        <v>83</v>
      </c>
      <c r="AY162" s="18" t="s">
        <v>132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139</v>
      </c>
      <c r="BM162" s="230" t="s">
        <v>179</v>
      </c>
    </row>
    <row r="163" s="13" customFormat="1">
      <c r="A163" s="13"/>
      <c r="B163" s="237"/>
      <c r="C163" s="238"/>
      <c r="D163" s="239" t="s">
        <v>142</v>
      </c>
      <c r="E163" s="240" t="s">
        <v>1</v>
      </c>
      <c r="F163" s="241" t="s">
        <v>769</v>
      </c>
      <c r="G163" s="238"/>
      <c r="H163" s="242">
        <v>2114.0999999999999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142</v>
      </c>
      <c r="AU163" s="248" t="s">
        <v>83</v>
      </c>
      <c r="AV163" s="13" t="s">
        <v>83</v>
      </c>
      <c r="AW163" s="13" t="s">
        <v>30</v>
      </c>
      <c r="AX163" s="13" t="s">
        <v>73</v>
      </c>
      <c r="AY163" s="248" t="s">
        <v>132</v>
      </c>
    </row>
    <row r="164" s="14" customFormat="1">
      <c r="A164" s="14"/>
      <c r="B164" s="249"/>
      <c r="C164" s="250"/>
      <c r="D164" s="239" t="s">
        <v>142</v>
      </c>
      <c r="E164" s="251" t="s">
        <v>1</v>
      </c>
      <c r="F164" s="252" t="s">
        <v>151</v>
      </c>
      <c r="G164" s="250"/>
      <c r="H164" s="251" t="s">
        <v>1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142</v>
      </c>
      <c r="AU164" s="258" t="s">
        <v>83</v>
      </c>
      <c r="AV164" s="14" t="s">
        <v>81</v>
      </c>
      <c r="AW164" s="14" t="s">
        <v>30</v>
      </c>
      <c r="AX164" s="14" t="s">
        <v>73</v>
      </c>
      <c r="AY164" s="258" t="s">
        <v>132</v>
      </c>
    </row>
    <row r="165" s="13" customFormat="1">
      <c r="A165" s="13"/>
      <c r="B165" s="237"/>
      <c r="C165" s="238"/>
      <c r="D165" s="239" t="s">
        <v>142</v>
      </c>
      <c r="E165" s="240" t="s">
        <v>1</v>
      </c>
      <c r="F165" s="241" t="s">
        <v>770</v>
      </c>
      <c r="G165" s="238"/>
      <c r="H165" s="242">
        <v>185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142</v>
      </c>
      <c r="AU165" s="248" t="s">
        <v>83</v>
      </c>
      <c r="AV165" s="13" t="s">
        <v>83</v>
      </c>
      <c r="AW165" s="13" t="s">
        <v>30</v>
      </c>
      <c r="AX165" s="13" t="s">
        <v>73</v>
      </c>
      <c r="AY165" s="248" t="s">
        <v>132</v>
      </c>
    </row>
    <row r="166" s="14" customFormat="1">
      <c r="A166" s="14"/>
      <c r="B166" s="249"/>
      <c r="C166" s="250"/>
      <c r="D166" s="239" t="s">
        <v>142</v>
      </c>
      <c r="E166" s="251" t="s">
        <v>1</v>
      </c>
      <c r="F166" s="252" t="s">
        <v>176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142</v>
      </c>
      <c r="AU166" s="258" t="s">
        <v>83</v>
      </c>
      <c r="AV166" s="14" t="s">
        <v>81</v>
      </c>
      <c r="AW166" s="14" t="s">
        <v>30</v>
      </c>
      <c r="AX166" s="14" t="s">
        <v>73</v>
      </c>
      <c r="AY166" s="258" t="s">
        <v>132</v>
      </c>
    </row>
    <row r="167" s="13" customFormat="1">
      <c r="A167" s="13"/>
      <c r="B167" s="237"/>
      <c r="C167" s="238"/>
      <c r="D167" s="239" t="s">
        <v>142</v>
      </c>
      <c r="E167" s="240" t="s">
        <v>1</v>
      </c>
      <c r="F167" s="241" t="s">
        <v>771</v>
      </c>
      <c r="G167" s="238"/>
      <c r="H167" s="242">
        <v>490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142</v>
      </c>
      <c r="AU167" s="248" t="s">
        <v>83</v>
      </c>
      <c r="AV167" s="13" t="s">
        <v>83</v>
      </c>
      <c r="AW167" s="13" t="s">
        <v>30</v>
      </c>
      <c r="AX167" s="13" t="s">
        <v>73</v>
      </c>
      <c r="AY167" s="248" t="s">
        <v>132</v>
      </c>
    </row>
    <row r="168" s="14" customFormat="1">
      <c r="A168" s="14"/>
      <c r="B168" s="249"/>
      <c r="C168" s="250"/>
      <c r="D168" s="239" t="s">
        <v>142</v>
      </c>
      <c r="E168" s="251" t="s">
        <v>1</v>
      </c>
      <c r="F168" s="252" t="s">
        <v>732</v>
      </c>
      <c r="G168" s="250"/>
      <c r="H168" s="251" t="s">
        <v>1</v>
      </c>
      <c r="I168" s="253"/>
      <c r="J168" s="250"/>
      <c r="K168" s="250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142</v>
      </c>
      <c r="AU168" s="258" t="s">
        <v>83</v>
      </c>
      <c r="AV168" s="14" t="s">
        <v>81</v>
      </c>
      <c r="AW168" s="14" t="s">
        <v>30</v>
      </c>
      <c r="AX168" s="14" t="s">
        <v>73</v>
      </c>
      <c r="AY168" s="258" t="s">
        <v>132</v>
      </c>
    </row>
    <row r="169" s="14" customFormat="1">
      <c r="A169" s="14"/>
      <c r="B169" s="249"/>
      <c r="C169" s="250"/>
      <c r="D169" s="239" t="s">
        <v>142</v>
      </c>
      <c r="E169" s="251" t="s">
        <v>1</v>
      </c>
      <c r="F169" s="252" t="s">
        <v>177</v>
      </c>
      <c r="G169" s="250"/>
      <c r="H169" s="251" t="s">
        <v>1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142</v>
      </c>
      <c r="AU169" s="258" t="s">
        <v>83</v>
      </c>
      <c r="AV169" s="14" t="s">
        <v>81</v>
      </c>
      <c r="AW169" s="14" t="s">
        <v>30</v>
      </c>
      <c r="AX169" s="14" t="s">
        <v>73</v>
      </c>
      <c r="AY169" s="258" t="s">
        <v>132</v>
      </c>
    </row>
    <row r="170" s="15" customFormat="1">
      <c r="A170" s="15"/>
      <c r="B170" s="259"/>
      <c r="C170" s="260"/>
      <c r="D170" s="239" t="s">
        <v>142</v>
      </c>
      <c r="E170" s="261" t="s">
        <v>1</v>
      </c>
      <c r="F170" s="262" t="s">
        <v>145</v>
      </c>
      <c r="G170" s="260"/>
      <c r="H170" s="263">
        <v>2789.0999999999999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142</v>
      </c>
      <c r="AU170" s="269" t="s">
        <v>83</v>
      </c>
      <c r="AV170" s="15" t="s">
        <v>139</v>
      </c>
      <c r="AW170" s="15" t="s">
        <v>30</v>
      </c>
      <c r="AX170" s="15" t="s">
        <v>81</v>
      </c>
      <c r="AY170" s="269" t="s">
        <v>132</v>
      </c>
    </row>
    <row r="171" s="2" customFormat="1" ht="16.5" customHeight="1">
      <c r="A171" s="39"/>
      <c r="B171" s="40"/>
      <c r="C171" s="219" t="s">
        <v>165</v>
      </c>
      <c r="D171" s="219" t="s">
        <v>134</v>
      </c>
      <c r="E171" s="220" t="s">
        <v>597</v>
      </c>
      <c r="F171" s="221" t="s">
        <v>457</v>
      </c>
      <c r="G171" s="222" t="s">
        <v>137</v>
      </c>
      <c r="H171" s="223">
        <v>300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38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139</v>
      </c>
      <c r="AT171" s="230" t="s">
        <v>134</v>
      </c>
      <c r="AU171" s="230" t="s">
        <v>83</v>
      </c>
      <c r="AY171" s="18" t="s">
        <v>132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81</v>
      </c>
      <c r="BK171" s="231">
        <f>ROUND(I171*H171,2)</f>
        <v>0</v>
      </c>
      <c r="BL171" s="18" t="s">
        <v>139</v>
      </c>
      <c r="BM171" s="230" t="s">
        <v>183</v>
      </c>
    </row>
    <row r="172" s="13" customFormat="1">
      <c r="A172" s="13"/>
      <c r="B172" s="237"/>
      <c r="C172" s="238"/>
      <c r="D172" s="239" t="s">
        <v>142</v>
      </c>
      <c r="E172" s="240" t="s">
        <v>1</v>
      </c>
      <c r="F172" s="241" t="s">
        <v>650</v>
      </c>
      <c r="G172" s="238"/>
      <c r="H172" s="242">
        <v>300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142</v>
      </c>
      <c r="AU172" s="248" t="s">
        <v>83</v>
      </c>
      <c r="AV172" s="13" t="s">
        <v>83</v>
      </c>
      <c r="AW172" s="13" t="s">
        <v>30</v>
      </c>
      <c r="AX172" s="13" t="s">
        <v>73</v>
      </c>
      <c r="AY172" s="248" t="s">
        <v>132</v>
      </c>
    </row>
    <row r="173" s="14" customFormat="1">
      <c r="A173" s="14"/>
      <c r="B173" s="249"/>
      <c r="C173" s="250"/>
      <c r="D173" s="239" t="s">
        <v>142</v>
      </c>
      <c r="E173" s="251" t="s">
        <v>1</v>
      </c>
      <c r="F173" s="252" t="s">
        <v>781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142</v>
      </c>
      <c r="AU173" s="258" t="s">
        <v>83</v>
      </c>
      <c r="AV173" s="14" t="s">
        <v>81</v>
      </c>
      <c r="AW173" s="14" t="s">
        <v>30</v>
      </c>
      <c r="AX173" s="14" t="s">
        <v>73</v>
      </c>
      <c r="AY173" s="258" t="s">
        <v>132</v>
      </c>
    </row>
    <row r="174" s="15" customFormat="1">
      <c r="A174" s="15"/>
      <c r="B174" s="259"/>
      <c r="C174" s="260"/>
      <c r="D174" s="239" t="s">
        <v>142</v>
      </c>
      <c r="E174" s="261" t="s">
        <v>1</v>
      </c>
      <c r="F174" s="262" t="s">
        <v>145</v>
      </c>
      <c r="G174" s="260"/>
      <c r="H174" s="263">
        <v>300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142</v>
      </c>
      <c r="AU174" s="269" t="s">
        <v>83</v>
      </c>
      <c r="AV174" s="15" t="s">
        <v>139</v>
      </c>
      <c r="AW174" s="15" t="s">
        <v>30</v>
      </c>
      <c r="AX174" s="15" t="s">
        <v>81</v>
      </c>
      <c r="AY174" s="269" t="s">
        <v>132</v>
      </c>
    </row>
    <row r="175" s="2" customFormat="1" ht="24.15" customHeight="1">
      <c r="A175" s="39"/>
      <c r="B175" s="40"/>
      <c r="C175" s="219" t="s">
        <v>186</v>
      </c>
      <c r="D175" s="219" t="s">
        <v>134</v>
      </c>
      <c r="E175" s="220" t="s">
        <v>181</v>
      </c>
      <c r="F175" s="221" t="s">
        <v>182</v>
      </c>
      <c r="G175" s="222" t="s">
        <v>137</v>
      </c>
      <c r="H175" s="223">
        <v>2789.0999999999999</v>
      </c>
      <c r="I175" s="224"/>
      <c r="J175" s="225">
        <f>ROUND(I175*H175,2)</f>
        <v>0</v>
      </c>
      <c r="K175" s="221" t="s">
        <v>138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83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139</v>
      </c>
      <c r="BM175" s="230" t="s">
        <v>189</v>
      </c>
    </row>
    <row r="176" s="2" customFormat="1">
      <c r="A176" s="39"/>
      <c r="B176" s="40"/>
      <c r="C176" s="41"/>
      <c r="D176" s="232" t="s">
        <v>140</v>
      </c>
      <c r="E176" s="41"/>
      <c r="F176" s="233" t="s">
        <v>184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83</v>
      </c>
    </row>
    <row r="177" s="13" customFormat="1">
      <c r="A177" s="13"/>
      <c r="B177" s="237"/>
      <c r="C177" s="238"/>
      <c r="D177" s="239" t="s">
        <v>142</v>
      </c>
      <c r="E177" s="240" t="s">
        <v>1</v>
      </c>
      <c r="F177" s="241" t="s">
        <v>769</v>
      </c>
      <c r="G177" s="238"/>
      <c r="H177" s="242">
        <v>2114.0999999999999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142</v>
      </c>
      <c r="AU177" s="248" t="s">
        <v>83</v>
      </c>
      <c r="AV177" s="13" t="s">
        <v>83</v>
      </c>
      <c r="AW177" s="13" t="s">
        <v>30</v>
      </c>
      <c r="AX177" s="13" t="s">
        <v>73</v>
      </c>
      <c r="AY177" s="248" t="s">
        <v>132</v>
      </c>
    </row>
    <row r="178" s="14" customFormat="1">
      <c r="A178" s="14"/>
      <c r="B178" s="249"/>
      <c r="C178" s="250"/>
      <c r="D178" s="239" t="s">
        <v>142</v>
      </c>
      <c r="E178" s="251" t="s">
        <v>1</v>
      </c>
      <c r="F178" s="252" t="s">
        <v>151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142</v>
      </c>
      <c r="AU178" s="258" t="s">
        <v>83</v>
      </c>
      <c r="AV178" s="14" t="s">
        <v>81</v>
      </c>
      <c r="AW178" s="14" t="s">
        <v>30</v>
      </c>
      <c r="AX178" s="14" t="s">
        <v>73</v>
      </c>
      <c r="AY178" s="258" t="s">
        <v>132</v>
      </c>
    </row>
    <row r="179" s="13" customFormat="1">
      <c r="A179" s="13"/>
      <c r="B179" s="237"/>
      <c r="C179" s="238"/>
      <c r="D179" s="239" t="s">
        <v>142</v>
      </c>
      <c r="E179" s="240" t="s">
        <v>1</v>
      </c>
      <c r="F179" s="241" t="s">
        <v>770</v>
      </c>
      <c r="G179" s="238"/>
      <c r="H179" s="242">
        <v>185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142</v>
      </c>
      <c r="AU179" s="248" t="s">
        <v>83</v>
      </c>
      <c r="AV179" s="13" t="s">
        <v>83</v>
      </c>
      <c r="AW179" s="13" t="s">
        <v>30</v>
      </c>
      <c r="AX179" s="13" t="s">
        <v>73</v>
      </c>
      <c r="AY179" s="248" t="s">
        <v>132</v>
      </c>
    </row>
    <row r="180" s="14" customFormat="1">
      <c r="A180" s="14"/>
      <c r="B180" s="249"/>
      <c r="C180" s="250"/>
      <c r="D180" s="239" t="s">
        <v>142</v>
      </c>
      <c r="E180" s="251" t="s">
        <v>1</v>
      </c>
      <c r="F180" s="252" t="s">
        <v>185</v>
      </c>
      <c r="G180" s="250"/>
      <c r="H180" s="251" t="s">
        <v>1</v>
      </c>
      <c r="I180" s="253"/>
      <c r="J180" s="250"/>
      <c r="K180" s="250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142</v>
      </c>
      <c r="AU180" s="258" t="s">
        <v>83</v>
      </c>
      <c r="AV180" s="14" t="s">
        <v>81</v>
      </c>
      <c r="AW180" s="14" t="s">
        <v>30</v>
      </c>
      <c r="AX180" s="14" t="s">
        <v>73</v>
      </c>
      <c r="AY180" s="258" t="s">
        <v>132</v>
      </c>
    </row>
    <row r="181" s="13" customFormat="1">
      <c r="A181" s="13"/>
      <c r="B181" s="237"/>
      <c r="C181" s="238"/>
      <c r="D181" s="239" t="s">
        <v>142</v>
      </c>
      <c r="E181" s="240" t="s">
        <v>1</v>
      </c>
      <c r="F181" s="241" t="s">
        <v>771</v>
      </c>
      <c r="G181" s="238"/>
      <c r="H181" s="242">
        <v>490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142</v>
      </c>
      <c r="AU181" s="248" t="s">
        <v>83</v>
      </c>
      <c r="AV181" s="13" t="s">
        <v>83</v>
      </c>
      <c r="AW181" s="13" t="s">
        <v>30</v>
      </c>
      <c r="AX181" s="13" t="s">
        <v>73</v>
      </c>
      <c r="AY181" s="248" t="s">
        <v>132</v>
      </c>
    </row>
    <row r="182" s="14" customFormat="1">
      <c r="A182" s="14"/>
      <c r="B182" s="249"/>
      <c r="C182" s="250"/>
      <c r="D182" s="239" t="s">
        <v>142</v>
      </c>
      <c r="E182" s="251" t="s">
        <v>1</v>
      </c>
      <c r="F182" s="252" t="s">
        <v>782</v>
      </c>
      <c r="G182" s="250"/>
      <c r="H182" s="251" t="s">
        <v>1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142</v>
      </c>
      <c r="AU182" s="258" t="s">
        <v>83</v>
      </c>
      <c r="AV182" s="14" t="s">
        <v>81</v>
      </c>
      <c r="AW182" s="14" t="s">
        <v>30</v>
      </c>
      <c r="AX182" s="14" t="s">
        <v>73</v>
      </c>
      <c r="AY182" s="258" t="s">
        <v>132</v>
      </c>
    </row>
    <row r="183" s="14" customFormat="1">
      <c r="A183" s="14"/>
      <c r="B183" s="249"/>
      <c r="C183" s="250"/>
      <c r="D183" s="239" t="s">
        <v>142</v>
      </c>
      <c r="E183" s="251" t="s">
        <v>1</v>
      </c>
      <c r="F183" s="252" t="s">
        <v>177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142</v>
      </c>
      <c r="AU183" s="258" t="s">
        <v>83</v>
      </c>
      <c r="AV183" s="14" t="s">
        <v>81</v>
      </c>
      <c r="AW183" s="14" t="s">
        <v>30</v>
      </c>
      <c r="AX183" s="14" t="s">
        <v>73</v>
      </c>
      <c r="AY183" s="258" t="s">
        <v>132</v>
      </c>
    </row>
    <row r="184" s="15" customFormat="1">
      <c r="A184" s="15"/>
      <c r="B184" s="259"/>
      <c r="C184" s="260"/>
      <c r="D184" s="239" t="s">
        <v>142</v>
      </c>
      <c r="E184" s="261" t="s">
        <v>1</v>
      </c>
      <c r="F184" s="262" t="s">
        <v>145</v>
      </c>
      <c r="G184" s="260"/>
      <c r="H184" s="263">
        <v>2789.0999999999999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142</v>
      </c>
      <c r="AU184" s="269" t="s">
        <v>83</v>
      </c>
      <c r="AV184" s="15" t="s">
        <v>139</v>
      </c>
      <c r="AW184" s="15" t="s">
        <v>30</v>
      </c>
      <c r="AX184" s="15" t="s">
        <v>81</v>
      </c>
      <c r="AY184" s="269" t="s">
        <v>132</v>
      </c>
    </row>
    <row r="185" s="2" customFormat="1" ht="24.15" customHeight="1">
      <c r="A185" s="39"/>
      <c r="B185" s="40"/>
      <c r="C185" s="219" t="s">
        <v>171</v>
      </c>
      <c r="D185" s="219" t="s">
        <v>134</v>
      </c>
      <c r="E185" s="220" t="s">
        <v>187</v>
      </c>
      <c r="F185" s="221" t="s">
        <v>188</v>
      </c>
      <c r="G185" s="222" t="s">
        <v>137</v>
      </c>
      <c r="H185" s="223">
        <v>790</v>
      </c>
      <c r="I185" s="224"/>
      <c r="J185" s="225">
        <f>ROUND(I185*H185,2)</f>
        <v>0</v>
      </c>
      <c r="K185" s="221" t="s">
        <v>138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139</v>
      </c>
      <c r="AT185" s="230" t="s">
        <v>134</v>
      </c>
      <c r="AU185" s="230" t="s">
        <v>83</v>
      </c>
      <c r="AY185" s="18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139</v>
      </c>
      <c r="BM185" s="230" t="s">
        <v>194</v>
      </c>
    </row>
    <row r="186" s="2" customFormat="1">
      <c r="A186" s="39"/>
      <c r="B186" s="40"/>
      <c r="C186" s="41"/>
      <c r="D186" s="232" t="s">
        <v>140</v>
      </c>
      <c r="E186" s="41"/>
      <c r="F186" s="233" t="s">
        <v>190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140</v>
      </c>
      <c r="AU186" s="18" t="s">
        <v>83</v>
      </c>
    </row>
    <row r="187" s="13" customFormat="1">
      <c r="A187" s="13"/>
      <c r="B187" s="237"/>
      <c r="C187" s="238"/>
      <c r="D187" s="239" t="s">
        <v>142</v>
      </c>
      <c r="E187" s="240" t="s">
        <v>1</v>
      </c>
      <c r="F187" s="241" t="s">
        <v>783</v>
      </c>
      <c r="G187" s="238"/>
      <c r="H187" s="242">
        <v>790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142</v>
      </c>
      <c r="AU187" s="248" t="s">
        <v>83</v>
      </c>
      <c r="AV187" s="13" t="s">
        <v>83</v>
      </c>
      <c r="AW187" s="13" t="s">
        <v>30</v>
      </c>
      <c r="AX187" s="13" t="s">
        <v>73</v>
      </c>
      <c r="AY187" s="248" t="s">
        <v>132</v>
      </c>
    </row>
    <row r="188" s="14" customFormat="1">
      <c r="A188" s="14"/>
      <c r="B188" s="249"/>
      <c r="C188" s="250"/>
      <c r="D188" s="239" t="s">
        <v>142</v>
      </c>
      <c r="E188" s="251" t="s">
        <v>1</v>
      </c>
      <c r="F188" s="252" t="s">
        <v>784</v>
      </c>
      <c r="G188" s="250"/>
      <c r="H188" s="251" t="s">
        <v>1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142</v>
      </c>
      <c r="AU188" s="258" t="s">
        <v>83</v>
      </c>
      <c r="AV188" s="14" t="s">
        <v>81</v>
      </c>
      <c r="AW188" s="14" t="s">
        <v>30</v>
      </c>
      <c r="AX188" s="14" t="s">
        <v>73</v>
      </c>
      <c r="AY188" s="258" t="s">
        <v>132</v>
      </c>
    </row>
    <row r="189" s="15" customFormat="1">
      <c r="A189" s="15"/>
      <c r="B189" s="259"/>
      <c r="C189" s="260"/>
      <c r="D189" s="239" t="s">
        <v>142</v>
      </c>
      <c r="E189" s="261" t="s">
        <v>1</v>
      </c>
      <c r="F189" s="262" t="s">
        <v>145</v>
      </c>
      <c r="G189" s="260"/>
      <c r="H189" s="263">
        <v>790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142</v>
      </c>
      <c r="AU189" s="269" t="s">
        <v>83</v>
      </c>
      <c r="AV189" s="15" t="s">
        <v>139</v>
      </c>
      <c r="AW189" s="15" t="s">
        <v>30</v>
      </c>
      <c r="AX189" s="15" t="s">
        <v>81</v>
      </c>
      <c r="AY189" s="269" t="s">
        <v>132</v>
      </c>
    </row>
    <row r="190" s="12" customFormat="1" ht="22.8" customHeight="1">
      <c r="A190" s="12"/>
      <c r="B190" s="203"/>
      <c r="C190" s="204"/>
      <c r="D190" s="205" t="s">
        <v>72</v>
      </c>
      <c r="E190" s="217" t="s">
        <v>186</v>
      </c>
      <c r="F190" s="217" t="s">
        <v>215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SUM(P191:P274)</f>
        <v>0</v>
      </c>
      <c r="Q190" s="211"/>
      <c r="R190" s="212">
        <f>SUM(R191:R274)</f>
        <v>0</v>
      </c>
      <c r="S190" s="211"/>
      <c r="T190" s="213">
        <f>SUM(T191:T274)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81</v>
      </c>
      <c r="AT190" s="215" t="s">
        <v>72</v>
      </c>
      <c r="AU190" s="215" t="s">
        <v>81</v>
      </c>
      <c r="AY190" s="214" t="s">
        <v>132</v>
      </c>
      <c r="BK190" s="216">
        <f>SUM(BK191:BK274)</f>
        <v>0</v>
      </c>
    </row>
    <row r="191" s="2" customFormat="1" ht="16.5" customHeight="1">
      <c r="A191" s="39"/>
      <c r="B191" s="40"/>
      <c r="C191" s="219" t="s">
        <v>198</v>
      </c>
      <c r="D191" s="219" t="s">
        <v>134</v>
      </c>
      <c r="E191" s="220" t="s">
        <v>258</v>
      </c>
      <c r="F191" s="221" t="s">
        <v>259</v>
      </c>
      <c r="G191" s="222" t="s">
        <v>218</v>
      </c>
      <c r="H191" s="223">
        <v>251.40000000000001</v>
      </c>
      <c r="I191" s="224"/>
      <c r="J191" s="225">
        <f>ROUND(I191*H191,2)</f>
        <v>0</v>
      </c>
      <c r="K191" s="221" t="s">
        <v>138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139</v>
      </c>
      <c r="AT191" s="230" t="s">
        <v>134</v>
      </c>
      <c r="AU191" s="230" t="s">
        <v>83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139</v>
      </c>
      <c r="BM191" s="230" t="s">
        <v>202</v>
      </c>
    </row>
    <row r="192" s="2" customFormat="1">
      <c r="A192" s="39"/>
      <c r="B192" s="40"/>
      <c r="C192" s="41"/>
      <c r="D192" s="232" t="s">
        <v>140</v>
      </c>
      <c r="E192" s="41"/>
      <c r="F192" s="233" t="s">
        <v>261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140</v>
      </c>
      <c r="AU192" s="18" t="s">
        <v>83</v>
      </c>
    </row>
    <row r="193" s="13" customFormat="1">
      <c r="A193" s="13"/>
      <c r="B193" s="237"/>
      <c r="C193" s="238"/>
      <c r="D193" s="239" t="s">
        <v>142</v>
      </c>
      <c r="E193" s="240" t="s">
        <v>1</v>
      </c>
      <c r="F193" s="241" t="s">
        <v>785</v>
      </c>
      <c r="G193" s="238"/>
      <c r="H193" s="242">
        <v>251.40000000000001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142</v>
      </c>
      <c r="AU193" s="248" t="s">
        <v>83</v>
      </c>
      <c r="AV193" s="13" t="s">
        <v>83</v>
      </c>
      <c r="AW193" s="13" t="s">
        <v>30</v>
      </c>
      <c r="AX193" s="13" t="s">
        <v>73</v>
      </c>
      <c r="AY193" s="248" t="s">
        <v>132</v>
      </c>
    </row>
    <row r="194" s="14" customFormat="1">
      <c r="A194" s="14"/>
      <c r="B194" s="249"/>
      <c r="C194" s="250"/>
      <c r="D194" s="239" t="s">
        <v>142</v>
      </c>
      <c r="E194" s="251" t="s">
        <v>1</v>
      </c>
      <c r="F194" s="252" t="s">
        <v>263</v>
      </c>
      <c r="G194" s="250"/>
      <c r="H194" s="251" t="s">
        <v>1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142</v>
      </c>
      <c r="AU194" s="258" t="s">
        <v>83</v>
      </c>
      <c r="AV194" s="14" t="s">
        <v>81</v>
      </c>
      <c r="AW194" s="14" t="s">
        <v>30</v>
      </c>
      <c r="AX194" s="14" t="s">
        <v>73</v>
      </c>
      <c r="AY194" s="258" t="s">
        <v>132</v>
      </c>
    </row>
    <row r="195" s="14" customFormat="1">
      <c r="A195" s="14"/>
      <c r="B195" s="249"/>
      <c r="C195" s="250"/>
      <c r="D195" s="239" t="s">
        <v>142</v>
      </c>
      <c r="E195" s="251" t="s">
        <v>1</v>
      </c>
      <c r="F195" s="252" t="s">
        <v>144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142</v>
      </c>
      <c r="AU195" s="258" t="s">
        <v>83</v>
      </c>
      <c r="AV195" s="14" t="s">
        <v>81</v>
      </c>
      <c r="AW195" s="14" t="s">
        <v>30</v>
      </c>
      <c r="AX195" s="14" t="s">
        <v>73</v>
      </c>
      <c r="AY195" s="258" t="s">
        <v>132</v>
      </c>
    </row>
    <row r="196" s="15" customFormat="1">
      <c r="A196" s="15"/>
      <c r="B196" s="259"/>
      <c r="C196" s="260"/>
      <c r="D196" s="239" t="s">
        <v>142</v>
      </c>
      <c r="E196" s="261" t="s">
        <v>1</v>
      </c>
      <c r="F196" s="262" t="s">
        <v>145</v>
      </c>
      <c r="G196" s="260"/>
      <c r="H196" s="263">
        <v>251.40000000000001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142</v>
      </c>
      <c r="AU196" s="269" t="s">
        <v>83</v>
      </c>
      <c r="AV196" s="15" t="s">
        <v>139</v>
      </c>
      <c r="AW196" s="15" t="s">
        <v>30</v>
      </c>
      <c r="AX196" s="15" t="s">
        <v>81</v>
      </c>
      <c r="AY196" s="269" t="s">
        <v>132</v>
      </c>
    </row>
    <row r="197" s="2" customFormat="1" ht="21.75" customHeight="1">
      <c r="A197" s="39"/>
      <c r="B197" s="40"/>
      <c r="C197" s="219" t="s">
        <v>175</v>
      </c>
      <c r="D197" s="219" t="s">
        <v>134</v>
      </c>
      <c r="E197" s="220" t="s">
        <v>266</v>
      </c>
      <c r="F197" s="221" t="s">
        <v>267</v>
      </c>
      <c r="G197" s="222" t="s">
        <v>218</v>
      </c>
      <c r="H197" s="223">
        <v>37.5</v>
      </c>
      <c r="I197" s="224"/>
      <c r="J197" s="225">
        <f>ROUND(I197*H197,2)</f>
        <v>0</v>
      </c>
      <c r="K197" s="221" t="s">
        <v>138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139</v>
      </c>
      <c r="AT197" s="230" t="s">
        <v>134</v>
      </c>
      <c r="AU197" s="230" t="s">
        <v>83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139</v>
      </c>
      <c r="BM197" s="230" t="s">
        <v>208</v>
      </c>
    </row>
    <row r="198" s="2" customFormat="1">
      <c r="A198" s="39"/>
      <c r="B198" s="40"/>
      <c r="C198" s="41"/>
      <c r="D198" s="232" t="s">
        <v>140</v>
      </c>
      <c r="E198" s="41"/>
      <c r="F198" s="233" t="s">
        <v>269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140</v>
      </c>
      <c r="AU198" s="18" t="s">
        <v>83</v>
      </c>
    </row>
    <row r="199" s="13" customFormat="1">
      <c r="A199" s="13"/>
      <c r="B199" s="237"/>
      <c r="C199" s="238"/>
      <c r="D199" s="239" t="s">
        <v>142</v>
      </c>
      <c r="E199" s="240" t="s">
        <v>1</v>
      </c>
      <c r="F199" s="241" t="s">
        <v>786</v>
      </c>
      <c r="G199" s="238"/>
      <c r="H199" s="242">
        <v>37.5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142</v>
      </c>
      <c r="AU199" s="248" t="s">
        <v>83</v>
      </c>
      <c r="AV199" s="13" t="s">
        <v>83</v>
      </c>
      <c r="AW199" s="13" t="s">
        <v>30</v>
      </c>
      <c r="AX199" s="13" t="s">
        <v>73</v>
      </c>
      <c r="AY199" s="248" t="s">
        <v>132</v>
      </c>
    </row>
    <row r="200" s="14" customFormat="1">
      <c r="A200" s="14"/>
      <c r="B200" s="249"/>
      <c r="C200" s="250"/>
      <c r="D200" s="239" t="s">
        <v>142</v>
      </c>
      <c r="E200" s="251" t="s">
        <v>1</v>
      </c>
      <c r="F200" s="252" t="s">
        <v>287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142</v>
      </c>
      <c r="AU200" s="258" t="s">
        <v>83</v>
      </c>
      <c r="AV200" s="14" t="s">
        <v>81</v>
      </c>
      <c r="AW200" s="14" t="s">
        <v>30</v>
      </c>
      <c r="AX200" s="14" t="s">
        <v>73</v>
      </c>
      <c r="AY200" s="258" t="s">
        <v>132</v>
      </c>
    </row>
    <row r="201" s="14" customFormat="1">
      <c r="A201" s="14"/>
      <c r="B201" s="249"/>
      <c r="C201" s="250"/>
      <c r="D201" s="239" t="s">
        <v>142</v>
      </c>
      <c r="E201" s="251" t="s">
        <v>1</v>
      </c>
      <c r="F201" s="252" t="s">
        <v>144</v>
      </c>
      <c r="G201" s="250"/>
      <c r="H201" s="251" t="s">
        <v>1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142</v>
      </c>
      <c r="AU201" s="258" t="s">
        <v>83</v>
      </c>
      <c r="AV201" s="14" t="s">
        <v>81</v>
      </c>
      <c r="AW201" s="14" t="s">
        <v>30</v>
      </c>
      <c r="AX201" s="14" t="s">
        <v>73</v>
      </c>
      <c r="AY201" s="258" t="s">
        <v>132</v>
      </c>
    </row>
    <row r="202" s="15" customFormat="1">
      <c r="A202" s="15"/>
      <c r="B202" s="259"/>
      <c r="C202" s="260"/>
      <c r="D202" s="239" t="s">
        <v>142</v>
      </c>
      <c r="E202" s="261" t="s">
        <v>1</v>
      </c>
      <c r="F202" s="262" t="s">
        <v>145</v>
      </c>
      <c r="G202" s="260"/>
      <c r="H202" s="263">
        <v>37.5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142</v>
      </c>
      <c r="AU202" s="269" t="s">
        <v>83</v>
      </c>
      <c r="AV202" s="15" t="s">
        <v>139</v>
      </c>
      <c r="AW202" s="15" t="s">
        <v>30</v>
      </c>
      <c r="AX202" s="15" t="s">
        <v>81</v>
      </c>
      <c r="AY202" s="269" t="s">
        <v>132</v>
      </c>
    </row>
    <row r="203" s="2" customFormat="1" ht="16.5" customHeight="1">
      <c r="A203" s="39"/>
      <c r="B203" s="40"/>
      <c r="C203" s="219" t="s">
        <v>210</v>
      </c>
      <c r="D203" s="219" t="s">
        <v>134</v>
      </c>
      <c r="E203" s="220" t="s">
        <v>276</v>
      </c>
      <c r="F203" s="221" t="s">
        <v>277</v>
      </c>
      <c r="G203" s="222" t="s">
        <v>218</v>
      </c>
      <c r="H203" s="223">
        <v>458.39999999999998</v>
      </c>
      <c r="I203" s="224"/>
      <c r="J203" s="225">
        <f>ROUND(I203*H203,2)</f>
        <v>0</v>
      </c>
      <c r="K203" s="221" t="s">
        <v>138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139</v>
      </c>
      <c r="AT203" s="230" t="s">
        <v>134</v>
      </c>
      <c r="AU203" s="230" t="s">
        <v>83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139</v>
      </c>
      <c r="BM203" s="230" t="s">
        <v>213</v>
      </c>
    </row>
    <row r="204" s="2" customFormat="1">
      <c r="A204" s="39"/>
      <c r="B204" s="40"/>
      <c r="C204" s="41"/>
      <c r="D204" s="232" t="s">
        <v>140</v>
      </c>
      <c r="E204" s="41"/>
      <c r="F204" s="233" t="s">
        <v>279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140</v>
      </c>
      <c r="AU204" s="18" t="s">
        <v>83</v>
      </c>
    </row>
    <row r="205" s="13" customFormat="1">
      <c r="A205" s="13"/>
      <c r="B205" s="237"/>
      <c r="C205" s="238"/>
      <c r="D205" s="239" t="s">
        <v>142</v>
      </c>
      <c r="E205" s="240" t="s">
        <v>1</v>
      </c>
      <c r="F205" s="241" t="s">
        <v>787</v>
      </c>
      <c r="G205" s="238"/>
      <c r="H205" s="242">
        <v>458.39999999999998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142</v>
      </c>
      <c r="AU205" s="248" t="s">
        <v>83</v>
      </c>
      <c r="AV205" s="13" t="s">
        <v>83</v>
      </c>
      <c r="AW205" s="13" t="s">
        <v>30</v>
      </c>
      <c r="AX205" s="13" t="s">
        <v>73</v>
      </c>
      <c r="AY205" s="248" t="s">
        <v>132</v>
      </c>
    </row>
    <row r="206" s="14" customFormat="1">
      <c r="A206" s="14"/>
      <c r="B206" s="249"/>
      <c r="C206" s="250"/>
      <c r="D206" s="239" t="s">
        <v>142</v>
      </c>
      <c r="E206" s="251" t="s">
        <v>1</v>
      </c>
      <c r="F206" s="252" t="s">
        <v>281</v>
      </c>
      <c r="G206" s="250"/>
      <c r="H206" s="251" t="s">
        <v>1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142</v>
      </c>
      <c r="AU206" s="258" t="s">
        <v>83</v>
      </c>
      <c r="AV206" s="14" t="s">
        <v>81</v>
      </c>
      <c r="AW206" s="14" t="s">
        <v>30</v>
      </c>
      <c r="AX206" s="14" t="s">
        <v>73</v>
      </c>
      <c r="AY206" s="258" t="s">
        <v>132</v>
      </c>
    </row>
    <row r="207" s="15" customFormat="1">
      <c r="A207" s="15"/>
      <c r="B207" s="259"/>
      <c r="C207" s="260"/>
      <c r="D207" s="239" t="s">
        <v>142</v>
      </c>
      <c r="E207" s="261" t="s">
        <v>1</v>
      </c>
      <c r="F207" s="262" t="s">
        <v>145</v>
      </c>
      <c r="G207" s="260"/>
      <c r="H207" s="263">
        <v>458.39999999999998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142</v>
      </c>
      <c r="AU207" s="269" t="s">
        <v>83</v>
      </c>
      <c r="AV207" s="15" t="s">
        <v>139</v>
      </c>
      <c r="AW207" s="15" t="s">
        <v>30</v>
      </c>
      <c r="AX207" s="15" t="s">
        <v>81</v>
      </c>
      <c r="AY207" s="269" t="s">
        <v>132</v>
      </c>
    </row>
    <row r="208" s="2" customFormat="1" ht="21.75" customHeight="1">
      <c r="A208" s="39"/>
      <c r="B208" s="40"/>
      <c r="C208" s="219" t="s">
        <v>179</v>
      </c>
      <c r="D208" s="219" t="s">
        <v>134</v>
      </c>
      <c r="E208" s="220" t="s">
        <v>282</v>
      </c>
      <c r="F208" s="221" t="s">
        <v>283</v>
      </c>
      <c r="G208" s="222" t="s">
        <v>218</v>
      </c>
      <c r="H208" s="223">
        <v>119.40000000000001</v>
      </c>
      <c r="I208" s="224"/>
      <c r="J208" s="225">
        <f>ROUND(I208*H208,2)</f>
        <v>0</v>
      </c>
      <c r="K208" s="221" t="s">
        <v>138</v>
      </c>
      <c r="L208" s="45"/>
      <c r="M208" s="226" t="s">
        <v>1</v>
      </c>
      <c r="N208" s="227" t="s">
        <v>38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139</v>
      </c>
      <c r="AT208" s="230" t="s">
        <v>134</v>
      </c>
      <c r="AU208" s="230" t="s">
        <v>83</v>
      </c>
      <c r="AY208" s="18" t="s">
        <v>132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139</v>
      </c>
      <c r="BM208" s="230" t="s">
        <v>219</v>
      </c>
    </row>
    <row r="209" s="2" customFormat="1">
      <c r="A209" s="39"/>
      <c r="B209" s="40"/>
      <c r="C209" s="41"/>
      <c r="D209" s="232" t="s">
        <v>140</v>
      </c>
      <c r="E209" s="41"/>
      <c r="F209" s="233" t="s">
        <v>285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140</v>
      </c>
      <c r="AU209" s="18" t="s">
        <v>83</v>
      </c>
    </row>
    <row r="210" s="13" customFormat="1">
      <c r="A210" s="13"/>
      <c r="B210" s="237"/>
      <c r="C210" s="238"/>
      <c r="D210" s="239" t="s">
        <v>142</v>
      </c>
      <c r="E210" s="240" t="s">
        <v>1</v>
      </c>
      <c r="F210" s="241" t="s">
        <v>788</v>
      </c>
      <c r="G210" s="238"/>
      <c r="H210" s="242">
        <v>54.899999999999999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142</v>
      </c>
      <c r="AU210" s="248" t="s">
        <v>83</v>
      </c>
      <c r="AV210" s="13" t="s">
        <v>83</v>
      </c>
      <c r="AW210" s="13" t="s">
        <v>30</v>
      </c>
      <c r="AX210" s="13" t="s">
        <v>73</v>
      </c>
      <c r="AY210" s="248" t="s">
        <v>132</v>
      </c>
    </row>
    <row r="211" s="14" customFormat="1">
      <c r="A211" s="14"/>
      <c r="B211" s="249"/>
      <c r="C211" s="250"/>
      <c r="D211" s="239" t="s">
        <v>142</v>
      </c>
      <c r="E211" s="251" t="s">
        <v>1</v>
      </c>
      <c r="F211" s="252" t="s">
        <v>287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142</v>
      </c>
      <c r="AU211" s="258" t="s">
        <v>83</v>
      </c>
      <c r="AV211" s="14" t="s">
        <v>81</v>
      </c>
      <c r="AW211" s="14" t="s">
        <v>30</v>
      </c>
      <c r="AX211" s="14" t="s">
        <v>73</v>
      </c>
      <c r="AY211" s="258" t="s">
        <v>132</v>
      </c>
    </row>
    <row r="212" s="13" customFormat="1">
      <c r="A212" s="13"/>
      <c r="B212" s="237"/>
      <c r="C212" s="238"/>
      <c r="D212" s="239" t="s">
        <v>142</v>
      </c>
      <c r="E212" s="240" t="s">
        <v>1</v>
      </c>
      <c r="F212" s="241" t="s">
        <v>789</v>
      </c>
      <c r="G212" s="238"/>
      <c r="H212" s="242">
        <v>64.5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142</v>
      </c>
      <c r="AU212" s="248" t="s">
        <v>83</v>
      </c>
      <c r="AV212" s="13" t="s">
        <v>83</v>
      </c>
      <c r="AW212" s="13" t="s">
        <v>30</v>
      </c>
      <c r="AX212" s="13" t="s">
        <v>73</v>
      </c>
      <c r="AY212" s="248" t="s">
        <v>132</v>
      </c>
    </row>
    <row r="213" s="14" customFormat="1">
      <c r="A213" s="14"/>
      <c r="B213" s="249"/>
      <c r="C213" s="250"/>
      <c r="D213" s="239" t="s">
        <v>142</v>
      </c>
      <c r="E213" s="251" t="s">
        <v>1</v>
      </c>
      <c r="F213" s="252" t="s">
        <v>289</v>
      </c>
      <c r="G213" s="250"/>
      <c r="H213" s="251" t="s">
        <v>1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142</v>
      </c>
      <c r="AU213" s="258" t="s">
        <v>83</v>
      </c>
      <c r="AV213" s="14" t="s">
        <v>81</v>
      </c>
      <c r="AW213" s="14" t="s">
        <v>30</v>
      </c>
      <c r="AX213" s="14" t="s">
        <v>73</v>
      </c>
      <c r="AY213" s="258" t="s">
        <v>132</v>
      </c>
    </row>
    <row r="214" s="14" customFormat="1">
      <c r="A214" s="14"/>
      <c r="B214" s="249"/>
      <c r="C214" s="250"/>
      <c r="D214" s="239" t="s">
        <v>142</v>
      </c>
      <c r="E214" s="251" t="s">
        <v>1</v>
      </c>
      <c r="F214" s="252" t="s">
        <v>144</v>
      </c>
      <c r="G214" s="250"/>
      <c r="H214" s="251" t="s">
        <v>1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142</v>
      </c>
      <c r="AU214" s="258" t="s">
        <v>83</v>
      </c>
      <c r="AV214" s="14" t="s">
        <v>81</v>
      </c>
      <c r="AW214" s="14" t="s">
        <v>30</v>
      </c>
      <c r="AX214" s="14" t="s">
        <v>73</v>
      </c>
      <c r="AY214" s="258" t="s">
        <v>132</v>
      </c>
    </row>
    <row r="215" s="15" customFormat="1">
      <c r="A215" s="15"/>
      <c r="B215" s="259"/>
      <c r="C215" s="260"/>
      <c r="D215" s="239" t="s">
        <v>142</v>
      </c>
      <c r="E215" s="261" t="s">
        <v>1</v>
      </c>
      <c r="F215" s="262" t="s">
        <v>145</v>
      </c>
      <c r="G215" s="260"/>
      <c r="H215" s="263">
        <v>119.40000000000001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142</v>
      </c>
      <c r="AU215" s="269" t="s">
        <v>83</v>
      </c>
      <c r="AV215" s="15" t="s">
        <v>139</v>
      </c>
      <c r="AW215" s="15" t="s">
        <v>30</v>
      </c>
      <c r="AX215" s="15" t="s">
        <v>81</v>
      </c>
      <c r="AY215" s="269" t="s">
        <v>132</v>
      </c>
    </row>
    <row r="216" s="2" customFormat="1" ht="21.75" customHeight="1">
      <c r="A216" s="39"/>
      <c r="B216" s="40"/>
      <c r="C216" s="219" t="s">
        <v>8</v>
      </c>
      <c r="D216" s="219" t="s">
        <v>134</v>
      </c>
      <c r="E216" s="220" t="s">
        <v>291</v>
      </c>
      <c r="F216" s="221" t="s">
        <v>292</v>
      </c>
      <c r="G216" s="222" t="s">
        <v>137</v>
      </c>
      <c r="H216" s="223">
        <v>20</v>
      </c>
      <c r="I216" s="224"/>
      <c r="J216" s="225">
        <f>ROUND(I216*H216,2)</f>
        <v>0</v>
      </c>
      <c r="K216" s="221" t="s">
        <v>138</v>
      </c>
      <c r="L216" s="45"/>
      <c r="M216" s="226" t="s">
        <v>1</v>
      </c>
      <c r="N216" s="227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139</v>
      </c>
      <c r="AT216" s="230" t="s">
        <v>134</v>
      </c>
      <c r="AU216" s="230" t="s">
        <v>83</v>
      </c>
      <c r="AY216" s="18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139</v>
      </c>
      <c r="BM216" s="230" t="s">
        <v>223</v>
      </c>
    </row>
    <row r="217" s="2" customFormat="1">
      <c r="A217" s="39"/>
      <c r="B217" s="40"/>
      <c r="C217" s="41"/>
      <c r="D217" s="232" t="s">
        <v>140</v>
      </c>
      <c r="E217" s="41"/>
      <c r="F217" s="233" t="s">
        <v>294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140</v>
      </c>
      <c r="AU217" s="18" t="s">
        <v>83</v>
      </c>
    </row>
    <row r="218" s="13" customFormat="1">
      <c r="A218" s="13"/>
      <c r="B218" s="237"/>
      <c r="C218" s="238"/>
      <c r="D218" s="239" t="s">
        <v>142</v>
      </c>
      <c r="E218" s="240" t="s">
        <v>1</v>
      </c>
      <c r="F218" s="241" t="s">
        <v>790</v>
      </c>
      <c r="G218" s="238"/>
      <c r="H218" s="242">
        <v>20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142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132</v>
      </c>
    </row>
    <row r="219" s="14" customFormat="1">
      <c r="A219" s="14"/>
      <c r="B219" s="249"/>
      <c r="C219" s="250"/>
      <c r="D219" s="239" t="s">
        <v>142</v>
      </c>
      <c r="E219" s="251" t="s">
        <v>1</v>
      </c>
      <c r="F219" s="252" t="s">
        <v>628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142</v>
      </c>
      <c r="AU219" s="258" t="s">
        <v>83</v>
      </c>
      <c r="AV219" s="14" t="s">
        <v>81</v>
      </c>
      <c r="AW219" s="14" t="s">
        <v>30</v>
      </c>
      <c r="AX219" s="14" t="s">
        <v>73</v>
      </c>
      <c r="AY219" s="258" t="s">
        <v>132</v>
      </c>
    </row>
    <row r="220" s="14" customFormat="1">
      <c r="A220" s="14"/>
      <c r="B220" s="249"/>
      <c r="C220" s="250"/>
      <c r="D220" s="239" t="s">
        <v>142</v>
      </c>
      <c r="E220" s="251" t="s">
        <v>1</v>
      </c>
      <c r="F220" s="252" t="s">
        <v>144</v>
      </c>
      <c r="G220" s="250"/>
      <c r="H220" s="251" t="s">
        <v>1</v>
      </c>
      <c r="I220" s="253"/>
      <c r="J220" s="250"/>
      <c r="K220" s="250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142</v>
      </c>
      <c r="AU220" s="258" t="s">
        <v>83</v>
      </c>
      <c r="AV220" s="14" t="s">
        <v>81</v>
      </c>
      <c r="AW220" s="14" t="s">
        <v>30</v>
      </c>
      <c r="AX220" s="14" t="s">
        <v>73</v>
      </c>
      <c r="AY220" s="258" t="s">
        <v>132</v>
      </c>
    </row>
    <row r="221" s="15" customFormat="1">
      <c r="A221" s="15"/>
      <c r="B221" s="259"/>
      <c r="C221" s="260"/>
      <c r="D221" s="239" t="s">
        <v>142</v>
      </c>
      <c r="E221" s="261" t="s">
        <v>1</v>
      </c>
      <c r="F221" s="262" t="s">
        <v>145</v>
      </c>
      <c r="G221" s="260"/>
      <c r="H221" s="263">
        <v>20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142</v>
      </c>
      <c r="AU221" s="269" t="s">
        <v>83</v>
      </c>
      <c r="AV221" s="15" t="s">
        <v>139</v>
      </c>
      <c r="AW221" s="15" t="s">
        <v>30</v>
      </c>
      <c r="AX221" s="15" t="s">
        <v>81</v>
      </c>
      <c r="AY221" s="269" t="s">
        <v>132</v>
      </c>
    </row>
    <row r="222" s="2" customFormat="1" ht="24.15" customHeight="1">
      <c r="A222" s="39"/>
      <c r="B222" s="40"/>
      <c r="C222" s="219" t="s">
        <v>183</v>
      </c>
      <c r="D222" s="219" t="s">
        <v>134</v>
      </c>
      <c r="E222" s="220" t="s">
        <v>299</v>
      </c>
      <c r="F222" s="221" t="s">
        <v>300</v>
      </c>
      <c r="G222" s="222" t="s">
        <v>218</v>
      </c>
      <c r="H222" s="223">
        <v>866.70000000000005</v>
      </c>
      <c r="I222" s="224"/>
      <c r="J222" s="225">
        <f>ROUND(I222*H222,2)</f>
        <v>0</v>
      </c>
      <c r="K222" s="221" t="s">
        <v>138</v>
      </c>
      <c r="L222" s="45"/>
      <c r="M222" s="226" t="s">
        <v>1</v>
      </c>
      <c r="N222" s="227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139</v>
      </c>
      <c r="AT222" s="230" t="s">
        <v>134</v>
      </c>
      <c r="AU222" s="230" t="s">
        <v>83</v>
      </c>
      <c r="AY222" s="18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139</v>
      </c>
      <c r="BM222" s="230" t="s">
        <v>227</v>
      </c>
    </row>
    <row r="223" s="2" customFormat="1">
      <c r="A223" s="39"/>
      <c r="B223" s="40"/>
      <c r="C223" s="41"/>
      <c r="D223" s="232" t="s">
        <v>140</v>
      </c>
      <c r="E223" s="41"/>
      <c r="F223" s="233" t="s">
        <v>302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140</v>
      </c>
      <c r="AU223" s="18" t="s">
        <v>83</v>
      </c>
    </row>
    <row r="224" s="13" customFormat="1">
      <c r="A224" s="13"/>
      <c r="B224" s="237"/>
      <c r="C224" s="238"/>
      <c r="D224" s="239" t="s">
        <v>142</v>
      </c>
      <c r="E224" s="240" t="s">
        <v>1</v>
      </c>
      <c r="F224" s="241" t="s">
        <v>791</v>
      </c>
      <c r="G224" s="238"/>
      <c r="H224" s="242">
        <v>251.40000000000001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142</v>
      </c>
      <c r="AU224" s="248" t="s">
        <v>83</v>
      </c>
      <c r="AV224" s="13" t="s">
        <v>83</v>
      </c>
      <c r="AW224" s="13" t="s">
        <v>30</v>
      </c>
      <c r="AX224" s="13" t="s">
        <v>73</v>
      </c>
      <c r="AY224" s="248" t="s">
        <v>132</v>
      </c>
    </row>
    <row r="225" s="13" customFormat="1">
      <c r="A225" s="13"/>
      <c r="B225" s="237"/>
      <c r="C225" s="238"/>
      <c r="D225" s="239" t="s">
        <v>142</v>
      </c>
      <c r="E225" s="240" t="s">
        <v>1</v>
      </c>
      <c r="F225" s="241" t="s">
        <v>792</v>
      </c>
      <c r="G225" s="238"/>
      <c r="H225" s="242">
        <v>37.5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142</v>
      </c>
      <c r="AU225" s="248" t="s">
        <v>83</v>
      </c>
      <c r="AV225" s="13" t="s">
        <v>83</v>
      </c>
      <c r="AW225" s="13" t="s">
        <v>30</v>
      </c>
      <c r="AX225" s="13" t="s">
        <v>73</v>
      </c>
      <c r="AY225" s="248" t="s">
        <v>132</v>
      </c>
    </row>
    <row r="226" s="13" customFormat="1">
      <c r="A226" s="13"/>
      <c r="B226" s="237"/>
      <c r="C226" s="238"/>
      <c r="D226" s="239" t="s">
        <v>142</v>
      </c>
      <c r="E226" s="240" t="s">
        <v>1</v>
      </c>
      <c r="F226" s="241" t="s">
        <v>793</v>
      </c>
      <c r="G226" s="238"/>
      <c r="H226" s="242">
        <v>577.79999999999995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142</v>
      </c>
      <c r="AU226" s="248" t="s">
        <v>83</v>
      </c>
      <c r="AV226" s="13" t="s">
        <v>83</v>
      </c>
      <c r="AW226" s="13" t="s">
        <v>30</v>
      </c>
      <c r="AX226" s="13" t="s">
        <v>73</v>
      </c>
      <c r="AY226" s="248" t="s">
        <v>132</v>
      </c>
    </row>
    <row r="227" s="14" customFormat="1">
      <c r="A227" s="14"/>
      <c r="B227" s="249"/>
      <c r="C227" s="250"/>
      <c r="D227" s="239" t="s">
        <v>142</v>
      </c>
      <c r="E227" s="251" t="s">
        <v>1</v>
      </c>
      <c r="F227" s="252" t="s">
        <v>794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142</v>
      </c>
      <c r="AU227" s="258" t="s">
        <v>83</v>
      </c>
      <c r="AV227" s="14" t="s">
        <v>81</v>
      </c>
      <c r="AW227" s="14" t="s">
        <v>30</v>
      </c>
      <c r="AX227" s="14" t="s">
        <v>73</v>
      </c>
      <c r="AY227" s="258" t="s">
        <v>132</v>
      </c>
    </row>
    <row r="228" s="15" customFormat="1">
      <c r="A228" s="15"/>
      <c r="B228" s="259"/>
      <c r="C228" s="260"/>
      <c r="D228" s="239" t="s">
        <v>142</v>
      </c>
      <c r="E228" s="261" t="s">
        <v>1</v>
      </c>
      <c r="F228" s="262" t="s">
        <v>145</v>
      </c>
      <c r="G228" s="260"/>
      <c r="H228" s="263">
        <v>866.69999999999993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142</v>
      </c>
      <c r="AU228" s="269" t="s">
        <v>83</v>
      </c>
      <c r="AV228" s="15" t="s">
        <v>139</v>
      </c>
      <c r="AW228" s="15" t="s">
        <v>30</v>
      </c>
      <c r="AX228" s="15" t="s">
        <v>81</v>
      </c>
      <c r="AY228" s="269" t="s">
        <v>132</v>
      </c>
    </row>
    <row r="229" s="2" customFormat="1" ht="24.15" customHeight="1">
      <c r="A229" s="39"/>
      <c r="B229" s="40"/>
      <c r="C229" s="219" t="s">
        <v>228</v>
      </c>
      <c r="D229" s="219" t="s">
        <v>134</v>
      </c>
      <c r="E229" s="220" t="s">
        <v>308</v>
      </c>
      <c r="F229" s="221" t="s">
        <v>309</v>
      </c>
      <c r="G229" s="222" t="s">
        <v>137</v>
      </c>
      <c r="H229" s="223">
        <v>20</v>
      </c>
      <c r="I229" s="224"/>
      <c r="J229" s="225">
        <f>ROUND(I229*H229,2)</f>
        <v>0</v>
      </c>
      <c r="K229" s="221" t="s">
        <v>138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139</v>
      </c>
      <c r="AT229" s="230" t="s">
        <v>134</v>
      </c>
      <c r="AU229" s="230" t="s">
        <v>83</v>
      </c>
      <c r="AY229" s="18" t="s">
        <v>132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139</v>
      </c>
      <c r="BM229" s="230" t="s">
        <v>231</v>
      </c>
    </row>
    <row r="230" s="2" customFormat="1">
      <c r="A230" s="39"/>
      <c r="B230" s="40"/>
      <c r="C230" s="41"/>
      <c r="D230" s="232" t="s">
        <v>140</v>
      </c>
      <c r="E230" s="41"/>
      <c r="F230" s="233" t="s">
        <v>311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140</v>
      </c>
      <c r="AU230" s="18" t="s">
        <v>83</v>
      </c>
    </row>
    <row r="231" s="13" customFormat="1">
      <c r="A231" s="13"/>
      <c r="B231" s="237"/>
      <c r="C231" s="238"/>
      <c r="D231" s="239" t="s">
        <v>142</v>
      </c>
      <c r="E231" s="240" t="s">
        <v>1</v>
      </c>
      <c r="F231" s="241" t="s">
        <v>194</v>
      </c>
      <c r="G231" s="238"/>
      <c r="H231" s="242">
        <v>20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142</v>
      </c>
      <c r="AU231" s="248" t="s">
        <v>83</v>
      </c>
      <c r="AV231" s="13" t="s">
        <v>83</v>
      </c>
      <c r="AW231" s="13" t="s">
        <v>30</v>
      </c>
      <c r="AX231" s="13" t="s">
        <v>73</v>
      </c>
      <c r="AY231" s="248" t="s">
        <v>132</v>
      </c>
    </row>
    <row r="232" s="14" customFormat="1">
      <c r="A232" s="14"/>
      <c r="B232" s="249"/>
      <c r="C232" s="250"/>
      <c r="D232" s="239" t="s">
        <v>142</v>
      </c>
      <c r="E232" s="251" t="s">
        <v>1</v>
      </c>
      <c r="F232" s="252" t="s">
        <v>795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142</v>
      </c>
      <c r="AU232" s="258" t="s">
        <v>83</v>
      </c>
      <c r="AV232" s="14" t="s">
        <v>81</v>
      </c>
      <c r="AW232" s="14" t="s">
        <v>30</v>
      </c>
      <c r="AX232" s="14" t="s">
        <v>73</v>
      </c>
      <c r="AY232" s="258" t="s">
        <v>132</v>
      </c>
    </row>
    <row r="233" s="15" customFormat="1">
      <c r="A233" s="15"/>
      <c r="B233" s="259"/>
      <c r="C233" s="260"/>
      <c r="D233" s="239" t="s">
        <v>142</v>
      </c>
      <c r="E233" s="261" t="s">
        <v>1</v>
      </c>
      <c r="F233" s="262" t="s">
        <v>145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142</v>
      </c>
      <c r="AU233" s="269" t="s">
        <v>83</v>
      </c>
      <c r="AV233" s="15" t="s">
        <v>139</v>
      </c>
      <c r="AW233" s="15" t="s">
        <v>30</v>
      </c>
      <c r="AX233" s="15" t="s">
        <v>81</v>
      </c>
      <c r="AY233" s="269" t="s">
        <v>132</v>
      </c>
    </row>
    <row r="234" s="2" customFormat="1" ht="24.15" customHeight="1">
      <c r="A234" s="39"/>
      <c r="B234" s="40"/>
      <c r="C234" s="219" t="s">
        <v>189</v>
      </c>
      <c r="D234" s="219" t="s">
        <v>134</v>
      </c>
      <c r="E234" s="220" t="s">
        <v>481</v>
      </c>
      <c r="F234" s="221" t="s">
        <v>482</v>
      </c>
      <c r="G234" s="222" t="s">
        <v>218</v>
      </c>
      <c r="H234" s="223">
        <v>55</v>
      </c>
      <c r="I234" s="224"/>
      <c r="J234" s="225">
        <f>ROUND(I234*H234,2)</f>
        <v>0</v>
      </c>
      <c r="K234" s="221" t="s">
        <v>138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139</v>
      </c>
      <c r="AT234" s="230" t="s">
        <v>134</v>
      </c>
      <c r="AU234" s="230" t="s">
        <v>83</v>
      </c>
      <c r="AY234" s="18" t="s">
        <v>132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139</v>
      </c>
      <c r="BM234" s="230" t="s">
        <v>235</v>
      </c>
    </row>
    <row r="235" s="2" customFormat="1">
      <c r="A235" s="39"/>
      <c r="B235" s="40"/>
      <c r="C235" s="41"/>
      <c r="D235" s="232" t="s">
        <v>140</v>
      </c>
      <c r="E235" s="41"/>
      <c r="F235" s="233" t="s">
        <v>483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140</v>
      </c>
      <c r="AU235" s="18" t="s">
        <v>83</v>
      </c>
    </row>
    <row r="236" s="13" customFormat="1">
      <c r="A236" s="13"/>
      <c r="B236" s="237"/>
      <c r="C236" s="238"/>
      <c r="D236" s="239" t="s">
        <v>142</v>
      </c>
      <c r="E236" s="240" t="s">
        <v>1</v>
      </c>
      <c r="F236" s="241" t="s">
        <v>661</v>
      </c>
      <c r="G236" s="238"/>
      <c r="H236" s="242">
        <v>55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142</v>
      </c>
      <c r="AU236" s="248" t="s">
        <v>83</v>
      </c>
      <c r="AV236" s="13" t="s">
        <v>83</v>
      </c>
      <c r="AW236" s="13" t="s">
        <v>30</v>
      </c>
      <c r="AX236" s="13" t="s">
        <v>73</v>
      </c>
      <c r="AY236" s="248" t="s">
        <v>132</v>
      </c>
    </row>
    <row r="237" s="14" customFormat="1">
      <c r="A237" s="14"/>
      <c r="B237" s="249"/>
      <c r="C237" s="250"/>
      <c r="D237" s="239" t="s">
        <v>142</v>
      </c>
      <c r="E237" s="251" t="s">
        <v>1</v>
      </c>
      <c r="F237" s="252" t="s">
        <v>144</v>
      </c>
      <c r="G237" s="250"/>
      <c r="H237" s="251" t="s">
        <v>1</v>
      </c>
      <c r="I237" s="253"/>
      <c r="J237" s="250"/>
      <c r="K237" s="250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142</v>
      </c>
      <c r="AU237" s="258" t="s">
        <v>83</v>
      </c>
      <c r="AV237" s="14" t="s">
        <v>81</v>
      </c>
      <c r="AW237" s="14" t="s">
        <v>30</v>
      </c>
      <c r="AX237" s="14" t="s">
        <v>73</v>
      </c>
      <c r="AY237" s="258" t="s">
        <v>132</v>
      </c>
    </row>
    <row r="238" s="15" customFormat="1">
      <c r="A238" s="15"/>
      <c r="B238" s="259"/>
      <c r="C238" s="260"/>
      <c r="D238" s="239" t="s">
        <v>142</v>
      </c>
      <c r="E238" s="261" t="s">
        <v>1</v>
      </c>
      <c r="F238" s="262" t="s">
        <v>145</v>
      </c>
      <c r="G238" s="260"/>
      <c r="H238" s="263">
        <v>55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142</v>
      </c>
      <c r="AU238" s="269" t="s">
        <v>83</v>
      </c>
      <c r="AV238" s="15" t="s">
        <v>139</v>
      </c>
      <c r="AW238" s="15" t="s">
        <v>30</v>
      </c>
      <c r="AX238" s="15" t="s">
        <v>81</v>
      </c>
      <c r="AY238" s="269" t="s">
        <v>132</v>
      </c>
    </row>
    <row r="239" s="2" customFormat="1" ht="16.5" customHeight="1">
      <c r="A239" s="39"/>
      <c r="B239" s="40"/>
      <c r="C239" s="270" t="s">
        <v>236</v>
      </c>
      <c r="D239" s="270" t="s">
        <v>199</v>
      </c>
      <c r="E239" s="271" t="s">
        <v>485</v>
      </c>
      <c r="F239" s="272" t="s">
        <v>486</v>
      </c>
      <c r="G239" s="273" t="s">
        <v>218</v>
      </c>
      <c r="H239" s="274">
        <v>56.100000000000001</v>
      </c>
      <c r="I239" s="275"/>
      <c r="J239" s="276">
        <f>ROUND(I239*H239,2)</f>
        <v>0</v>
      </c>
      <c r="K239" s="272" t="s">
        <v>138</v>
      </c>
      <c r="L239" s="277"/>
      <c r="M239" s="278" t="s">
        <v>1</v>
      </c>
      <c r="N239" s="279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165</v>
      </c>
      <c r="AT239" s="230" t="s">
        <v>199</v>
      </c>
      <c r="AU239" s="230" t="s">
        <v>83</v>
      </c>
      <c r="AY239" s="18" t="s">
        <v>132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139</v>
      </c>
      <c r="BM239" s="230" t="s">
        <v>239</v>
      </c>
    </row>
    <row r="240" s="13" customFormat="1">
      <c r="A240" s="13"/>
      <c r="B240" s="237"/>
      <c r="C240" s="238"/>
      <c r="D240" s="239" t="s">
        <v>142</v>
      </c>
      <c r="E240" s="240" t="s">
        <v>1</v>
      </c>
      <c r="F240" s="241" t="s">
        <v>796</v>
      </c>
      <c r="G240" s="238"/>
      <c r="H240" s="242">
        <v>56.100000000000001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142</v>
      </c>
      <c r="AU240" s="248" t="s">
        <v>83</v>
      </c>
      <c r="AV240" s="13" t="s">
        <v>83</v>
      </c>
      <c r="AW240" s="13" t="s">
        <v>30</v>
      </c>
      <c r="AX240" s="13" t="s">
        <v>73</v>
      </c>
      <c r="AY240" s="248" t="s">
        <v>132</v>
      </c>
    </row>
    <row r="241" s="15" customFormat="1">
      <c r="A241" s="15"/>
      <c r="B241" s="259"/>
      <c r="C241" s="260"/>
      <c r="D241" s="239" t="s">
        <v>142</v>
      </c>
      <c r="E241" s="261" t="s">
        <v>1</v>
      </c>
      <c r="F241" s="262" t="s">
        <v>145</v>
      </c>
      <c r="G241" s="260"/>
      <c r="H241" s="263">
        <v>56.100000000000001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142</v>
      </c>
      <c r="AU241" s="269" t="s">
        <v>83</v>
      </c>
      <c r="AV241" s="15" t="s">
        <v>139</v>
      </c>
      <c r="AW241" s="15" t="s">
        <v>30</v>
      </c>
      <c r="AX241" s="15" t="s">
        <v>81</v>
      </c>
      <c r="AY241" s="269" t="s">
        <v>132</v>
      </c>
    </row>
    <row r="242" s="2" customFormat="1" ht="16.5" customHeight="1">
      <c r="A242" s="39"/>
      <c r="B242" s="40"/>
      <c r="C242" s="219" t="s">
        <v>194</v>
      </c>
      <c r="D242" s="219" t="s">
        <v>134</v>
      </c>
      <c r="E242" s="220" t="s">
        <v>313</v>
      </c>
      <c r="F242" s="221" t="s">
        <v>496</v>
      </c>
      <c r="G242" s="222" t="s">
        <v>137</v>
      </c>
      <c r="H242" s="223">
        <v>420</v>
      </c>
      <c r="I242" s="224"/>
      <c r="J242" s="225">
        <f>ROUND(I242*H242,2)</f>
        <v>0</v>
      </c>
      <c r="K242" s="221" t="s">
        <v>138</v>
      </c>
      <c r="L242" s="45"/>
      <c r="M242" s="226" t="s">
        <v>1</v>
      </c>
      <c r="N242" s="227" t="s">
        <v>38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139</v>
      </c>
      <c r="AT242" s="230" t="s">
        <v>134</v>
      </c>
      <c r="AU242" s="230" t="s">
        <v>83</v>
      </c>
      <c r="AY242" s="18" t="s">
        <v>132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139</v>
      </c>
      <c r="BM242" s="230" t="s">
        <v>242</v>
      </c>
    </row>
    <row r="243" s="2" customFormat="1">
      <c r="A243" s="39"/>
      <c r="B243" s="40"/>
      <c r="C243" s="41"/>
      <c r="D243" s="232" t="s">
        <v>140</v>
      </c>
      <c r="E243" s="41"/>
      <c r="F243" s="233" t="s">
        <v>315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140</v>
      </c>
      <c r="AU243" s="18" t="s">
        <v>83</v>
      </c>
    </row>
    <row r="244" s="13" customFormat="1">
      <c r="A244" s="13"/>
      <c r="B244" s="237"/>
      <c r="C244" s="238"/>
      <c r="D244" s="239" t="s">
        <v>142</v>
      </c>
      <c r="E244" s="240" t="s">
        <v>1</v>
      </c>
      <c r="F244" s="241" t="s">
        <v>797</v>
      </c>
      <c r="G244" s="238"/>
      <c r="H244" s="242">
        <v>420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142</v>
      </c>
      <c r="AU244" s="248" t="s">
        <v>83</v>
      </c>
      <c r="AV244" s="13" t="s">
        <v>83</v>
      </c>
      <c r="AW244" s="13" t="s">
        <v>30</v>
      </c>
      <c r="AX244" s="13" t="s">
        <v>73</v>
      </c>
      <c r="AY244" s="248" t="s">
        <v>132</v>
      </c>
    </row>
    <row r="245" s="14" customFormat="1">
      <c r="A245" s="14"/>
      <c r="B245" s="249"/>
      <c r="C245" s="250"/>
      <c r="D245" s="239" t="s">
        <v>142</v>
      </c>
      <c r="E245" s="251" t="s">
        <v>1</v>
      </c>
      <c r="F245" s="252" t="s">
        <v>798</v>
      </c>
      <c r="G245" s="250"/>
      <c r="H245" s="251" t="s">
        <v>1</v>
      </c>
      <c r="I245" s="253"/>
      <c r="J245" s="250"/>
      <c r="K245" s="250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142</v>
      </c>
      <c r="AU245" s="258" t="s">
        <v>83</v>
      </c>
      <c r="AV245" s="14" t="s">
        <v>81</v>
      </c>
      <c r="AW245" s="14" t="s">
        <v>30</v>
      </c>
      <c r="AX245" s="14" t="s">
        <v>73</v>
      </c>
      <c r="AY245" s="258" t="s">
        <v>132</v>
      </c>
    </row>
    <row r="246" s="15" customFormat="1">
      <c r="A246" s="15"/>
      <c r="B246" s="259"/>
      <c r="C246" s="260"/>
      <c r="D246" s="239" t="s">
        <v>142</v>
      </c>
      <c r="E246" s="261" t="s">
        <v>1</v>
      </c>
      <c r="F246" s="262" t="s">
        <v>145</v>
      </c>
      <c r="G246" s="260"/>
      <c r="H246" s="263">
        <v>420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142</v>
      </c>
      <c r="AU246" s="269" t="s">
        <v>83</v>
      </c>
      <c r="AV246" s="15" t="s">
        <v>139</v>
      </c>
      <c r="AW246" s="15" t="s">
        <v>30</v>
      </c>
      <c r="AX246" s="15" t="s">
        <v>81</v>
      </c>
      <c r="AY246" s="269" t="s">
        <v>132</v>
      </c>
    </row>
    <row r="247" s="2" customFormat="1" ht="33" customHeight="1">
      <c r="A247" s="39"/>
      <c r="B247" s="40"/>
      <c r="C247" s="219" t="s">
        <v>7</v>
      </c>
      <c r="D247" s="219" t="s">
        <v>134</v>
      </c>
      <c r="E247" s="220" t="s">
        <v>319</v>
      </c>
      <c r="F247" s="221" t="s">
        <v>320</v>
      </c>
      <c r="G247" s="222" t="s">
        <v>218</v>
      </c>
      <c r="H247" s="223">
        <v>584.54999999999995</v>
      </c>
      <c r="I247" s="224"/>
      <c r="J247" s="225">
        <f>ROUND(I247*H247,2)</f>
        <v>0</v>
      </c>
      <c r="K247" s="221" t="s">
        <v>138</v>
      </c>
      <c r="L247" s="45"/>
      <c r="M247" s="226" t="s">
        <v>1</v>
      </c>
      <c r="N247" s="227" t="s">
        <v>38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139</v>
      </c>
      <c r="AT247" s="230" t="s">
        <v>134</v>
      </c>
      <c r="AU247" s="230" t="s">
        <v>83</v>
      </c>
      <c r="AY247" s="18" t="s">
        <v>132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81</v>
      </c>
      <c r="BK247" s="231">
        <f>ROUND(I247*H247,2)</f>
        <v>0</v>
      </c>
      <c r="BL247" s="18" t="s">
        <v>139</v>
      </c>
      <c r="BM247" s="230" t="s">
        <v>246</v>
      </c>
    </row>
    <row r="248" s="2" customFormat="1">
      <c r="A248" s="39"/>
      <c r="B248" s="40"/>
      <c r="C248" s="41"/>
      <c r="D248" s="232" t="s">
        <v>140</v>
      </c>
      <c r="E248" s="41"/>
      <c r="F248" s="233" t="s">
        <v>322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140</v>
      </c>
      <c r="AU248" s="18" t="s">
        <v>83</v>
      </c>
    </row>
    <row r="249" s="13" customFormat="1">
      <c r="A249" s="13"/>
      <c r="B249" s="237"/>
      <c r="C249" s="238"/>
      <c r="D249" s="239" t="s">
        <v>142</v>
      </c>
      <c r="E249" s="240" t="s">
        <v>1</v>
      </c>
      <c r="F249" s="241" t="s">
        <v>799</v>
      </c>
      <c r="G249" s="238"/>
      <c r="H249" s="242">
        <v>584.54999999999995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142</v>
      </c>
      <c r="AU249" s="248" t="s">
        <v>83</v>
      </c>
      <c r="AV249" s="13" t="s">
        <v>83</v>
      </c>
      <c r="AW249" s="13" t="s">
        <v>30</v>
      </c>
      <c r="AX249" s="13" t="s">
        <v>73</v>
      </c>
      <c r="AY249" s="248" t="s">
        <v>132</v>
      </c>
    </row>
    <row r="250" s="15" customFormat="1">
      <c r="A250" s="15"/>
      <c r="B250" s="259"/>
      <c r="C250" s="260"/>
      <c r="D250" s="239" t="s">
        <v>142</v>
      </c>
      <c r="E250" s="261" t="s">
        <v>1</v>
      </c>
      <c r="F250" s="262" t="s">
        <v>145</v>
      </c>
      <c r="G250" s="260"/>
      <c r="H250" s="263">
        <v>584.54999999999995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142</v>
      </c>
      <c r="AU250" s="269" t="s">
        <v>83</v>
      </c>
      <c r="AV250" s="15" t="s">
        <v>139</v>
      </c>
      <c r="AW250" s="15" t="s">
        <v>30</v>
      </c>
      <c r="AX250" s="15" t="s">
        <v>81</v>
      </c>
      <c r="AY250" s="269" t="s">
        <v>132</v>
      </c>
    </row>
    <row r="251" s="2" customFormat="1" ht="16.5" customHeight="1">
      <c r="A251" s="39"/>
      <c r="B251" s="40"/>
      <c r="C251" s="219" t="s">
        <v>202</v>
      </c>
      <c r="D251" s="219" t="s">
        <v>134</v>
      </c>
      <c r="E251" s="220" t="s">
        <v>324</v>
      </c>
      <c r="F251" s="221" t="s">
        <v>325</v>
      </c>
      <c r="G251" s="222" t="s">
        <v>218</v>
      </c>
      <c r="H251" s="223">
        <v>584.54999999999995</v>
      </c>
      <c r="I251" s="224"/>
      <c r="J251" s="225">
        <f>ROUND(I251*H251,2)</f>
        <v>0</v>
      </c>
      <c r="K251" s="221" t="s">
        <v>138</v>
      </c>
      <c r="L251" s="45"/>
      <c r="M251" s="226" t="s">
        <v>1</v>
      </c>
      <c r="N251" s="227" t="s">
        <v>38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139</v>
      </c>
      <c r="AT251" s="230" t="s">
        <v>134</v>
      </c>
      <c r="AU251" s="230" t="s">
        <v>83</v>
      </c>
      <c r="AY251" s="18" t="s">
        <v>132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81</v>
      </c>
      <c r="BK251" s="231">
        <f>ROUND(I251*H251,2)</f>
        <v>0</v>
      </c>
      <c r="BL251" s="18" t="s">
        <v>139</v>
      </c>
      <c r="BM251" s="230" t="s">
        <v>249</v>
      </c>
    </row>
    <row r="252" s="2" customFormat="1">
      <c r="A252" s="39"/>
      <c r="B252" s="40"/>
      <c r="C252" s="41"/>
      <c r="D252" s="232" t="s">
        <v>140</v>
      </c>
      <c r="E252" s="41"/>
      <c r="F252" s="233" t="s">
        <v>327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140</v>
      </c>
      <c r="AU252" s="18" t="s">
        <v>83</v>
      </c>
    </row>
    <row r="253" s="13" customFormat="1">
      <c r="A253" s="13"/>
      <c r="B253" s="237"/>
      <c r="C253" s="238"/>
      <c r="D253" s="239" t="s">
        <v>142</v>
      </c>
      <c r="E253" s="240" t="s">
        <v>1</v>
      </c>
      <c r="F253" s="241" t="s">
        <v>800</v>
      </c>
      <c r="G253" s="238"/>
      <c r="H253" s="242">
        <v>14.550000000000001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142</v>
      </c>
      <c r="AU253" s="248" t="s">
        <v>83</v>
      </c>
      <c r="AV253" s="13" t="s">
        <v>83</v>
      </c>
      <c r="AW253" s="13" t="s">
        <v>30</v>
      </c>
      <c r="AX253" s="13" t="s">
        <v>73</v>
      </c>
      <c r="AY253" s="248" t="s">
        <v>132</v>
      </c>
    </row>
    <row r="254" s="14" customFormat="1">
      <c r="A254" s="14"/>
      <c r="B254" s="249"/>
      <c r="C254" s="250"/>
      <c r="D254" s="239" t="s">
        <v>142</v>
      </c>
      <c r="E254" s="251" t="s">
        <v>1</v>
      </c>
      <c r="F254" s="252" t="s">
        <v>329</v>
      </c>
      <c r="G254" s="250"/>
      <c r="H254" s="251" t="s">
        <v>1</v>
      </c>
      <c r="I254" s="253"/>
      <c r="J254" s="250"/>
      <c r="K254" s="250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142</v>
      </c>
      <c r="AU254" s="258" t="s">
        <v>83</v>
      </c>
      <c r="AV254" s="14" t="s">
        <v>81</v>
      </c>
      <c r="AW254" s="14" t="s">
        <v>30</v>
      </c>
      <c r="AX254" s="14" t="s">
        <v>73</v>
      </c>
      <c r="AY254" s="258" t="s">
        <v>132</v>
      </c>
    </row>
    <row r="255" s="13" customFormat="1">
      <c r="A255" s="13"/>
      <c r="B255" s="237"/>
      <c r="C255" s="238"/>
      <c r="D255" s="239" t="s">
        <v>142</v>
      </c>
      <c r="E255" s="240" t="s">
        <v>1</v>
      </c>
      <c r="F255" s="241" t="s">
        <v>801</v>
      </c>
      <c r="G255" s="238"/>
      <c r="H255" s="242">
        <v>220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142</v>
      </c>
      <c r="AU255" s="248" t="s">
        <v>83</v>
      </c>
      <c r="AV255" s="13" t="s">
        <v>83</v>
      </c>
      <c r="AW255" s="13" t="s">
        <v>30</v>
      </c>
      <c r="AX255" s="13" t="s">
        <v>73</v>
      </c>
      <c r="AY255" s="248" t="s">
        <v>132</v>
      </c>
    </row>
    <row r="256" s="14" customFormat="1">
      <c r="A256" s="14"/>
      <c r="B256" s="249"/>
      <c r="C256" s="250"/>
      <c r="D256" s="239" t="s">
        <v>142</v>
      </c>
      <c r="E256" s="251" t="s">
        <v>1</v>
      </c>
      <c r="F256" s="252" t="s">
        <v>331</v>
      </c>
      <c r="G256" s="250"/>
      <c r="H256" s="251" t="s">
        <v>1</v>
      </c>
      <c r="I256" s="253"/>
      <c r="J256" s="250"/>
      <c r="K256" s="250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142</v>
      </c>
      <c r="AU256" s="258" t="s">
        <v>83</v>
      </c>
      <c r="AV256" s="14" t="s">
        <v>81</v>
      </c>
      <c r="AW256" s="14" t="s">
        <v>30</v>
      </c>
      <c r="AX256" s="14" t="s">
        <v>73</v>
      </c>
      <c r="AY256" s="258" t="s">
        <v>132</v>
      </c>
    </row>
    <row r="257" s="13" customFormat="1">
      <c r="A257" s="13"/>
      <c r="B257" s="237"/>
      <c r="C257" s="238"/>
      <c r="D257" s="239" t="s">
        <v>142</v>
      </c>
      <c r="E257" s="240" t="s">
        <v>1</v>
      </c>
      <c r="F257" s="241" t="s">
        <v>802</v>
      </c>
      <c r="G257" s="238"/>
      <c r="H257" s="242">
        <v>350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142</v>
      </c>
      <c r="AU257" s="248" t="s">
        <v>83</v>
      </c>
      <c r="AV257" s="13" t="s">
        <v>83</v>
      </c>
      <c r="AW257" s="13" t="s">
        <v>30</v>
      </c>
      <c r="AX257" s="13" t="s">
        <v>73</v>
      </c>
      <c r="AY257" s="248" t="s">
        <v>132</v>
      </c>
    </row>
    <row r="258" s="14" customFormat="1">
      <c r="A258" s="14"/>
      <c r="B258" s="249"/>
      <c r="C258" s="250"/>
      <c r="D258" s="239" t="s">
        <v>142</v>
      </c>
      <c r="E258" s="251" t="s">
        <v>1</v>
      </c>
      <c r="F258" s="252" t="s">
        <v>333</v>
      </c>
      <c r="G258" s="250"/>
      <c r="H258" s="251" t="s">
        <v>1</v>
      </c>
      <c r="I258" s="253"/>
      <c r="J258" s="250"/>
      <c r="K258" s="250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142</v>
      </c>
      <c r="AU258" s="258" t="s">
        <v>83</v>
      </c>
      <c r="AV258" s="14" t="s">
        <v>81</v>
      </c>
      <c r="AW258" s="14" t="s">
        <v>30</v>
      </c>
      <c r="AX258" s="14" t="s">
        <v>73</v>
      </c>
      <c r="AY258" s="258" t="s">
        <v>132</v>
      </c>
    </row>
    <row r="259" s="14" customFormat="1">
      <c r="A259" s="14"/>
      <c r="B259" s="249"/>
      <c r="C259" s="250"/>
      <c r="D259" s="239" t="s">
        <v>142</v>
      </c>
      <c r="E259" s="251" t="s">
        <v>1</v>
      </c>
      <c r="F259" s="252" t="s">
        <v>144</v>
      </c>
      <c r="G259" s="250"/>
      <c r="H259" s="251" t="s">
        <v>1</v>
      </c>
      <c r="I259" s="253"/>
      <c r="J259" s="250"/>
      <c r="K259" s="250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142</v>
      </c>
      <c r="AU259" s="258" t="s">
        <v>83</v>
      </c>
      <c r="AV259" s="14" t="s">
        <v>81</v>
      </c>
      <c r="AW259" s="14" t="s">
        <v>30</v>
      </c>
      <c r="AX259" s="14" t="s">
        <v>73</v>
      </c>
      <c r="AY259" s="258" t="s">
        <v>132</v>
      </c>
    </row>
    <row r="260" s="15" customFormat="1">
      <c r="A260" s="15"/>
      <c r="B260" s="259"/>
      <c r="C260" s="260"/>
      <c r="D260" s="239" t="s">
        <v>142</v>
      </c>
      <c r="E260" s="261" t="s">
        <v>1</v>
      </c>
      <c r="F260" s="262" t="s">
        <v>145</v>
      </c>
      <c r="G260" s="260"/>
      <c r="H260" s="263">
        <v>584.54999999999995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142</v>
      </c>
      <c r="AU260" s="269" t="s">
        <v>83</v>
      </c>
      <c r="AV260" s="15" t="s">
        <v>139</v>
      </c>
      <c r="AW260" s="15" t="s">
        <v>30</v>
      </c>
      <c r="AX260" s="15" t="s">
        <v>81</v>
      </c>
      <c r="AY260" s="269" t="s">
        <v>132</v>
      </c>
    </row>
    <row r="261" s="2" customFormat="1" ht="49.05" customHeight="1">
      <c r="A261" s="39"/>
      <c r="B261" s="40"/>
      <c r="C261" s="219" t="s">
        <v>250</v>
      </c>
      <c r="D261" s="219" t="s">
        <v>134</v>
      </c>
      <c r="E261" s="220" t="s">
        <v>657</v>
      </c>
      <c r="F261" s="221" t="s">
        <v>658</v>
      </c>
      <c r="G261" s="222" t="s">
        <v>218</v>
      </c>
      <c r="H261" s="223">
        <v>85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38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139</v>
      </c>
      <c r="AT261" s="230" t="s">
        <v>134</v>
      </c>
      <c r="AU261" s="230" t="s">
        <v>83</v>
      </c>
      <c r="AY261" s="18" t="s">
        <v>132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81</v>
      </c>
      <c r="BK261" s="231">
        <f>ROUND(I261*H261,2)</f>
        <v>0</v>
      </c>
      <c r="BL261" s="18" t="s">
        <v>139</v>
      </c>
      <c r="BM261" s="230" t="s">
        <v>253</v>
      </c>
    </row>
    <row r="262" s="13" customFormat="1">
      <c r="A262" s="13"/>
      <c r="B262" s="237"/>
      <c r="C262" s="238"/>
      <c r="D262" s="239" t="s">
        <v>142</v>
      </c>
      <c r="E262" s="240" t="s">
        <v>1</v>
      </c>
      <c r="F262" s="241" t="s">
        <v>803</v>
      </c>
      <c r="G262" s="238"/>
      <c r="H262" s="242">
        <v>85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142</v>
      </c>
      <c r="AU262" s="248" t="s">
        <v>83</v>
      </c>
      <c r="AV262" s="13" t="s">
        <v>83</v>
      </c>
      <c r="AW262" s="13" t="s">
        <v>30</v>
      </c>
      <c r="AX262" s="13" t="s">
        <v>73</v>
      </c>
      <c r="AY262" s="248" t="s">
        <v>132</v>
      </c>
    </row>
    <row r="263" s="14" customFormat="1">
      <c r="A263" s="14"/>
      <c r="B263" s="249"/>
      <c r="C263" s="250"/>
      <c r="D263" s="239" t="s">
        <v>142</v>
      </c>
      <c r="E263" s="251" t="s">
        <v>1</v>
      </c>
      <c r="F263" s="252" t="s">
        <v>144</v>
      </c>
      <c r="G263" s="250"/>
      <c r="H263" s="251" t="s">
        <v>1</v>
      </c>
      <c r="I263" s="253"/>
      <c r="J263" s="250"/>
      <c r="K263" s="250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142</v>
      </c>
      <c r="AU263" s="258" t="s">
        <v>83</v>
      </c>
      <c r="AV263" s="14" t="s">
        <v>81</v>
      </c>
      <c r="AW263" s="14" t="s">
        <v>30</v>
      </c>
      <c r="AX263" s="14" t="s">
        <v>73</v>
      </c>
      <c r="AY263" s="258" t="s">
        <v>132</v>
      </c>
    </row>
    <row r="264" s="15" customFormat="1">
      <c r="A264" s="15"/>
      <c r="B264" s="259"/>
      <c r="C264" s="260"/>
      <c r="D264" s="239" t="s">
        <v>142</v>
      </c>
      <c r="E264" s="261" t="s">
        <v>1</v>
      </c>
      <c r="F264" s="262" t="s">
        <v>145</v>
      </c>
      <c r="G264" s="260"/>
      <c r="H264" s="263">
        <v>85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142</v>
      </c>
      <c r="AU264" s="269" t="s">
        <v>83</v>
      </c>
      <c r="AV264" s="15" t="s">
        <v>139</v>
      </c>
      <c r="AW264" s="15" t="s">
        <v>30</v>
      </c>
      <c r="AX264" s="15" t="s">
        <v>81</v>
      </c>
      <c r="AY264" s="269" t="s">
        <v>132</v>
      </c>
    </row>
    <row r="265" s="2" customFormat="1" ht="33" customHeight="1">
      <c r="A265" s="39"/>
      <c r="B265" s="40"/>
      <c r="C265" s="219" t="s">
        <v>208</v>
      </c>
      <c r="D265" s="219" t="s">
        <v>134</v>
      </c>
      <c r="E265" s="220" t="s">
        <v>345</v>
      </c>
      <c r="F265" s="221" t="s">
        <v>346</v>
      </c>
      <c r="G265" s="222" t="s">
        <v>137</v>
      </c>
      <c r="H265" s="223">
        <v>2789.0999999999999</v>
      </c>
      <c r="I265" s="224"/>
      <c r="J265" s="225">
        <f>ROUND(I265*H265,2)</f>
        <v>0</v>
      </c>
      <c r="K265" s="221" t="s">
        <v>138</v>
      </c>
      <c r="L265" s="45"/>
      <c r="M265" s="226" t="s">
        <v>1</v>
      </c>
      <c r="N265" s="227" t="s">
        <v>38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139</v>
      </c>
      <c r="AT265" s="230" t="s">
        <v>134</v>
      </c>
      <c r="AU265" s="230" t="s">
        <v>83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81</v>
      </c>
      <c r="BK265" s="231">
        <f>ROUND(I265*H265,2)</f>
        <v>0</v>
      </c>
      <c r="BL265" s="18" t="s">
        <v>139</v>
      </c>
      <c r="BM265" s="230" t="s">
        <v>256</v>
      </c>
    </row>
    <row r="266" s="2" customFormat="1">
      <c r="A266" s="39"/>
      <c r="B266" s="40"/>
      <c r="C266" s="41"/>
      <c r="D266" s="232" t="s">
        <v>140</v>
      </c>
      <c r="E266" s="41"/>
      <c r="F266" s="233" t="s">
        <v>348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140</v>
      </c>
      <c r="AU266" s="18" t="s">
        <v>83</v>
      </c>
    </row>
    <row r="267" s="13" customFormat="1">
      <c r="A267" s="13"/>
      <c r="B267" s="237"/>
      <c r="C267" s="238"/>
      <c r="D267" s="239" t="s">
        <v>142</v>
      </c>
      <c r="E267" s="240" t="s">
        <v>1</v>
      </c>
      <c r="F267" s="241" t="s">
        <v>804</v>
      </c>
      <c r="G267" s="238"/>
      <c r="H267" s="242">
        <v>2789.0999999999999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142</v>
      </c>
      <c r="AU267" s="248" t="s">
        <v>83</v>
      </c>
      <c r="AV267" s="13" t="s">
        <v>83</v>
      </c>
      <c r="AW267" s="13" t="s">
        <v>30</v>
      </c>
      <c r="AX267" s="13" t="s">
        <v>73</v>
      </c>
      <c r="AY267" s="248" t="s">
        <v>132</v>
      </c>
    </row>
    <row r="268" s="14" customFormat="1">
      <c r="A268" s="14"/>
      <c r="B268" s="249"/>
      <c r="C268" s="250"/>
      <c r="D268" s="239" t="s">
        <v>142</v>
      </c>
      <c r="E268" s="251" t="s">
        <v>1</v>
      </c>
      <c r="F268" s="252" t="s">
        <v>144</v>
      </c>
      <c r="G268" s="250"/>
      <c r="H268" s="251" t="s">
        <v>1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142</v>
      </c>
      <c r="AU268" s="258" t="s">
        <v>83</v>
      </c>
      <c r="AV268" s="14" t="s">
        <v>81</v>
      </c>
      <c r="AW268" s="14" t="s">
        <v>30</v>
      </c>
      <c r="AX268" s="14" t="s">
        <v>73</v>
      </c>
      <c r="AY268" s="258" t="s">
        <v>132</v>
      </c>
    </row>
    <row r="269" s="15" customFormat="1">
      <c r="A269" s="15"/>
      <c r="B269" s="259"/>
      <c r="C269" s="260"/>
      <c r="D269" s="239" t="s">
        <v>142</v>
      </c>
      <c r="E269" s="261" t="s">
        <v>1</v>
      </c>
      <c r="F269" s="262" t="s">
        <v>145</v>
      </c>
      <c r="G269" s="260"/>
      <c r="H269" s="263">
        <v>2789.0999999999999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142</v>
      </c>
      <c r="AU269" s="269" t="s">
        <v>83</v>
      </c>
      <c r="AV269" s="15" t="s">
        <v>139</v>
      </c>
      <c r="AW269" s="15" t="s">
        <v>30</v>
      </c>
      <c r="AX269" s="15" t="s">
        <v>81</v>
      </c>
      <c r="AY269" s="269" t="s">
        <v>132</v>
      </c>
    </row>
    <row r="270" s="2" customFormat="1" ht="37.8" customHeight="1">
      <c r="A270" s="39"/>
      <c r="B270" s="40"/>
      <c r="C270" s="219" t="s">
        <v>257</v>
      </c>
      <c r="D270" s="219" t="s">
        <v>134</v>
      </c>
      <c r="E270" s="220" t="s">
        <v>350</v>
      </c>
      <c r="F270" s="221" t="s">
        <v>351</v>
      </c>
      <c r="G270" s="222" t="s">
        <v>137</v>
      </c>
      <c r="H270" s="223">
        <v>175</v>
      </c>
      <c r="I270" s="224"/>
      <c r="J270" s="225">
        <f>ROUND(I270*H270,2)</f>
        <v>0</v>
      </c>
      <c r="K270" s="221" t="s">
        <v>138</v>
      </c>
      <c r="L270" s="45"/>
      <c r="M270" s="226" t="s">
        <v>1</v>
      </c>
      <c r="N270" s="227" t="s">
        <v>38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139</v>
      </c>
      <c r="AT270" s="230" t="s">
        <v>134</v>
      </c>
      <c r="AU270" s="230" t="s">
        <v>83</v>
      </c>
      <c r="AY270" s="18" t="s">
        <v>132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81</v>
      </c>
      <c r="BK270" s="231">
        <f>ROUND(I270*H270,2)</f>
        <v>0</v>
      </c>
      <c r="BL270" s="18" t="s">
        <v>139</v>
      </c>
      <c r="BM270" s="230" t="s">
        <v>260</v>
      </c>
    </row>
    <row r="271" s="2" customFormat="1">
      <c r="A271" s="39"/>
      <c r="B271" s="40"/>
      <c r="C271" s="41"/>
      <c r="D271" s="232" t="s">
        <v>140</v>
      </c>
      <c r="E271" s="41"/>
      <c r="F271" s="233" t="s">
        <v>353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140</v>
      </c>
      <c r="AU271" s="18" t="s">
        <v>83</v>
      </c>
    </row>
    <row r="272" s="13" customFormat="1">
      <c r="A272" s="13"/>
      <c r="B272" s="237"/>
      <c r="C272" s="238"/>
      <c r="D272" s="239" t="s">
        <v>142</v>
      </c>
      <c r="E272" s="240" t="s">
        <v>1</v>
      </c>
      <c r="F272" s="241" t="s">
        <v>526</v>
      </c>
      <c r="G272" s="238"/>
      <c r="H272" s="242">
        <v>175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142</v>
      </c>
      <c r="AU272" s="248" t="s">
        <v>83</v>
      </c>
      <c r="AV272" s="13" t="s">
        <v>83</v>
      </c>
      <c r="AW272" s="13" t="s">
        <v>30</v>
      </c>
      <c r="AX272" s="13" t="s">
        <v>73</v>
      </c>
      <c r="AY272" s="248" t="s">
        <v>132</v>
      </c>
    </row>
    <row r="273" s="14" customFormat="1">
      <c r="A273" s="14"/>
      <c r="B273" s="249"/>
      <c r="C273" s="250"/>
      <c r="D273" s="239" t="s">
        <v>142</v>
      </c>
      <c r="E273" s="251" t="s">
        <v>1</v>
      </c>
      <c r="F273" s="252" t="s">
        <v>671</v>
      </c>
      <c r="G273" s="250"/>
      <c r="H273" s="251" t="s">
        <v>1</v>
      </c>
      <c r="I273" s="253"/>
      <c r="J273" s="250"/>
      <c r="K273" s="250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142</v>
      </c>
      <c r="AU273" s="258" t="s">
        <v>83</v>
      </c>
      <c r="AV273" s="14" t="s">
        <v>81</v>
      </c>
      <c r="AW273" s="14" t="s">
        <v>30</v>
      </c>
      <c r="AX273" s="14" t="s">
        <v>73</v>
      </c>
      <c r="AY273" s="258" t="s">
        <v>132</v>
      </c>
    </row>
    <row r="274" s="15" customFormat="1">
      <c r="A274" s="15"/>
      <c r="B274" s="259"/>
      <c r="C274" s="260"/>
      <c r="D274" s="239" t="s">
        <v>142</v>
      </c>
      <c r="E274" s="261" t="s">
        <v>1</v>
      </c>
      <c r="F274" s="262" t="s">
        <v>145</v>
      </c>
      <c r="G274" s="260"/>
      <c r="H274" s="263">
        <v>175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9" t="s">
        <v>142</v>
      </c>
      <c r="AU274" s="269" t="s">
        <v>83</v>
      </c>
      <c r="AV274" s="15" t="s">
        <v>139</v>
      </c>
      <c r="AW274" s="15" t="s">
        <v>30</v>
      </c>
      <c r="AX274" s="15" t="s">
        <v>81</v>
      </c>
      <c r="AY274" s="269" t="s">
        <v>132</v>
      </c>
    </row>
    <row r="275" s="12" customFormat="1" ht="22.8" customHeight="1">
      <c r="A275" s="12"/>
      <c r="B275" s="203"/>
      <c r="C275" s="204"/>
      <c r="D275" s="205" t="s">
        <v>72</v>
      </c>
      <c r="E275" s="217" t="s">
        <v>369</v>
      </c>
      <c r="F275" s="217" t="s">
        <v>370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SUM(P276:P306)</f>
        <v>0</v>
      </c>
      <c r="Q275" s="211"/>
      <c r="R275" s="212">
        <f>SUM(R276:R306)</f>
        <v>0</v>
      </c>
      <c r="S275" s="211"/>
      <c r="T275" s="213">
        <f>SUM(T276:T306)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81</v>
      </c>
      <c r="AT275" s="215" t="s">
        <v>72</v>
      </c>
      <c r="AU275" s="215" t="s">
        <v>81</v>
      </c>
      <c r="AY275" s="214" t="s">
        <v>132</v>
      </c>
      <c r="BK275" s="216">
        <f>SUM(BK276:BK306)</f>
        <v>0</v>
      </c>
    </row>
    <row r="276" s="2" customFormat="1" ht="24.15" customHeight="1">
      <c r="A276" s="39"/>
      <c r="B276" s="40"/>
      <c r="C276" s="219" t="s">
        <v>213</v>
      </c>
      <c r="D276" s="219" t="s">
        <v>134</v>
      </c>
      <c r="E276" s="220" t="s">
        <v>378</v>
      </c>
      <c r="F276" s="221" t="s">
        <v>379</v>
      </c>
      <c r="G276" s="222" t="s">
        <v>170</v>
      </c>
      <c r="H276" s="223">
        <v>44.100000000000001</v>
      </c>
      <c r="I276" s="224"/>
      <c r="J276" s="225">
        <f>ROUND(I276*H276,2)</f>
        <v>0</v>
      </c>
      <c r="K276" s="221" t="s">
        <v>138</v>
      </c>
      <c r="L276" s="45"/>
      <c r="M276" s="226" t="s">
        <v>1</v>
      </c>
      <c r="N276" s="227" t="s">
        <v>38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139</v>
      </c>
      <c r="AT276" s="230" t="s">
        <v>134</v>
      </c>
      <c r="AU276" s="230" t="s">
        <v>83</v>
      </c>
      <c r="AY276" s="18" t="s">
        <v>132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81</v>
      </c>
      <c r="BK276" s="231">
        <f>ROUND(I276*H276,2)</f>
        <v>0</v>
      </c>
      <c r="BL276" s="18" t="s">
        <v>139</v>
      </c>
      <c r="BM276" s="230" t="s">
        <v>268</v>
      </c>
    </row>
    <row r="277" s="2" customFormat="1">
      <c r="A277" s="39"/>
      <c r="B277" s="40"/>
      <c r="C277" s="41"/>
      <c r="D277" s="232" t="s">
        <v>140</v>
      </c>
      <c r="E277" s="41"/>
      <c r="F277" s="233" t="s">
        <v>381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140</v>
      </c>
      <c r="AU277" s="18" t="s">
        <v>83</v>
      </c>
    </row>
    <row r="278" s="13" customFormat="1">
      <c r="A278" s="13"/>
      <c r="B278" s="237"/>
      <c r="C278" s="238"/>
      <c r="D278" s="239" t="s">
        <v>142</v>
      </c>
      <c r="E278" s="240" t="s">
        <v>1</v>
      </c>
      <c r="F278" s="241" t="s">
        <v>805</v>
      </c>
      <c r="G278" s="238"/>
      <c r="H278" s="242">
        <v>437.31700000000001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142</v>
      </c>
      <c r="AU278" s="248" t="s">
        <v>83</v>
      </c>
      <c r="AV278" s="13" t="s">
        <v>83</v>
      </c>
      <c r="AW278" s="13" t="s">
        <v>30</v>
      </c>
      <c r="AX278" s="13" t="s">
        <v>73</v>
      </c>
      <c r="AY278" s="248" t="s">
        <v>132</v>
      </c>
    </row>
    <row r="279" s="13" customFormat="1">
      <c r="A279" s="13"/>
      <c r="B279" s="237"/>
      <c r="C279" s="238"/>
      <c r="D279" s="239" t="s">
        <v>142</v>
      </c>
      <c r="E279" s="240" t="s">
        <v>1</v>
      </c>
      <c r="F279" s="241" t="s">
        <v>806</v>
      </c>
      <c r="G279" s="238"/>
      <c r="H279" s="242">
        <v>-211.517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142</v>
      </c>
      <c r="AU279" s="248" t="s">
        <v>83</v>
      </c>
      <c r="AV279" s="13" t="s">
        <v>83</v>
      </c>
      <c r="AW279" s="13" t="s">
        <v>30</v>
      </c>
      <c r="AX279" s="13" t="s">
        <v>73</v>
      </c>
      <c r="AY279" s="248" t="s">
        <v>132</v>
      </c>
    </row>
    <row r="280" s="13" customFormat="1">
      <c r="A280" s="13"/>
      <c r="B280" s="237"/>
      <c r="C280" s="238"/>
      <c r="D280" s="239" t="s">
        <v>142</v>
      </c>
      <c r="E280" s="240" t="s">
        <v>1</v>
      </c>
      <c r="F280" s="241" t="s">
        <v>807</v>
      </c>
      <c r="G280" s="238"/>
      <c r="H280" s="242">
        <v>-181.69999999999999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142</v>
      </c>
      <c r="AU280" s="248" t="s">
        <v>83</v>
      </c>
      <c r="AV280" s="13" t="s">
        <v>83</v>
      </c>
      <c r="AW280" s="13" t="s">
        <v>30</v>
      </c>
      <c r="AX280" s="13" t="s">
        <v>73</v>
      </c>
      <c r="AY280" s="248" t="s">
        <v>132</v>
      </c>
    </row>
    <row r="281" s="14" customFormat="1">
      <c r="A281" s="14"/>
      <c r="B281" s="249"/>
      <c r="C281" s="250"/>
      <c r="D281" s="239" t="s">
        <v>142</v>
      </c>
      <c r="E281" s="251" t="s">
        <v>1</v>
      </c>
      <c r="F281" s="252" t="s">
        <v>808</v>
      </c>
      <c r="G281" s="250"/>
      <c r="H281" s="251" t="s">
        <v>1</v>
      </c>
      <c r="I281" s="253"/>
      <c r="J281" s="250"/>
      <c r="K281" s="250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142</v>
      </c>
      <c r="AU281" s="258" t="s">
        <v>83</v>
      </c>
      <c r="AV281" s="14" t="s">
        <v>81</v>
      </c>
      <c r="AW281" s="14" t="s">
        <v>30</v>
      </c>
      <c r="AX281" s="14" t="s">
        <v>73</v>
      </c>
      <c r="AY281" s="258" t="s">
        <v>132</v>
      </c>
    </row>
    <row r="282" s="14" customFormat="1">
      <c r="A282" s="14"/>
      <c r="B282" s="249"/>
      <c r="C282" s="250"/>
      <c r="D282" s="239" t="s">
        <v>142</v>
      </c>
      <c r="E282" s="251" t="s">
        <v>1</v>
      </c>
      <c r="F282" s="252" t="s">
        <v>689</v>
      </c>
      <c r="G282" s="250"/>
      <c r="H282" s="251" t="s">
        <v>1</v>
      </c>
      <c r="I282" s="253"/>
      <c r="J282" s="250"/>
      <c r="K282" s="250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142</v>
      </c>
      <c r="AU282" s="258" t="s">
        <v>83</v>
      </c>
      <c r="AV282" s="14" t="s">
        <v>81</v>
      </c>
      <c r="AW282" s="14" t="s">
        <v>30</v>
      </c>
      <c r="AX282" s="14" t="s">
        <v>73</v>
      </c>
      <c r="AY282" s="258" t="s">
        <v>132</v>
      </c>
    </row>
    <row r="283" s="15" customFormat="1">
      <c r="A283" s="15"/>
      <c r="B283" s="259"/>
      <c r="C283" s="260"/>
      <c r="D283" s="239" t="s">
        <v>142</v>
      </c>
      <c r="E283" s="261" t="s">
        <v>1</v>
      </c>
      <c r="F283" s="262" t="s">
        <v>145</v>
      </c>
      <c r="G283" s="260"/>
      <c r="H283" s="263">
        <v>44.100000000000023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142</v>
      </c>
      <c r="AU283" s="269" t="s">
        <v>83</v>
      </c>
      <c r="AV283" s="15" t="s">
        <v>139</v>
      </c>
      <c r="AW283" s="15" t="s">
        <v>30</v>
      </c>
      <c r="AX283" s="15" t="s">
        <v>81</v>
      </c>
      <c r="AY283" s="269" t="s">
        <v>132</v>
      </c>
    </row>
    <row r="284" s="2" customFormat="1" ht="24.15" customHeight="1">
      <c r="A284" s="39"/>
      <c r="B284" s="40"/>
      <c r="C284" s="219" t="s">
        <v>275</v>
      </c>
      <c r="D284" s="219" t="s">
        <v>134</v>
      </c>
      <c r="E284" s="220" t="s">
        <v>378</v>
      </c>
      <c r="F284" s="221" t="s">
        <v>379</v>
      </c>
      <c r="G284" s="222" t="s">
        <v>170</v>
      </c>
      <c r="H284" s="223">
        <v>393.21699999999998</v>
      </c>
      <c r="I284" s="224"/>
      <c r="J284" s="225">
        <f>ROUND(I284*H284,2)</f>
        <v>0</v>
      </c>
      <c r="K284" s="221" t="s">
        <v>138</v>
      </c>
      <c r="L284" s="45"/>
      <c r="M284" s="226" t="s">
        <v>1</v>
      </c>
      <c r="N284" s="227" t="s">
        <v>38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139</v>
      </c>
      <c r="AT284" s="230" t="s">
        <v>134</v>
      </c>
      <c r="AU284" s="230" t="s">
        <v>83</v>
      </c>
      <c r="AY284" s="18" t="s">
        <v>132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81</v>
      </c>
      <c r="BK284" s="231">
        <f>ROUND(I284*H284,2)</f>
        <v>0</v>
      </c>
      <c r="BL284" s="18" t="s">
        <v>139</v>
      </c>
      <c r="BM284" s="230" t="s">
        <v>278</v>
      </c>
    </row>
    <row r="285" s="2" customFormat="1">
      <c r="A285" s="39"/>
      <c r="B285" s="40"/>
      <c r="C285" s="41"/>
      <c r="D285" s="232" t="s">
        <v>140</v>
      </c>
      <c r="E285" s="41"/>
      <c r="F285" s="233" t="s">
        <v>381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37"/>
      <c r="C286" s="238"/>
      <c r="D286" s="239" t="s">
        <v>142</v>
      </c>
      <c r="E286" s="240" t="s">
        <v>1</v>
      </c>
      <c r="F286" s="241" t="s">
        <v>809</v>
      </c>
      <c r="G286" s="238"/>
      <c r="H286" s="242">
        <v>211.517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142</v>
      </c>
      <c r="AU286" s="248" t="s">
        <v>83</v>
      </c>
      <c r="AV286" s="13" t="s">
        <v>83</v>
      </c>
      <c r="AW286" s="13" t="s">
        <v>30</v>
      </c>
      <c r="AX286" s="13" t="s">
        <v>73</v>
      </c>
      <c r="AY286" s="248" t="s">
        <v>132</v>
      </c>
    </row>
    <row r="287" s="13" customFormat="1">
      <c r="A287" s="13"/>
      <c r="B287" s="237"/>
      <c r="C287" s="238"/>
      <c r="D287" s="239" t="s">
        <v>142</v>
      </c>
      <c r="E287" s="240" t="s">
        <v>1</v>
      </c>
      <c r="F287" s="241" t="s">
        <v>810</v>
      </c>
      <c r="G287" s="238"/>
      <c r="H287" s="242">
        <v>181.69999999999999</v>
      </c>
      <c r="I287" s="243"/>
      <c r="J287" s="238"/>
      <c r="K287" s="238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142</v>
      </c>
      <c r="AU287" s="248" t="s">
        <v>83</v>
      </c>
      <c r="AV287" s="13" t="s">
        <v>83</v>
      </c>
      <c r="AW287" s="13" t="s">
        <v>30</v>
      </c>
      <c r="AX287" s="13" t="s">
        <v>73</v>
      </c>
      <c r="AY287" s="248" t="s">
        <v>132</v>
      </c>
    </row>
    <row r="288" s="14" customFormat="1">
      <c r="A288" s="14"/>
      <c r="B288" s="249"/>
      <c r="C288" s="250"/>
      <c r="D288" s="239" t="s">
        <v>142</v>
      </c>
      <c r="E288" s="251" t="s">
        <v>1</v>
      </c>
      <c r="F288" s="252" t="s">
        <v>811</v>
      </c>
      <c r="G288" s="250"/>
      <c r="H288" s="251" t="s">
        <v>1</v>
      </c>
      <c r="I288" s="253"/>
      <c r="J288" s="250"/>
      <c r="K288" s="250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142</v>
      </c>
      <c r="AU288" s="258" t="s">
        <v>83</v>
      </c>
      <c r="AV288" s="14" t="s">
        <v>81</v>
      </c>
      <c r="AW288" s="14" t="s">
        <v>30</v>
      </c>
      <c r="AX288" s="14" t="s">
        <v>73</v>
      </c>
      <c r="AY288" s="258" t="s">
        <v>132</v>
      </c>
    </row>
    <row r="289" s="15" customFormat="1">
      <c r="A289" s="15"/>
      <c r="B289" s="259"/>
      <c r="C289" s="260"/>
      <c r="D289" s="239" t="s">
        <v>142</v>
      </c>
      <c r="E289" s="261" t="s">
        <v>1</v>
      </c>
      <c r="F289" s="262" t="s">
        <v>145</v>
      </c>
      <c r="G289" s="260"/>
      <c r="H289" s="263">
        <v>393.21699999999998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142</v>
      </c>
      <c r="AU289" s="269" t="s">
        <v>83</v>
      </c>
      <c r="AV289" s="15" t="s">
        <v>139</v>
      </c>
      <c r="AW289" s="15" t="s">
        <v>30</v>
      </c>
      <c r="AX289" s="15" t="s">
        <v>81</v>
      </c>
      <c r="AY289" s="269" t="s">
        <v>132</v>
      </c>
    </row>
    <row r="290" s="2" customFormat="1" ht="24.15" customHeight="1">
      <c r="A290" s="39"/>
      <c r="B290" s="40"/>
      <c r="C290" s="219" t="s">
        <v>219</v>
      </c>
      <c r="D290" s="219" t="s">
        <v>134</v>
      </c>
      <c r="E290" s="220" t="s">
        <v>387</v>
      </c>
      <c r="F290" s="221" t="s">
        <v>388</v>
      </c>
      <c r="G290" s="222" t="s">
        <v>170</v>
      </c>
      <c r="H290" s="223">
        <v>617.39999999999998</v>
      </c>
      <c r="I290" s="224"/>
      <c r="J290" s="225">
        <f>ROUND(I290*H290,2)</f>
        <v>0</v>
      </c>
      <c r="K290" s="221" t="s">
        <v>138</v>
      </c>
      <c r="L290" s="45"/>
      <c r="M290" s="226" t="s">
        <v>1</v>
      </c>
      <c r="N290" s="227" t="s">
        <v>38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139</v>
      </c>
      <c r="AT290" s="230" t="s">
        <v>134</v>
      </c>
      <c r="AU290" s="230" t="s">
        <v>83</v>
      </c>
      <c r="AY290" s="18" t="s">
        <v>132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81</v>
      </c>
      <c r="BK290" s="231">
        <f>ROUND(I290*H290,2)</f>
        <v>0</v>
      </c>
      <c r="BL290" s="18" t="s">
        <v>139</v>
      </c>
      <c r="BM290" s="230" t="s">
        <v>284</v>
      </c>
    </row>
    <row r="291" s="2" customFormat="1">
      <c r="A291" s="39"/>
      <c r="B291" s="40"/>
      <c r="C291" s="41"/>
      <c r="D291" s="232" t="s">
        <v>140</v>
      </c>
      <c r="E291" s="41"/>
      <c r="F291" s="233" t="s">
        <v>390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140</v>
      </c>
      <c r="AU291" s="18" t="s">
        <v>83</v>
      </c>
    </row>
    <row r="292" s="13" customFormat="1">
      <c r="A292" s="13"/>
      <c r="B292" s="237"/>
      <c r="C292" s="238"/>
      <c r="D292" s="239" t="s">
        <v>142</v>
      </c>
      <c r="E292" s="240" t="s">
        <v>1</v>
      </c>
      <c r="F292" s="241" t="s">
        <v>812</v>
      </c>
      <c r="G292" s="238"/>
      <c r="H292" s="242">
        <v>617.39999999999998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142</v>
      </c>
      <c r="AU292" s="248" t="s">
        <v>83</v>
      </c>
      <c r="AV292" s="13" t="s">
        <v>83</v>
      </c>
      <c r="AW292" s="13" t="s">
        <v>30</v>
      </c>
      <c r="AX292" s="13" t="s">
        <v>73</v>
      </c>
      <c r="AY292" s="248" t="s">
        <v>132</v>
      </c>
    </row>
    <row r="293" s="15" customFormat="1">
      <c r="A293" s="15"/>
      <c r="B293" s="259"/>
      <c r="C293" s="260"/>
      <c r="D293" s="239" t="s">
        <v>142</v>
      </c>
      <c r="E293" s="261" t="s">
        <v>1</v>
      </c>
      <c r="F293" s="262" t="s">
        <v>145</v>
      </c>
      <c r="G293" s="260"/>
      <c r="H293" s="263">
        <v>617.39999999999998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142</v>
      </c>
      <c r="AU293" s="269" t="s">
        <v>83</v>
      </c>
      <c r="AV293" s="15" t="s">
        <v>139</v>
      </c>
      <c r="AW293" s="15" t="s">
        <v>30</v>
      </c>
      <c r="AX293" s="15" t="s">
        <v>81</v>
      </c>
      <c r="AY293" s="269" t="s">
        <v>132</v>
      </c>
    </row>
    <row r="294" s="2" customFormat="1" ht="24.15" customHeight="1">
      <c r="A294" s="39"/>
      <c r="B294" s="40"/>
      <c r="C294" s="219" t="s">
        <v>290</v>
      </c>
      <c r="D294" s="219" t="s">
        <v>134</v>
      </c>
      <c r="E294" s="220" t="s">
        <v>387</v>
      </c>
      <c r="F294" s="221" t="s">
        <v>388</v>
      </c>
      <c r="G294" s="222" t="s">
        <v>170</v>
      </c>
      <c r="H294" s="223">
        <v>4718.6040000000003</v>
      </c>
      <c r="I294" s="224"/>
      <c r="J294" s="225">
        <f>ROUND(I294*H294,2)</f>
        <v>0</v>
      </c>
      <c r="K294" s="221" t="s">
        <v>138</v>
      </c>
      <c r="L294" s="45"/>
      <c r="M294" s="226" t="s">
        <v>1</v>
      </c>
      <c r="N294" s="227" t="s">
        <v>38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139</v>
      </c>
      <c r="AT294" s="230" t="s">
        <v>134</v>
      </c>
      <c r="AU294" s="230" t="s">
        <v>83</v>
      </c>
      <c r="AY294" s="18" t="s">
        <v>132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81</v>
      </c>
      <c r="BK294" s="231">
        <f>ROUND(I294*H294,2)</f>
        <v>0</v>
      </c>
      <c r="BL294" s="18" t="s">
        <v>139</v>
      </c>
      <c r="BM294" s="230" t="s">
        <v>293</v>
      </c>
    </row>
    <row r="295" s="2" customFormat="1">
      <c r="A295" s="39"/>
      <c r="B295" s="40"/>
      <c r="C295" s="41"/>
      <c r="D295" s="232" t="s">
        <v>140</v>
      </c>
      <c r="E295" s="41"/>
      <c r="F295" s="233" t="s">
        <v>390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140</v>
      </c>
      <c r="AU295" s="18" t="s">
        <v>83</v>
      </c>
    </row>
    <row r="296" s="13" customFormat="1">
      <c r="A296" s="13"/>
      <c r="B296" s="237"/>
      <c r="C296" s="238"/>
      <c r="D296" s="239" t="s">
        <v>142</v>
      </c>
      <c r="E296" s="240" t="s">
        <v>1</v>
      </c>
      <c r="F296" s="241" t="s">
        <v>813</v>
      </c>
      <c r="G296" s="238"/>
      <c r="H296" s="242">
        <v>4718.6040000000003</v>
      </c>
      <c r="I296" s="243"/>
      <c r="J296" s="238"/>
      <c r="K296" s="238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142</v>
      </c>
      <c r="AU296" s="248" t="s">
        <v>83</v>
      </c>
      <c r="AV296" s="13" t="s">
        <v>83</v>
      </c>
      <c r="AW296" s="13" t="s">
        <v>30</v>
      </c>
      <c r="AX296" s="13" t="s">
        <v>73</v>
      </c>
      <c r="AY296" s="248" t="s">
        <v>132</v>
      </c>
    </row>
    <row r="297" s="14" customFormat="1">
      <c r="A297" s="14"/>
      <c r="B297" s="249"/>
      <c r="C297" s="250"/>
      <c r="D297" s="239" t="s">
        <v>142</v>
      </c>
      <c r="E297" s="251" t="s">
        <v>1</v>
      </c>
      <c r="F297" s="252" t="s">
        <v>814</v>
      </c>
      <c r="G297" s="250"/>
      <c r="H297" s="251" t="s">
        <v>1</v>
      </c>
      <c r="I297" s="253"/>
      <c r="J297" s="250"/>
      <c r="K297" s="250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142</v>
      </c>
      <c r="AU297" s="258" t="s">
        <v>83</v>
      </c>
      <c r="AV297" s="14" t="s">
        <v>81</v>
      </c>
      <c r="AW297" s="14" t="s">
        <v>30</v>
      </c>
      <c r="AX297" s="14" t="s">
        <v>73</v>
      </c>
      <c r="AY297" s="258" t="s">
        <v>132</v>
      </c>
    </row>
    <row r="298" s="15" customFormat="1">
      <c r="A298" s="15"/>
      <c r="B298" s="259"/>
      <c r="C298" s="260"/>
      <c r="D298" s="239" t="s">
        <v>142</v>
      </c>
      <c r="E298" s="261" t="s">
        <v>1</v>
      </c>
      <c r="F298" s="262" t="s">
        <v>145</v>
      </c>
      <c r="G298" s="260"/>
      <c r="H298" s="263">
        <v>4718.6040000000003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142</v>
      </c>
      <c r="AU298" s="269" t="s">
        <v>83</v>
      </c>
      <c r="AV298" s="15" t="s">
        <v>139</v>
      </c>
      <c r="AW298" s="15" t="s">
        <v>30</v>
      </c>
      <c r="AX298" s="15" t="s">
        <v>81</v>
      </c>
      <c r="AY298" s="269" t="s">
        <v>132</v>
      </c>
    </row>
    <row r="299" s="2" customFormat="1" ht="16.5" customHeight="1">
      <c r="A299" s="39"/>
      <c r="B299" s="40"/>
      <c r="C299" s="219" t="s">
        <v>223</v>
      </c>
      <c r="D299" s="219" t="s">
        <v>134</v>
      </c>
      <c r="E299" s="220" t="s">
        <v>407</v>
      </c>
      <c r="F299" s="221" t="s">
        <v>408</v>
      </c>
      <c r="G299" s="222" t="s">
        <v>170</v>
      </c>
      <c r="H299" s="223">
        <v>44.100000000000001</v>
      </c>
      <c r="I299" s="224"/>
      <c r="J299" s="225">
        <f>ROUND(I299*H299,2)</f>
        <v>0</v>
      </c>
      <c r="K299" s="221" t="s">
        <v>138</v>
      </c>
      <c r="L299" s="45"/>
      <c r="M299" s="226" t="s">
        <v>1</v>
      </c>
      <c r="N299" s="227" t="s">
        <v>38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139</v>
      </c>
      <c r="AT299" s="230" t="s">
        <v>134</v>
      </c>
      <c r="AU299" s="230" t="s">
        <v>83</v>
      </c>
      <c r="AY299" s="18" t="s">
        <v>132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81</v>
      </c>
      <c r="BK299" s="231">
        <f>ROUND(I299*H299,2)</f>
        <v>0</v>
      </c>
      <c r="BL299" s="18" t="s">
        <v>139</v>
      </c>
      <c r="BM299" s="230" t="s">
        <v>301</v>
      </c>
    </row>
    <row r="300" s="2" customFormat="1">
      <c r="A300" s="39"/>
      <c r="B300" s="40"/>
      <c r="C300" s="41"/>
      <c r="D300" s="232" t="s">
        <v>140</v>
      </c>
      <c r="E300" s="41"/>
      <c r="F300" s="233" t="s">
        <v>410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83</v>
      </c>
    </row>
    <row r="301" s="13" customFormat="1">
      <c r="A301" s="13"/>
      <c r="B301" s="237"/>
      <c r="C301" s="238"/>
      <c r="D301" s="239" t="s">
        <v>142</v>
      </c>
      <c r="E301" s="240" t="s">
        <v>1</v>
      </c>
      <c r="F301" s="241" t="s">
        <v>815</v>
      </c>
      <c r="G301" s="238"/>
      <c r="H301" s="242">
        <v>44.100000000000001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142</v>
      </c>
      <c r="AU301" s="248" t="s">
        <v>83</v>
      </c>
      <c r="AV301" s="13" t="s">
        <v>83</v>
      </c>
      <c r="AW301" s="13" t="s">
        <v>30</v>
      </c>
      <c r="AX301" s="13" t="s">
        <v>73</v>
      </c>
      <c r="AY301" s="248" t="s">
        <v>132</v>
      </c>
    </row>
    <row r="302" s="15" customFormat="1">
      <c r="A302" s="15"/>
      <c r="B302" s="259"/>
      <c r="C302" s="260"/>
      <c r="D302" s="239" t="s">
        <v>142</v>
      </c>
      <c r="E302" s="261" t="s">
        <v>1</v>
      </c>
      <c r="F302" s="262" t="s">
        <v>145</v>
      </c>
      <c r="G302" s="260"/>
      <c r="H302" s="263">
        <v>44.100000000000001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142</v>
      </c>
      <c r="AU302" s="269" t="s">
        <v>83</v>
      </c>
      <c r="AV302" s="15" t="s">
        <v>139</v>
      </c>
      <c r="AW302" s="15" t="s">
        <v>30</v>
      </c>
      <c r="AX302" s="15" t="s">
        <v>81</v>
      </c>
      <c r="AY302" s="269" t="s">
        <v>132</v>
      </c>
    </row>
    <row r="303" s="2" customFormat="1" ht="24.15" customHeight="1">
      <c r="A303" s="39"/>
      <c r="B303" s="40"/>
      <c r="C303" s="219" t="s">
        <v>307</v>
      </c>
      <c r="D303" s="219" t="s">
        <v>134</v>
      </c>
      <c r="E303" s="220" t="s">
        <v>423</v>
      </c>
      <c r="F303" s="221" t="s">
        <v>424</v>
      </c>
      <c r="G303" s="222" t="s">
        <v>170</v>
      </c>
      <c r="H303" s="223">
        <v>44.100000000000001</v>
      </c>
      <c r="I303" s="224"/>
      <c r="J303" s="225">
        <f>ROUND(I303*H303,2)</f>
        <v>0</v>
      </c>
      <c r="K303" s="221" t="s">
        <v>138</v>
      </c>
      <c r="L303" s="45"/>
      <c r="M303" s="226" t="s">
        <v>1</v>
      </c>
      <c r="N303" s="227" t="s">
        <v>38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139</v>
      </c>
      <c r="AT303" s="230" t="s">
        <v>134</v>
      </c>
      <c r="AU303" s="230" t="s">
        <v>83</v>
      </c>
      <c r="AY303" s="18" t="s">
        <v>132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81</v>
      </c>
      <c r="BK303" s="231">
        <f>ROUND(I303*H303,2)</f>
        <v>0</v>
      </c>
      <c r="BL303" s="18" t="s">
        <v>139</v>
      </c>
      <c r="BM303" s="230" t="s">
        <v>310</v>
      </c>
    </row>
    <row r="304" s="2" customFormat="1">
      <c r="A304" s="39"/>
      <c r="B304" s="40"/>
      <c r="C304" s="41"/>
      <c r="D304" s="232" t="s">
        <v>140</v>
      </c>
      <c r="E304" s="41"/>
      <c r="F304" s="233" t="s">
        <v>426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140</v>
      </c>
      <c r="AU304" s="18" t="s">
        <v>83</v>
      </c>
    </row>
    <row r="305" s="13" customFormat="1">
      <c r="A305" s="13"/>
      <c r="B305" s="237"/>
      <c r="C305" s="238"/>
      <c r="D305" s="239" t="s">
        <v>142</v>
      </c>
      <c r="E305" s="240" t="s">
        <v>1</v>
      </c>
      <c r="F305" s="241" t="s">
        <v>815</v>
      </c>
      <c r="G305" s="238"/>
      <c r="H305" s="242">
        <v>44.100000000000001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142</v>
      </c>
      <c r="AU305" s="248" t="s">
        <v>83</v>
      </c>
      <c r="AV305" s="13" t="s">
        <v>83</v>
      </c>
      <c r="AW305" s="13" t="s">
        <v>30</v>
      </c>
      <c r="AX305" s="13" t="s">
        <v>73</v>
      </c>
      <c r="AY305" s="248" t="s">
        <v>132</v>
      </c>
    </row>
    <row r="306" s="15" customFormat="1">
      <c r="A306" s="15"/>
      <c r="B306" s="259"/>
      <c r="C306" s="260"/>
      <c r="D306" s="239" t="s">
        <v>142</v>
      </c>
      <c r="E306" s="261" t="s">
        <v>1</v>
      </c>
      <c r="F306" s="262" t="s">
        <v>145</v>
      </c>
      <c r="G306" s="260"/>
      <c r="H306" s="263">
        <v>44.100000000000001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142</v>
      </c>
      <c r="AU306" s="269" t="s">
        <v>83</v>
      </c>
      <c r="AV306" s="15" t="s">
        <v>139</v>
      </c>
      <c r="AW306" s="15" t="s">
        <v>30</v>
      </c>
      <c r="AX306" s="15" t="s">
        <v>81</v>
      </c>
      <c r="AY306" s="269" t="s">
        <v>132</v>
      </c>
    </row>
    <row r="307" s="12" customFormat="1" ht="22.8" customHeight="1">
      <c r="A307" s="12"/>
      <c r="B307" s="203"/>
      <c r="C307" s="204"/>
      <c r="D307" s="205" t="s">
        <v>72</v>
      </c>
      <c r="E307" s="217" t="s">
        <v>427</v>
      </c>
      <c r="F307" s="217" t="s">
        <v>428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SUM(P308:P309)</f>
        <v>0</v>
      </c>
      <c r="Q307" s="211"/>
      <c r="R307" s="212">
        <f>SUM(R308:R309)</f>
        <v>0</v>
      </c>
      <c r="S307" s="211"/>
      <c r="T307" s="213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81</v>
      </c>
      <c r="AT307" s="215" t="s">
        <v>72</v>
      </c>
      <c r="AU307" s="215" t="s">
        <v>81</v>
      </c>
      <c r="AY307" s="214" t="s">
        <v>132</v>
      </c>
      <c r="BK307" s="216">
        <f>SUM(BK308:BK309)</f>
        <v>0</v>
      </c>
    </row>
    <row r="308" s="2" customFormat="1" ht="24.15" customHeight="1">
      <c r="A308" s="39"/>
      <c r="B308" s="40"/>
      <c r="C308" s="219" t="s">
        <v>227</v>
      </c>
      <c r="D308" s="219" t="s">
        <v>134</v>
      </c>
      <c r="E308" s="220" t="s">
        <v>430</v>
      </c>
      <c r="F308" s="221" t="s">
        <v>431</v>
      </c>
      <c r="G308" s="222" t="s">
        <v>170</v>
      </c>
      <c r="H308" s="223">
        <v>112.252</v>
      </c>
      <c r="I308" s="224"/>
      <c r="J308" s="225">
        <f>ROUND(I308*H308,2)</f>
        <v>0</v>
      </c>
      <c r="K308" s="221" t="s">
        <v>138</v>
      </c>
      <c r="L308" s="45"/>
      <c r="M308" s="226" t="s">
        <v>1</v>
      </c>
      <c r="N308" s="227" t="s">
        <v>38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139</v>
      </c>
      <c r="AT308" s="230" t="s">
        <v>134</v>
      </c>
      <c r="AU308" s="230" t="s">
        <v>83</v>
      </c>
      <c r="AY308" s="18" t="s">
        <v>132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81</v>
      </c>
      <c r="BK308" s="231">
        <f>ROUND(I308*H308,2)</f>
        <v>0</v>
      </c>
      <c r="BL308" s="18" t="s">
        <v>139</v>
      </c>
      <c r="BM308" s="230" t="s">
        <v>143</v>
      </c>
    </row>
    <row r="309" s="2" customFormat="1">
      <c r="A309" s="39"/>
      <c r="B309" s="40"/>
      <c r="C309" s="41"/>
      <c r="D309" s="232" t="s">
        <v>140</v>
      </c>
      <c r="E309" s="41"/>
      <c r="F309" s="233" t="s">
        <v>433</v>
      </c>
      <c r="G309" s="41"/>
      <c r="H309" s="41"/>
      <c r="I309" s="234"/>
      <c r="J309" s="41"/>
      <c r="K309" s="41"/>
      <c r="L309" s="45"/>
      <c r="M309" s="291"/>
      <c r="N309" s="292"/>
      <c r="O309" s="293"/>
      <c r="P309" s="293"/>
      <c r="Q309" s="293"/>
      <c r="R309" s="293"/>
      <c r="S309" s="293"/>
      <c r="T309" s="294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140</v>
      </c>
      <c r="AU309" s="18" t="s">
        <v>83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S0pcDh62gmBcB+L4MCsYD0DNfHphiJ9adKrzQoZ74a4EreImRrFlcmouIvBgEvA9+93rijHEu+RvP3KohMenow==" hashValue="jLGKHSxedWYd2aFTfk6dW4yf56t+z68CtSQ8kXdN9YqTCVvmS5+ugUho8SYukUbb8gRunXbgh8saIwa5K/uEcw==" algorithmName="SHA-512" password="CC35"/>
  <autoFilter ref="C121:K30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3_01/113154332"/>
    <hyperlink ref="F134" r:id="rId2" display="https://podminky.urs.cz/item/CS_URS_2023_01/113154334"/>
    <hyperlink ref="F143" r:id="rId3" display="https://podminky.urs.cz/item/CS_URS_2023_01/565145101"/>
    <hyperlink ref="F148" r:id="rId4" display="https://podminky.urs.cz/item/CS_URS_2023_01/569951133"/>
    <hyperlink ref="F153" r:id="rId5" display="https://podminky.urs.cz/item/CS_URS_2023_01/572243111"/>
    <hyperlink ref="F158" r:id="rId6" display="https://podminky.urs.cz/item/CS_URS_2023_01/573231107"/>
    <hyperlink ref="F176" r:id="rId7" display="https://podminky.urs.cz/item/CS_URS_2023_01/577144141"/>
    <hyperlink ref="F186" r:id="rId8" display="https://podminky.urs.cz/item/CS_URS_2023_01/577155142"/>
    <hyperlink ref="F192" r:id="rId9" display="https://podminky.urs.cz/item/CS_URS_2023_01/915211112"/>
    <hyperlink ref="F198" r:id="rId10" display="https://podminky.urs.cz/item/CS_URS_2023_01/915211122"/>
    <hyperlink ref="F204" r:id="rId11" display="https://podminky.urs.cz/item/CS_URS_2023_01/915221112"/>
    <hyperlink ref="F209" r:id="rId12" display="https://podminky.urs.cz/item/CS_URS_2023_01/915221122"/>
    <hyperlink ref="F217" r:id="rId13" display="https://podminky.urs.cz/item/CS_URS_2023_01/915231112"/>
    <hyperlink ref="F223" r:id="rId14" display="https://podminky.urs.cz/item/CS_URS_2023_01/915611111"/>
    <hyperlink ref="F230" r:id="rId15" display="https://podminky.urs.cz/item/CS_URS_2023_01/915621111"/>
    <hyperlink ref="F235" r:id="rId16" display="https://podminky.urs.cz/item/CS_URS_2023_01/916131213"/>
    <hyperlink ref="F243" r:id="rId17" display="https://podminky.urs.cz/item/CS_URS_2023_01/919721202"/>
    <hyperlink ref="F248" r:id="rId18" display="https://podminky.urs.cz/item/CS_URS_2023_01/919732221"/>
    <hyperlink ref="F252" r:id="rId19" display="https://podminky.urs.cz/item/CS_URS_2023_01/919735111"/>
    <hyperlink ref="F266" r:id="rId20" display="https://podminky.urs.cz/item/CS_URS_2023_01/938909311"/>
    <hyperlink ref="F271" r:id="rId21" display="https://podminky.urs.cz/item/CS_URS_2023_01/938909612"/>
    <hyperlink ref="F277" r:id="rId22" display="https://podminky.urs.cz/item/CS_URS_2023_01/997221551"/>
    <hyperlink ref="F285" r:id="rId23" display="https://podminky.urs.cz/item/CS_URS_2023_01/997221551"/>
    <hyperlink ref="F291" r:id="rId24" display="https://podminky.urs.cz/item/CS_URS_2023_01/997221559"/>
    <hyperlink ref="F295" r:id="rId25" display="https://podminky.urs.cz/item/CS_URS_2023_01/997221559"/>
    <hyperlink ref="F300" r:id="rId26" display="https://podminky.urs.cz/item/CS_URS_2023_01/997221611"/>
    <hyperlink ref="F304" r:id="rId27" display="https://podminky.urs.cz/item/CS_URS_2023_01/997221873"/>
    <hyperlink ref="F309" r:id="rId28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ROUND((SUM(BE128:BE732)),  2)</f>
        <v>0</v>
      </c>
      <c r="G33" s="39"/>
      <c r="H33" s="39"/>
      <c r="I33" s="156">
        <v>0.20999999999999999</v>
      </c>
      <c r="J33" s="155">
        <f>ROUND(((SUM(BE128:BE732))*I33),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ROUND((SUM(BF128:BF732)),  2)</f>
        <v>0</v>
      </c>
      <c r="G34" s="39"/>
      <c r="H34" s="39"/>
      <c r="I34" s="156">
        <v>0.14999999999999999</v>
      </c>
      <c r="J34" s="155">
        <f>ROUND(((SUM(BF128:BF732))*I34),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ROUND((SUM(BG128:BG732)),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ROUND((SUM(BH128:BH732)),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ROUND((SUM(BI128:BI732)),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SKA4906 - SO 201  Rekonstrukce propusti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522</v>
      </c>
      <c r="E99" s="189"/>
      <c r="F99" s="189"/>
      <c r="G99" s="189"/>
      <c r="H99" s="189"/>
      <c r="I99" s="189"/>
      <c r="J99" s="190">
        <f>J247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817</v>
      </c>
      <c r="E100" s="189"/>
      <c r="F100" s="189"/>
      <c r="G100" s="189"/>
      <c r="H100" s="189"/>
      <c r="I100" s="189"/>
      <c r="J100" s="190">
        <f>J298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523</v>
      </c>
      <c r="E101" s="189"/>
      <c r="F101" s="189"/>
      <c r="G101" s="189"/>
      <c r="H101" s="189"/>
      <c r="I101" s="189"/>
      <c r="J101" s="190">
        <f>J403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J471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818</v>
      </c>
      <c r="E103" s="189"/>
      <c r="F103" s="189"/>
      <c r="G103" s="189"/>
      <c r="H103" s="189"/>
      <c r="I103" s="189"/>
      <c r="J103" s="190">
        <f>J517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J538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J616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116</v>
      </c>
      <c r="E106" s="189"/>
      <c r="F106" s="189"/>
      <c r="G106" s="189"/>
      <c r="H106" s="189"/>
      <c r="I106" s="189"/>
      <c r="J106" s="190">
        <f>J673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819</v>
      </c>
      <c r="E107" s="183"/>
      <c r="F107" s="183"/>
      <c r="G107" s="183"/>
      <c r="H107" s="183"/>
      <c r="I107" s="183"/>
      <c r="J107" s="184">
        <f>J676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820</v>
      </c>
      <c r="E108" s="189"/>
      <c r="F108" s="189"/>
      <c r="G108" s="189"/>
      <c r="H108" s="189"/>
      <c r="I108" s="189"/>
      <c r="J108" s="190">
        <f>J677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 xml:space="preserve"> II-605 hr. Okr. TC-PC - Bor , oprava průtahů(Sulislav,Sytno,Benešovice,Holostřevy,Skviřín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 xml:space="preserve">SKA4906 - SO 201  Rekonstrukce propusti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22. 5. 2023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118</v>
      </c>
      <c r="D127" s="195" t="s">
        <v>58</v>
      </c>
      <c r="E127" s="195" t="s">
        <v>54</v>
      </c>
      <c r="F127" s="195" t="s">
        <v>55</v>
      </c>
      <c r="G127" s="195" t="s">
        <v>119</v>
      </c>
      <c r="H127" s="195" t="s">
        <v>120</v>
      </c>
      <c r="I127" s="195" t="s">
        <v>121</v>
      </c>
      <c r="J127" s="195" t="s">
        <v>107</v>
      </c>
      <c r="K127" s="196" t="s">
        <v>122</v>
      </c>
      <c r="L127" s="197"/>
      <c r="M127" s="101" t="s">
        <v>1</v>
      </c>
      <c r="N127" s="102" t="s">
        <v>37</v>
      </c>
      <c r="O127" s="102" t="s">
        <v>123</v>
      </c>
      <c r="P127" s="102" t="s">
        <v>124</v>
      </c>
      <c r="Q127" s="102" t="s">
        <v>125</v>
      </c>
      <c r="R127" s="102" t="s">
        <v>126</v>
      </c>
      <c r="S127" s="102" t="s">
        <v>127</v>
      </c>
      <c r="T127" s="103" t="s">
        <v>128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129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P129+P676</f>
        <v>0</v>
      </c>
      <c r="Q128" s="105"/>
      <c r="R128" s="200">
        <f>R129+R676</f>
        <v>6.1593039999999997</v>
      </c>
      <c r="S128" s="105"/>
      <c r="T128" s="201">
        <f>T129+T676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109</v>
      </c>
      <c r="BK128" s="202">
        <f>BK129+BK676</f>
        <v>0</v>
      </c>
    </row>
    <row r="129" s="12" customFormat="1" ht="25.92" customHeight="1">
      <c r="A129" s="12"/>
      <c r="B129" s="203"/>
      <c r="C129" s="204"/>
      <c r="D129" s="205" t="s">
        <v>72</v>
      </c>
      <c r="E129" s="206" t="s">
        <v>130</v>
      </c>
      <c r="F129" s="206" t="s">
        <v>131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P130+P247+P298+P403+P471+P517+P538+P616+P673</f>
        <v>0</v>
      </c>
      <c r="Q129" s="211"/>
      <c r="R129" s="212">
        <f>R130+R247+R298+R403+R471+R517+R538+R616+R673</f>
        <v>6.1593039999999997</v>
      </c>
      <c r="S129" s="211"/>
      <c r="T129" s="213">
        <f>T130+T247+T298+T403+T471+T517+T538+T616+T673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73</v>
      </c>
      <c r="AY129" s="214" t="s">
        <v>132</v>
      </c>
      <c r="BK129" s="216">
        <f>BK130+BK247+BK298+BK403+BK471+BK517+BK538+BK616+BK673</f>
        <v>0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81</v>
      </c>
      <c r="F130" s="217" t="s">
        <v>133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SUM(P131:P246)</f>
        <v>0</v>
      </c>
      <c r="Q130" s="211"/>
      <c r="R130" s="212">
        <f>SUM(R131:R246)</f>
        <v>6.0999999999999996</v>
      </c>
      <c r="S130" s="211"/>
      <c r="T130" s="213">
        <f>SUM(T131:T246)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81</v>
      </c>
      <c r="AY130" s="214" t="s">
        <v>132</v>
      </c>
      <c r="BK130" s="216">
        <f>SUM(BK131:BK246)</f>
        <v>0</v>
      </c>
    </row>
    <row r="131" s="2" customFormat="1" ht="24.15" customHeight="1">
      <c r="A131" s="39"/>
      <c r="B131" s="40"/>
      <c r="C131" s="219" t="s">
        <v>81</v>
      </c>
      <c r="D131" s="219" t="s">
        <v>134</v>
      </c>
      <c r="E131" s="220" t="s">
        <v>821</v>
      </c>
      <c r="F131" s="221" t="s">
        <v>822</v>
      </c>
      <c r="G131" s="222" t="s">
        <v>137</v>
      </c>
      <c r="H131" s="223">
        <v>40</v>
      </c>
      <c r="I131" s="224"/>
      <c r="J131" s="225">
        <f>ROUND(I131*H131,2)</f>
        <v>0</v>
      </c>
      <c r="K131" s="221" t="s">
        <v>138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139</v>
      </c>
      <c r="AT131" s="230" t="s">
        <v>134</v>
      </c>
      <c r="AU131" s="230" t="s">
        <v>83</v>
      </c>
      <c r="AY131" s="18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139</v>
      </c>
      <c r="BM131" s="230" t="s">
        <v>83</v>
      </c>
    </row>
    <row r="132" s="2" customFormat="1">
      <c r="A132" s="39"/>
      <c r="B132" s="40"/>
      <c r="C132" s="41"/>
      <c r="D132" s="232" t="s">
        <v>140</v>
      </c>
      <c r="E132" s="41"/>
      <c r="F132" s="233" t="s">
        <v>823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83</v>
      </c>
    </row>
    <row r="133" s="13" customFormat="1">
      <c r="A133" s="13"/>
      <c r="B133" s="237"/>
      <c r="C133" s="238"/>
      <c r="D133" s="239" t="s">
        <v>142</v>
      </c>
      <c r="E133" s="240" t="s">
        <v>1</v>
      </c>
      <c r="F133" s="241" t="s">
        <v>242</v>
      </c>
      <c r="G133" s="238"/>
      <c r="H133" s="242">
        <v>40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142</v>
      </c>
      <c r="AU133" s="248" t="s">
        <v>83</v>
      </c>
      <c r="AV133" s="13" t="s">
        <v>83</v>
      </c>
      <c r="AW133" s="13" t="s">
        <v>30</v>
      </c>
      <c r="AX133" s="13" t="s">
        <v>73</v>
      </c>
      <c r="AY133" s="248" t="s">
        <v>132</v>
      </c>
    </row>
    <row r="134" s="14" customFormat="1">
      <c r="A134" s="14"/>
      <c r="B134" s="249"/>
      <c r="C134" s="250"/>
      <c r="D134" s="239" t="s">
        <v>142</v>
      </c>
      <c r="E134" s="251" t="s">
        <v>1</v>
      </c>
      <c r="F134" s="252" t="s">
        <v>144</v>
      </c>
      <c r="G134" s="250"/>
      <c r="H134" s="251" t="s">
        <v>1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142</v>
      </c>
      <c r="AU134" s="258" t="s">
        <v>83</v>
      </c>
      <c r="AV134" s="14" t="s">
        <v>81</v>
      </c>
      <c r="AW134" s="14" t="s">
        <v>30</v>
      </c>
      <c r="AX134" s="14" t="s">
        <v>73</v>
      </c>
      <c r="AY134" s="258" t="s">
        <v>132</v>
      </c>
    </row>
    <row r="135" s="15" customFormat="1">
      <c r="A135" s="15"/>
      <c r="B135" s="259"/>
      <c r="C135" s="260"/>
      <c r="D135" s="239" t="s">
        <v>142</v>
      </c>
      <c r="E135" s="261" t="s">
        <v>1</v>
      </c>
      <c r="F135" s="262" t="s">
        <v>145</v>
      </c>
      <c r="G135" s="260"/>
      <c r="H135" s="263">
        <v>40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142</v>
      </c>
      <c r="AU135" s="269" t="s">
        <v>83</v>
      </c>
      <c r="AV135" s="15" t="s">
        <v>139</v>
      </c>
      <c r="AW135" s="15" t="s">
        <v>30</v>
      </c>
      <c r="AX135" s="15" t="s">
        <v>81</v>
      </c>
      <c r="AY135" s="269" t="s">
        <v>132</v>
      </c>
    </row>
    <row r="136" s="2" customFormat="1" ht="16.5" customHeight="1">
      <c r="A136" s="39"/>
      <c r="B136" s="40"/>
      <c r="C136" s="219" t="s">
        <v>83</v>
      </c>
      <c r="D136" s="219" t="s">
        <v>134</v>
      </c>
      <c r="E136" s="220" t="s">
        <v>824</v>
      </c>
      <c r="F136" s="221" t="s">
        <v>825</v>
      </c>
      <c r="G136" s="222" t="s">
        <v>137</v>
      </c>
      <c r="H136" s="223">
        <v>110</v>
      </c>
      <c r="I136" s="224"/>
      <c r="J136" s="225">
        <f>ROUND(I136*H136,2)</f>
        <v>0</v>
      </c>
      <c r="K136" s="221" t="s">
        <v>138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139</v>
      </c>
      <c r="AT136" s="230" t="s">
        <v>134</v>
      </c>
      <c r="AU136" s="230" t="s">
        <v>83</v>
      </c>
      <c r="AY136" s="18" t="s">
        <v>132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139</v>
      </c>
      <c r="BM136" s="230" t="s">
        <v>139</v>
      </c>
    </row>
    <row r="137" s="2" customFormat="1">
      <c r="A137" s="39"/>
      <c r="B137" s="40"/>
      <c r="C137" s="41"/>
      <c r="D137" s="232" t="s">
        <v>140</v>
      </c>
      <c r="E137" s="41"/>
      <c r="F137" s="233" t="s">
        <v>826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140</v>
      </c>
      <c r="AU137" s="18" t="s">
        <v>83</v>
      </c>
    </row>
    <row r="138" s="13" customFormat="1">
      <c r="A138" s="13"/>
      <c r="B138" s="237"/>
      <c r="C138" s="238"/>
      <c r="D138" s="239" t="s">
        <v>142</v>
      </c>
      <c r="E138" s="240" t="s">
        <v>1</v>
      </c>
      <c r="F138" s="241" t="s">
        <v>827</v>
      </c>
      <c r="G138" s="238"/>
      <c r="H138" s="242">
        <v>110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142</v>
      </c>
      <c r="AU138" s="248" t="s">
        <v>83</v>
      </c>
      <c r="AV138" s="13" t="s">
        <v>83</v>
      </c>
      <c r="AW138" s="13" t="s">
        <v>30</v>
      </c>
      <c r="AX138" s="13" t="s">
        <v>73</v>
      </c>
      <c r="AY138" s="248" t="s">
        <v>132</v>
      </c>
    </row>
    <row r="139" s="14" customFormat="1">
      <c r="A139" s="14"/>
      <c r="B139" s="249"/>
      <c r="C139" s="250"/>
      <c r="D139" s="239" t="s">
        <v>142</v>
      </c>
      <c r="E139" s="251" t="s">
        <v>1</v>
      </c>
      <c r="F139" s="252" t="s">
        <v>144</v>
      </c>
      <c r="G139" s="250"/>
      <c r="H139" s="251" t="s">
        <v>1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142</v>
      </c>
      <c r="AU139" s="258" t="s">
        <v>83</v>
      </c>
      <c r="AV139" s="14" t="s">
        <v>81</v>
      </c>
      <c r="AW139" s="14" t="s">
        <v>30</v>
      </c>
      <c r="AX139" s="14" t="s">
        <v>73</v>
      </c>
      <c r="AY139" s="258" t="s">
        <v>132</v>
      </c>
    </row>
    <row r="140" s="15" customFormat="1">
      <c r="A140" s="15"/>
      <c r="B140" s="259"/>
      <c r="C140" s="260"/>
      <c r="D140" s="239" t="s">
        <v>142</v>
      </c>
      <c r="E140" s="261" t="s">
        <v>1</v>
      </c>
      <c r="F140" s="262" t="s">
        <v>145</v>
      </c>
      <c r="G140" s="260"/>
      <c r="H140" s="263">
        <v>110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142</v>
      </c>
      <c r="AU140" s="269" t="s">
        <v>83</v>
      </c>
      <c r="AV140" s="15" t="s">
        <v>139</v>
      </c>
      <c r="AW140" s="15" t="s">
        <v>30</v>
      </c>
      <c r="AX140" s="15" t="s">
        <v>81</v>
      </c>
      <c r="AY140" s="269" t="s">
        <v>132</v>
      </c>
    </row>
    <row r="141" s="2" customFormat="1" ht="37.8" customHeight="1">
      <c r="A141" s="39"/>
      <c r="B141" s="40"/>
      <c r="C141" s="219" t="s">
        <v>155</v>
      </c>
      <c r="D141" s="219" t="s">
        <v>134</v>
      </c>
      <c r="E141" s="220" t="s">
        <v>828</v>
      </c>
      <c r="F141" s="221" t="s">
        <v>829</v>
      </c>
      <c r="G141" s="222" t="s">
        <v>137</v>
      </c>
      <c r="H141" s="223">
        <v>112.5</v>
      </c>
      <c r="I141" s="224"/>
      <c r="J141" s="225">
        <f>ROUND(I141*H141,2)</f>
        <v>0</v>
      </c>
      <c r="K141" s="221" t="s">
        <v>138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139</v>
      </c>
      <c r="AT141" s="230" t="s">
        <v>134</v>
      </c>
      <c r="AU141" s="230" t="s">
        <v>83</v>
      </c>
      <c r="AY141" s="18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139</v>
      </c>
      <c r="BM141" s="230" t="s">
        <v>158</v>
      </c>
    </row>
    <row r="142" s="2" customFormat="1">
      <c r="A142" s="39"/>
      <c r="B142" s="40"/>
      <c r="C142" s="41"/>
      <c r="D142" s="232" t="s">
        <v>140</v>
      </c>
      <c r="E142" s="41"/>
      <c r="F142" s="233" t="s">
        <v>830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83</v>
      </c>
    </row>
    <row r="143" s="13" customFormat="1">
      <c r="A143" s="13"/>
      <c r="B143" s="237"/>
      <c r="C143" s="238"/>
      <c r="D143" s="239" t="s">
        <v>142</v>
      </c>
      <c r="E143" s="240" t="s">
        <v>1</v>
      </c>
      <c r="F143" s="241" t="s">
        <v>831</v>
      </c>
      <c r="G143" s="238"/>
      <c r="H143" s="242">
        <v>112.5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142</v>
      </c>
      <c r="AU143" s="248" t="s">
        <v>83</v>
      </c>
      <c r="AV143" s="13" t="s">
        <v>83</v>
      </c>
      <c r="AW143" s="13" t="s">
        <v>30</v>
      </c>
      <c r="AX143" s="13" t="s">
        <v>73</v>
      </c>
      <c r="AY143" s="248" t="s">
        <v>132</v>
      </c>
    </row>
    <row r="144" s="14" customFormat="1">
      <c r="A144" s="14"/>
      <c r="B144" s="249"/>
      <c r="C144" s="250"/>
      <c r="D144" s="239" t="s">
        <v>142</v>
      </c>
      <c r="E144" s="251" t="s">
        <v>1</v>
      </c>
      <c r="F144" s="252" t="s">
        <v>144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142</v>
      </c>
      <c r="AU144" s="258" t="s">
        <v>83</v>
      </c>
      <c r="AV144" s="14" t="s">
        <v>81</v>
      </c>
      <c r="AW144" s="14" t="s">
        <v>30</v>
      </c>
      <c r="AX144" s="14" t="s">
        <v>73</v>
      </c>
      <c r="AY144" s="258" t="s">
        <v>132</v>
      </c>
    </row>
    <row r="145" s="15" customFormat="1">
      <c r="A145" s="15"/>
      <c r="B145" s="259"/>
      <c r="C145" s="260"/>
      <c r="D145" s="239" t="s">
        <v>142</v>
      </c>
      <c r="E145" s="261" t="s">
        <v>1</v>
      </c>
      <c r="F145" s="262" t="s">
        <v>145</v>
      </c>
      <c r="G145" s="260"/>
      <c r="H145" s="263">
        <v>112.5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142</v>
      </c>
      <c r="AU145" s="269" t="s">
        <v>83</v>
      </c>
      <c r="AV145" s="15" t="s">
        <v>139</v>
      </c>
      <c r="AW145" s="15" t="s">
        <v>30</v>
      </c>
      <c r="AX145" s="15" t="s">
        <v>81</v>
      </c>
      <c r="AY145" s="269" t="s">
        <v>132</v>
      </c>
    </row>
    <row r="146" s="2" customFormat="1" ht="24.15" customHeight="1">
      <c r="A146" s="39"/>
      <c r="B146" s="40"/>
      <c r="C146" s="219" t="s">
        <v>139</v>
      </c>
      <c r="D146" s="219" t="s">
        <v>134</v>
      </c>
      <c r="E146" s="220" t="s">
        <v>832</v>
      </c>
      <c r="F146" s="221" t="s">
        <v>833</v>
      </c>
      <c r="G146" s="222" t="s">
        <v>137</v>
      </c>
      <c r="H146" s="223">
        <v>225</v>
      </c>
      <c r="I146" s="224"/>
      <c r="J146" s="225">
        <f>ROUND(I146*H146,2)</f>
        <v>0</v>
      </c>
      <c r="K146" s="221" t="s">
        <v>138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139</v>
      </c>
      <c r="AT146" s="230" t="s">
        <v>134</v>
      </c>
      <c r="AU146" s="230" t="s">
        <v>83</v>
      </c>
      <c r="AY146" s="18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139</v>
      </c>
      <c r="BM146" s="230" t="s">
        <v>165</v>
      </c>
    </row>
    <row r="147" s="2" customFormat="1">
      <c r="A147" s="39"/>
      <c r="B147" s="40"/>
      <c r="C147" s="41"/>
      <c r="D147" s="232" t="s">
        <v>140</v>
      </c>
      <c r="E147" s="41"/>
      <c r="F147" s="233" t="s">
        <v>834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37"/>
      <c r="C148" s="238"/>
      <c r="D148" s="239" t="s">
        <v>142</v>
      </c>
      <c r="E148" s="240" t="s">
        <v>1</v>
      </c>
      <c r="F148" s="241" t="s">
        <v>835</v>
      </c>
      <c r="G148" s="238"/>
      <c r="H148" s="242">
        <v>225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142</v>
      </c>
      <c r="AU148" s="248" t="s">
        <v>83</v>
      </c>
      <c r="AV148" s="13" t="s">
        <v>83</v>
      </c>
      <c r="AW148" s="13" t="s">
        <v>30</v>
      </c>
      <c r="AX148" s="13" t="s">
        <v>73</v>
      </c>
      <c r="AY148" s="248" t="s">
        <v>132</v>
      </c>
    </row>
    <row r="149" s="14" customFormat="1">
      <c r="A149" s="14"/>
      <c r="B149" s="249"/>
      <c r="C149" s="250"/>
      <c r="D149" s="239" t="s">
        <v>142</v>
      </c>
      <c r="E149" s="251" t="s">
        <v>1</v>
      </c>
      <c r="F149" s="252" t="s">
        <v>836</v>
      </c>
      <c r="G149" s="250"/>
      <c r="H149" s="251" t="s">
        <v>1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142</v>
      </c>
      <c r="AU149" s="258" t="s">
        <v>83</v>
      </c>
      <c r="AV149" s="14" t="s">
        <v>81</v>
      </c>
      <c r="AW149" s="14" t="s">
        <v>30</v>
      </c>
      <c r="AX149" s="14" t="s">
        <v>73</v>
      </c>
      <c r="AY149" s="258" t="s">
        <v>132</v>
      </c>
    </row>
    <row r="150" s="15" customFormat="1">
      <c r="A150" s="15"/>
      <c r="B150" s="259"/>
      <c r="C150" s="260"/>
      <c r="D150" s="239" t="s">
        <v>142</v>
      </c>
      <c r="E150" s="261" t="s">
        <v>1</v>
      </c>
      <c r="F150" s="262" t="s">
        <v>145</v>
      </c>
      <c r="G150" s="260"/>
      <c r="H150" s="263">
        <v>225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142</v>
      </c>
      <c r="AU150" s="269" t="s">
        <v>83</v>
      </c>
      <c r="AV150" s="15" t="s">
        <v>139</v>
      </c>
      <c r="AW150" s="15" t="s">
        <v>30</v>
      </c>
      <c r="AX150" s="15" t="s">
        <v>81</v>
      </c>
      <c r="AY150" s="269" t="s">
        <v>132</v>
      </c>
    </row>
    <row r="151" s="2" customFormat="1" ht="16.5" customHeight="1">
      <c r="A151" s="39"/>
      <c r="B151" s="40"/>
      <c r="C151" s="219" t="s">
        <v>161</v>
      </c>
      <c r="D151" s="219" t="s">
        <v>134</v>
      </c>
      <c r="E151" s="220" t="s">
        <v>837</v>
      </c>
      <c r="F151" s="221" t="s">
        <v>838</v>
      </c>
      <c r="G151" s="222" t="s">
        <v>218</v>
      </c>
      <c r="H151" s="223">
        <v>20</v>
      </c>
      <c r="I151" s="224"/>
      <c r="J151" s="225">
        <f>ROUND(I151*H151,2)</f>
        <v>0</v>
      </c>
      <c r="K151" s="221" t="s">
        <v>138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139</v>
      </c>
      <c r="AT151" s="230" t="s">
        <v>134</v>
      </c>
      <c r="AU151" s="230" t="s">
        <v>83</v>
      </c>
      <c r="AY151" s="18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139</v>
      </c>
      <c r="BM151" s="230" t="s">
        <v>171</v>
      </c>
    </row>
    <row r="152" s="2" customFormat="1">
      <c r="A152" s="39"/>
      <c r="B152" s="40"/>
      <c r="C152" s="41"/>
      <c r="D152" s="232" t="s">
        <v>140</v>
      </c>
      <c r="E152" s="41"/>
      <c r="F152" s="233" t="s">
        <v>839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140</v>
      </c>
      <c r="AU152" s="18" t="s">
        <v>83</v>
      </c>
    </row>
    <row r="153" s="13" customFormat="1">
      <c r="A153" s="13"/>
      <c r="B153" s="237"/>
      <c r="C153" s="238"/>
      <c r="D153" s="239" t="s">
        <v>142</v>
      </c>
      <c r="E153" s="240" t="s">
        <v>1</v>
      </c>
      <c r="F153" s="241" t="s">
        <v>194</v>
      </c>
      <c r="G153" s="238"/>
      <c r="H153" s="242">
        <v>20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142</v>
      </c>
      <c r="AU153" s="248" t="s">
        <v>83</v>
      </c>
      <c r="AV153" s="13" t="s">
        <v>83</v>
      </c>
      <c r="AW153" s="13" t="s">
        <v>30</v>
      </c>
      <c r="AX153" s="13" t="s">
        <v>73</v>
      </c>
      <c r="AY153" s="248" t="s">
        <v>132</v>
      </c>
    </row>
    <row r="154" s="14" customFormat="1">
      <c r="A154" s="14"/>
      <c r="B154" s="249"/>
      <c r="C154" s="250"/>
      <c r="D154" s="239" t="s">
        <v>142</v>
      </c>
      <c r="E154" s="251" t="s">
        <v>1</v>
      </c>
      <c r="F154" s="252" t="s">
        <v>144</v>
      </c>
      <c r="G154" s="250"/>
      <c r="H154" s="251" t="s">
        <v>1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142</v>
      </c>
      <c r="AU154" s="258" t="s">
        <v>83</v>
      </c>
      <c r="AV154" s="14" t="s">
        <v>81</v>
      </c>
      <c r="AW154" s="14" t="s">
        <v>30</v>
      </c>
      <c r="AX154" s="14" t="s">
        <v>73</v>
      </c>
      <c r="AY154" s="258" t="s">
        <v>132</v>
      </c>
    </row>
    <row r="155" s="15" customFormat="1">
      <c r="A155" s="15"/>
      <c r="B155" s="259"/>
      <c r="C155" s="260"/>
      <c r="D155" s="239" t="s">
        <v>142</v>
      </c>
      <c r="E155" s="261" t="s">
        <v>1</v>
      </c>
      <c r="F155" s="262" t="s">
        <v>145</v>
      </c>
      <c r="G155" s="260"/>
      <c r="H155" s="263">
        <v>20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142</v>
      </c>
      <c r="AU155" s="269" t="s">
        <v>83</v>
      </c>
      <c r="AV155" s="15" t="s">
        <v>139</v>
      </c>
      <c r="AW155" s="15" t="s">
        <v>30</v>
      </c>
      <c r="AX155" s="15" t="s">
        <v>81</v>
      </c>
      <c r="AY155" s="269" t="s">
        <v>132</v>
      </c>
    </row>
    <row r="156" s="2" customFormat="1" ht="16.5" customHeight="1">
      <c r="A156" s="39"/>
      <c r="B156" s="40"/>
      <c r="C156" s="219" t="s">
        <v>158</v>
      </c>
      <c r="D156" s="219" t="s">
        <v>134</v>
      </c>
      <c r="E156" s="220" t="s">
        <v>840</v>
      </c>
      <c r="F156" s="221" t="s">
        <v>841</v>
      </c>
      <c r="G156" s="222" t="s">
        <v>842</v>
      </c>
      <c r="H156" s="223">
        <v>720</v>
      </c>
      <c r="I156" s="224"/>
      <c r="J156" s="225">
        <f>ROUND(I156*H156,2)</f>
        <v>0</v>
      </c>
      <c r="K156" s="221" t="s">
        <v>138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139</v>
      </c>
      <c r="AT156" s="230" t="s">
        <v>134</v>
      </c>
      <c r="AU156" s="230" t="s">
        <v>83</v>
      </c>
      <c r="AY156" s="18" t="s">
        <v>132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139</v>
      </c>
      <c r="BM156" s="230" t="s">
        <v>175</v>
      </c>
    </row>
    <row r="157" s="2" customFormat="1">
      <c r="A157" s="39"/>
      <c r="B157" s="40"/>
      <c r="C157" s="41"/>
      <c r="D157" s="232" t="s">
        <v>140</v>
      </c>
      <c r="E157" s="41"/>
      <c r="F157" s="233" t="s">
        <v>843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83</v>
      </c>
    </row>
    <row r="158" s="13" customFormat="1">
      <c r="A158" s="13"/>
      <c r="B158" s="237"/>
      <c r="C158" s="238"/>
      <c r="D158" s="239" t="s">
        <v>142</v>
      </c>
      <c r="E158" s="240" t="s">
        <v>1</v>
      </c>
      <c r="F158" s="241" t="s">
        <v>844</v>
      </c>
      <c r="G158" s="238"/>
      <c r="H158" s="242">
        <v>720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142</v>
      </c>
      <c r="AU158" s="248" t="s">
        <v>83</v>
      </c>
      <c r="AV158" s="13" t="s">
        <v>83</v>
      </c>
      <c r="AW158" s="13" t="s">
        <v>30</v>
      </c>
      <c r="AX158" s="13" t="s">
        <v>73</v>
      </c>
      <c r="AY158" s="248" t="s">
        <v>132</v>
      </c>
    </row>
    <row r="159" s="14" customFormat="1">
      <c r="A159" s="14"/>
      <c r="B159" s="249"/>
      <c r="C159" s="250"/>
      <c r="D159" s="239" t="s">
        <v>142</v>
      </c>
      <c r="E159" s="251" t="s">
        <v>1</v>
      </c>
      <c r="F159" s="252" t="s">
        <v>144</v>
      </c>
      <c r="G159" s="250"/>
      <c r="H159" s="251" t="s">
        <v>1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142</v>
      </c>
      <c r="AU159" s="258" t="s">
        <v>83</v>
      </c>
      <c r="AV159" s="14" t="s">
        <v>81</v>
      </c>
      <c r="AW159" s="14" t="s">
        <v>30</v>
      </c>
      <c r="AX159" s="14" t="s">
        <v>73</v>
      </c>
      <c r="AY159" s="258" t="s">
        <v>132</v>
      </c>
    </row>
    <row r="160" s="15" customFormat="1">
      <c r="A160" s="15"/>
      <c r="B160" s="259"/>
      <c r="C160" s="260"/>
      <c r="D160" s="239" t="s">
        <v>142</v>
      </c>
      <c r="E160" s="261" t="s">
        <v>1</v>
      </c>
      <c r="F160" s="262" t="s">
        <v>145</v>
      </c>
      <c r="G160" s="260"/>
      <c r="H160" s="263">
        <v>720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9" t="s">
        <v>142</v>
      </c>
      <c r="AU160" s="269" t="s">
        <v>83</v>
      </c>
      <c r="AV160" s="15" t="s">
        <v>139</v>
      </c>
      <c r="AW160" s="15" t="s">
        <v>30</v>
      </c>
      <c r="AX160" s="15" t="s">
        <v>81</v>
      </c>
      <c r="AY160" s="269" t="s">
        <v>132</v>
      </c>
    </row>
    <row r="161" s="2" customFormat="1" ht="24.15" customHeight="1">
      <c r="A161" s="39"/>
      <c r="B161" s="40"/>
      <c r="C161" s="219" t="s">
        <v>178</v>
      </c>
      <c r="D161" s="219" t="s">
        <v>134</v>
      </c>
      <c r="E161" s="220" t="s">
        <v>845</v>
      </c>
      <c r="F161" s="221" t="s">
        <v>846</v>
      </c>
      <c r="G161" s="222" t="s">
        <v>847</v>
      </c>
      <c r="H161" s="223">
        <v>90</v>
      </c>
      <c r="I161" s="224"/>
      <c r="J161" s="225">
        <f>ROUND(I161*H161,2)</f>
        <v>0</v>
      </c>
      <c r="K161" s="221" t="s">
        <v>138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139</v>
      </c>
      <c r="AT161" s="230" t="s">
        <v>134</v>
      </c>
      <c r="AU161" s="230" t="s">
        <v>83</v>
      </c>
      <c r="AY161" s="18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139</v>
      </c>
      <c r="BM161" s="230" t="s">
        <v>179</v>
      </c>
    </row>
    <row r="162" s="2" customFormat="1">
      <c r="A162" s="39"/>
      <c r="B162" s="40"/>
      <c r="C162" s="41"/>
      <c r="D162" s="232" t="s">
        <v>140</v>
      </c>
      <c r="E162" s="41"/>
      <c r="F162" s="233" t="s">
        <v>848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140</v>
      </c>
      <c r="AU162" s="18" t="s">
        <v>83</v>
      </c>
    </row>
    <row r="163" s="2" customFormat="1" ht="37.8" customHeight="1">
      <c r="A163" s="39"/>
      <c r="B163" s="40"/>
      <c r="C163" s="219" t="s">
        <v>165</v>
      </c>
      <c r="D163" s="219" t="s">
        <v>134</v>
      </c>
      <c r="E163" s="220" t="s">
        <v>849</v>
      </c>
      <c r="F163" s="221" t="s">
        <v>850</v>
      </c>
      <c r="G163" s="222" t="s">
        <v>534</v>
      </c>
      <c r="H163" s="223">
        <v>12</v>
      </c>
      <c r="I163" s="224"/>
      <c r="J163" s="225">
        <f>ROUND(I163*H163,2)</f>
        <v>0</v>
      </c>
      <c r="K163" s="221" t="s">
        <v>138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139</v>
      </c>
      <c r="AT163" s="230" t="s">
        <v>134</v>
      </c>
      <c r="AU163" s="230" t="s">
        <v>83</v>
      </c>
      <c r="AY163" s="18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139</v>
      </c>
      <c r="BM163" s="230" t="s">
        <v>183</v>
      </c>
    </row>
    <row r="164" s="2" customFormat="1">
      <c r="A164" s="39"/>
      <c r="B164" s="40"/>
      <c r="C164" s="41"/>
      <c r="D164" s="232" t="s">
        <v>140</v>
      </c>
      <c r="E164" s="41"/>
      <c r="F164" s="233" t="s">
        <v>851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140</v>
      </c>
      <c r="AU164" s="18" t="s">
        <v>83</v>
      </c>
    </row>
    <row r="165" s="13" customFormat="1">
      <c r="A165" s="13"/>
      <c r="B165" s="237"/>
      <c r="C165" s="238"/>
      <c r="D165" s="239" t="s">
        <v>142</v>
      </c>
      <c r="E165" s="240" t="s">
        <v>1</v>
      </c>
      <c r="F165" s="241" t="s">
        <v>852</v>
      </c>
      <c r="G165" s="238"/>
      <c r="H165" s="242">
        <v>12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142</v>
      </c>
      <c r="AU165" s="248" t="s">
        <v>83</v>
      </c>
      <c r="AV165" s="13" t="s">
        <v>83</v>
      </c>
      <c r="AW165" s="13" t="s">
        <v>30</v>
      </c>
      <c r="AX165" s="13" t="s">
        <v>73</v>
      </c>
      <c r="AY165" s="248" t="s">
        <v>132</v>
      </c>
    </row>
    <row r="166" s="15" customFormat="1">
      <c r="A166" s="15"/>
      <c r="B166" s="259"/>
      <c r="C166" s="260"/>
      <c r="D166" s="239" t="s">
        <v>142</v>
      </c>
      <c r="E166" s="261" t="s">
        <v>1</v>
      </c>
      <c r="F166" s="262" t="s">
        <v>145</v>
      </c>
      <c r="G166" s="260"/>
      <c r="H166" s="263">
        <v>12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142</v>
      </c>
      <c r="AU166" s="269" t="s">
        <v>83</v>
      </c>
      <c r="AV166" s="15" t="s">
        <v>139</v>
      </c>
      <c r="AW166" s="15" t="s">
        <v>30</v>
      </c>
      <c r="AX166" s="15" t="s">
        <v>81</v>
      </c>
      <c r="AY166" s="269" t="s">
        <v>132</v>
      </c>
    </row>
    <row r="167" s="2" customFormat="1" ht="24.15" customHeight="1">
      <c r="A167" s="39"/>
      <c r="B167" s="40"/>
      <c r="C167" s="219" t="s">
        <v>186</v>
      </c>
      <c r="D167" s="219" t="s">
        <v>134</v>
      </c>
      <c r="E167" s="220" t="s">
        <v>853</v>
      </c>
      <c r="F167" s="221" t="s">
        <v>854</v>
      </c>
      <c r="G167" s="222" t="s">
        <v>534</v>
      </c>
      <c r="H167" s="223">
        <v>351</v>
      </c>
      <c r="I167" s="224"/>
      <c r="J167" s="225">
        <f>ROUND(I167*H167,2)</f>
        <v>0</v>
      </c>
      <c r="K167" s="221" t="s">
        <v>138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139</v>
      </c>
      <c r="AT167" s="230" t="s">
        <v>134</v>
      </c>
      <c r="AU167" s="230" t="s">
        <v>83</v>
      </c>
      <c r="AY167" s="18" t="s">
        <v>132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139</v>
      </c>
      <c r="BM167" s="230" t="s">
        <v>189</v>
      </c>
    </row>
    <row r="168" s="2" customFormat="1">
      <c r="A168" s="39"/>
      <c r="B168" s="40"/>
      <c r="C168" s="41"/>
      <c r="D168" s="232" t="s">
        <v>140</v>
      </c>
      <c r="E168" s="41"/>
      <c r="F168" s="233" t="s">
        <v>855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140</v>
      </c>
      <c r="AU168" s="18" t="s">
        <v>83</v>
      </c>
    </row>
    <row r="169" s="13" customFormat="1">
      <c r="A169" s="13"/>
      <c r="B169" s="237"/>
      <c r="C169" s="238"/>
      <c r="D169" s="239" t="s">
        <v>142</v>
      </c>
      <c r="E169" s="240" t="s">
        <v>1</v>
      </c>
      <c r="F169" s="241" t="s">
        <v>856</v>
      </c>
      <c r="G169" s="238"/>
      <c r="H169" s="242">
        <v>270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142</v>
      </c>
      <c r="AU169" s="248" t="s">
        <v>83</v>
      </c>
      <c r="AV169" s="13" t="s">
        <v>83</v>
      </c>
      <c r="AW169" s="13" t="s">
        <v>30</v>
      </c>
      <c r="AX169" s="13" t="s">
        <v>73</v>
      </c>
      <c r="AY169" s="248" t="s">
        <v>132</v>
      </c>
    </row>
    <row r="170" s="14" customFormat="1">
      <c r="A170" s="14"/>
      <c r="B170" s="249"/>
      <c r="C170" s="250"/>
      <c r="D170" s="239" t="s">
        <v>142</v>
      </c>
      <c r="E170" s="251" t="s">
        <v>1</v>
      </c>
      <c r="F170" s="252" t="s">
        <v>857</v>
      </c>
      <c r="G170" s="250"/>
      <c r="H170" s="251" t="s">
        <v>1</v>
      </c>
      <c r="I170" s="253"/>
      <c r="J170" s="250"/>
      <c r="K170" s="250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142</v>
      </c>
      <c r="AU170" s="258" t="s">
        <v>83</v>
      </c>
      <c r="AV170" s="14" t="s">
        <v>81</v>
      </c>
      <c r="AW170" s="14" t="s">
        <v>30</v>
      </c>
      <c r="AX170" s="14" t="s">
        <v>73</v>
      </c>
      <c r="AY170" s="258" t="s">
        <v>132</v>
      </c>
    </row>
    <row r="171" s="13" customFormat="1">
      <c r="A171" s="13"/>
      <c r="B171" s="237"/>
      <c r="C171" s="238"/>
      <c r="D171" s="239" t="s">
        <v>142</v>
      </c>
      <c r="E171" s="240" t="s">
        <v>1</v>
      </c>
      <c r="F171" s="241" t="s">
        <v>858</v>
      </c>
      <c r="G171" s="238"/>
      <c r="H171" s="242">
        <v>81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142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132</v>
      </c>
    </row>
    <row r="172" s="14" customFormat="1">
      <c r="A172" s="14"/>
      <c r="B172" s="249"/>
      <c r="C172" s="250"/>
      <c r="D172" s="239" t="s">
        <v>142</v>
      </c>
      <c r="E172" s="251" t="s">
        <v>1</v>
      </c>
      <c r="F172" s="252" t="s">
        <v>859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142</v>
      </c>
      <c r="AU172" s="258" t="s">
        <v>83</v>
      </c>
      <c r="AV172" s="14" t="s">
        <v>81</v>
      </c>
      <c r="AW172" s="14" t="s">
        <v>30</v>
      </c>
      <c r="AX172" s="14" t="s">
        <v>73</v>
      </c>
      <c r="AY172" s="258" t="s">
        <v>132</v>
      </c>
    </row>
    <row r="173" s="14" customFormat="1">
      <c r="A173" s="14"/>
      <c r="B173" s="249"/>
      <c r="C173" s="250"/>
      <c r="D173" s="239" t="s">
        <v>142</v>
      </c>
      <c r="E173" s="251" t="s">
        <v>1</v>
      </c>
      <c r="F173" s="252" t="s">
        <v>144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142</v>
      </c>
      <c r="AU173" s="258" t="s">
        <v>83</v>
      </c>
      <c r="AV173" s="14" t="s">
        <v>81</v>
      </c>
      <c r="AW173" s="14" t="s">
        <v>30</v>
      </c>
      <c r="AX173" s="14" t="s">
        <v>73</v>
      </c>
      <c r="AY173" s="258" t="s">
        <v>132</v>
      </c>
    </row>
    <row r="174" s="15" customFormat="1">
      <c r="A174" s="15"/>
      <c r="B174" s="259"/>
      <c r="C174" s="260"/>
      <c r="D174" s="239" t="s">
        <v>142</v>
      </c>
      <c r="E174" s="261" t="s">
        <v>1</v>
      </c>
      <c r="F174" s="262" t="s">
        <v>145</v>
      </c>
      <c r="G174" s="260"/>
      <c r="H174" s="263">
        <v>351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142</v>
      </c>
      <c r="AU174" s="269" t="s">
        <v>83</v>
      </c>
      <c r="AV174" s="15" t="s">
        <v>139</v>
      </c>
      <c r="AW174" s="15" t="s">
        <v>30</v>
      </c>
      <c r="AX174" s="15" t="s">
        <v>81</v>
      </c>
      <c r="AY174" s="269" t="s">
        <v>132</v>
      </c>
    </row>
    <row r="175" s="2" customFormat="1" ht="24.15" customHeight="1">
      <c r="A175" s="39"/>
      <c r="B175" s="40"/>
      <c r="C175" s="219" t="s">
        <v>860</v>
      </c>
      <c r="D175" s="219" t="s">
        <v>134</v>
      </c>
      <c r="E175" s="220" t="s">
        <v>861</v>
      </c>
      <c r="F175" s="221" t="s">
        <v>862</v>
      </c>
      <c r="G175" s="222" t="s">
        <v>137</v>
      </c>
      <c r="H175" s="223">
        <v>50</v>
      </c>
      <c r="I175" s="224"/>
      <c r="J175" s="225">
        <f>ROUND(I175*H175,2)</f>
        <v>0</v>
      </c>
      <c r="K175" s="221" t="s">
        <v>138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83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139</v>
      </c>
      <c r="BM175" s="230" t="s">
        <v>863</v>
      </c>
    </row>
    <row r="176" s="2" customFormat="1">
      <c r="A176" s="39"/>
      <c r="B176" s="40"/>
      <c r="C176" s="41"/>
      <c r="D176" s="232" t="s">
        <v>140</v>
      </c>
      <c r="E176" s="41"/>
      <c r="F176" s="233" t="s">
        <v>864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140</v>
      </c>
      <c r="AU176" s="18" t="s">
        <v>83</v>
      </c>
    </row>
    <row r="177" s="13" customFormat="1">
      <c r="A177" s="13"/>
      <c r="B177" s="237"/>
      <c r="C177" s="238"/>
      <c r="D177" s="239" t="s">
        <v>142</v>
      </c>
      <c r="E177" s="240" t="s">
        <v>1</v>
      </c>
      <c r="F177" s="241" t="s">
        <v>865</v>
      </c>
      <c r="G177" s="238"/>
      <c r="H177" s="242">
        <v>50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142</v>
      </c>
      <c r="AU177" s="248" t="s">
        <v>83</v>
      </c>
      <c r="AV177" s="13" t="s">
        <v>83</v>
      </c>
      <c r="AW177" s="13" t="s">
        <v>30</v>
      </c>
      <c r="AX177" s="13" t="s">
        <v>81</v>
      </c>
      <c r="AY177" s="248" t="s">
        <v>132</v>
      </c>
    </row>
    <row r="178" s="2" customFormat="1" ht="16.5" customHeight="1">
      <c r="A178" s="39"/>
      <c r="B178" s="40"/>
      <c r="C178" s="270" t="s">
        <v>866</v>
      </c>
      <c r="D178" s="270" t="s">
        <v>199</v>
      </c>
      <c r="E178" s="271" t="s">
        <v>867</v>
      </c>
      <c r="F178" s="272" t="s">
        <v>868</v>
      </c>
      <c r="G178" s="273" t="s">
        <v>170</v>
      </c>
      <c r="H178" s="274">
        <v>6.0999999999999996</v>
      </c>
      <c r="I178" s="275"/>
      <c r="J178" s="276">
        <f>ROUND(I178*H178,2)</f>
        <v>0</v>
      </c>
      <c r="K178" s="272" t="s">
        <v>138</v>
      </c>
      <c r="L178" s="277"/>
      <c r="M178" s="278" t="s">
        <v>1</v>
      </c>
      <c r="N178" s="279" t="s">
        <v>38</v>
      </c>
      <c r="O178" s="92"/>
      <c r="P178" s="228">
        <f>O178*H178</f>
        <v>0</v>
      </c>
      <c r="Q178" s="228">
        <v>1</v>
      </c>
      <c r="R178" s="228">
        <f>Q178*H178</f>
        <v>6.0999999999999996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165</v>
      </c>
      <c r="AT178" s="230" t="s">
        <v>199</v>
      </c>
      <c r="AU178" s="230" t="s">
        <v>83</v>
      </c>
      <c r="AY178" s="18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139</v>
      </c>
      <c r="BM178" s="230" t="s">
        <v>869</v>
      </c>
    </row>
    <row r="179" s="2" customFormat="1" ht="24.15" customHeight="1">
      <c r="A179" s="39"/>
      <c r="B179" s="40"/>
      <c r="C179" s="219" t="s">
        <v>710</v>
      </c>
      <c r="D179" s="219" t="s">
        <v>134</v>
      </c>
      <c r="E179" s="220" t="s">
        <v>870</v>
      </c>
      <c r="F179" s="221" t="s">
        <v>871</v>
      </c>
      <c r="G179" s="222" t="s">
        <v>137</v>
      </c>
      <c r="H179" s="223">
        <v>50</v>
      </c>
      <c r="I179" s="224"/>
      <c r="J179" s="225">
        <f>ROUND(I179*H179,2)</f>
        <v>0</v>
      </c>
      <c r="K179" s="221" t="s">
        <v>138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139</v>
      </c>
      <c r="AT179" s="230" t="s">
        <v>134</v>
      </c>
      <c r="AU179" s="230" t="s">
        <v>83</v>
      </c>
      <c r="AY179" s="18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139</v>
      </c>
      <c r="BM179" s="230" t="s">
        <v>872</v>
      </c>
    </row>
    <row r="180" s="2" customFormat="1">
      <c r="A180" s="39"/>
      <c r="B180" s="40"/>
      <c r="C180" s="41"/>
      <c r="D180" s="232" t="s">
        <v>140</v>
      </c>
      <c r="E180" s="41"/>
      <c r="F180" s="233" t="s">
        <v>873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140</v>
      </c>
      <c r="AU180" s="18" t="s">
        <v>83</v>
      </c>
    </row>
    <row r="181" s="2" customFormat="1" ht="21.75" customHeight="1">
      <c r="A181" s="39"/>
      <c r="B181" s="40"/>
      <c r="C181" s="219" t="s">
        <v>171</v>
      </c>
      <c r="D181" s="219" t="s">
        <v>134</v>
      </c>
      <c r="E181" s="220" t="s">
        <v>874</v>
      </c>
      <c r="F181" s="221" t="s">
        <v>875</v>
      </c>
      <c r="G181" s="222" t="s">
        <v>137</v>
      </c>
      <c r="H181" s="223">
        <v>40</v>
      </c>
      <c r="I181" s="224"/>
      <c r="J181" s="225">
        <f>ROUND(I181*H181,2)</f>
        <v>0</v>
      </c>
      <c r="K181" s="221" t="s">
        <v>138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139</v>
      </c>
      <c r="AT181" s="230" t="s">
        <v>134</v>
      </c>
      <c r="AU181" s="230" t="s">
        <v>83</v>
      </c>
      <c r="AY181" s="18" t="s">
        <v>132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139</v>
      </c>
      <c r="BM181" s="230" t="s">
        <v>194</v>
      </c>
    </row>
    <row r="182" s="2" customFormat="1">
      <c r="A182" s="39"/>
      <c r="B182" s="40"/>
      <c r="C182" s="41"/>
      <c r="D182" s="232" t="s">
        <v>140</v>
      </c>
      <c r="E182" s="41"/>
      <c r="F182" s="233" t="s">
        <v>876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83</v>
      </c>
    </row>
    <row r="183" s="2" customFormat="1" ht="21.75" customHeight="1">
      <c r="A183" s="39"/>
      <c r="B183" s="40"/>
      <c r="C183" s="219" t="s">
        <v>198</v>
      </c>
      <c r="D183" s="219" t="s">
        <v>134</v>
      </c>
      <c r="E183" s="220" t="s">
        <v>877</v>
      </c>
      <c r="F183" s="221" t="s">
        <v>878</v>
      </c>
      <c r="G183" s="222" t="s">
        <v>137</v>
      </c>
      <c r="H183" s="223">
        <v>400</v>
      </c>
      <c r="I183" s="224"/>
      <c r="J183" s="225">
        <f>ROUND(I183*H183,2)</f>
        <v>0</v>
      </c>
      <c r="K183" s="221" t="s">
        <v>138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139</v>
      </c>
      <c r="AT183" s="230" t="s">
        <v>134</v>
      </c>
      <c r="AU183" s="230" t="s">
        <v>83</v>
      </c>
      <c r="AY183" s="18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139</v>
      </c>
      <c r="BM183" s="230" t="s">
        <v>202</v>
      </c>
    </row>
    <row r="184" s="2" customFormat="1">
      <c r="A184" s="39"/>
      <c r="B184" s="40"/>
      <c r="C184" s="41"/>
      <c r="D184" s="232" t="s">
        <v>140</v>
      </c>
      <c r="E184" s="41"/>
      <c r="F184" s="233" t="s">
        <v>879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140</v>
      </c>
      <c r="AU184" s="18" t="s">
        <v>83</v>
      </c>
    </row>
    <row r="185" s="13" customFormat="1">
      <c r="A185" s="13"/>
      <c r="B185" s="237"/>
      <c r="C185" s="238"/>
      <c r="D185" s="239" t="s">
        <v>142</v>
      </c>
      <c r="E185" s="240" t="s">
        <v>1</v>
      </c>
      <c r="F185" s="241" t="s">
        <v>880</v>
      </c>
      <c r="G185" s="238"/>
      <c r="H185" s="242">
        <v>400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142</v>
      </c>
      <c r="AU185" s="248" t="s">
        <v>83</v>
      </c>
      <c r="AV185" s="13" t="s">
        <v>83</v>
      </c>
      <c r="AW185" s="13" t="s">
        <v>30</v>
      </c>
      <c r="AX185" s="13" t="s">
        <v>73</v>
      </c>
      <c r="AY185" s="248" t="s">
        <v>132</v>
      </c>
    </row>
    <row r="186" s="15" customFormat="1">
      <c r="A186" s="15"/>
      <c r="B186" s="259"/>
      <c r="C186" s="260"/>
      <c r="D186" s="239" t="s">
        <v>142</v>
      </c>
      <c r="E186" s="261" t="s">
        <v>1</v>
      </c>
      <c r="F186" s="262" t="s">
        <v>145</v>
      </c>
      <c r="G186" s="260"/>
      <c r="H186" s="263">
        <v>400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142</v>
      </c>
      <c r="AU186" s="269" t="s">
        <v>83</v>
      </c>
      <c r="AV186" s="15" t="s">
        <v>139</v>
      </c>
      <c r="AW186" s="15" t="s">
        <v>30</v>
      </c>
      <c r="AX186" s="15" t="s">
        <v>81</v>
      </c>
      <c r="AY186" s="269" t="s">
        <v>132</v>
      </c>
    </row>
    <row r="187" s="2" customFormat="1" ht="37.8" customHeight="1">
      <c r="A187" s="39"/>
      <c r="B187" s="40"/>
      <c r="C187" s="219" t="s">
        <v>175</v>
      </c>
      <c r="D187" s="219" t="s">
        <v>134</v>
      </c>
      <c r="E187" s="220" t="s">
        <v>537</v>
      </c>
      <c r="F187" s="221" t="s">
        <v>538</v>
      </c>
      <c r="G187" s="222" t="s">
        <v>534</v>
      </c>
      <c r="H187" s="223">
        <v>363</v>
      </c>
      <c r="I187" s="224"/>
      <c r="J187" s="225">
        <f>ROUND(I187*H187,2)</f>
        <v>0</v>
      </c>
      <c r="K187" s="221" t="s">
        <v>138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139</v>
      </c>
      <c r="AT187" s="230" t="s">
        <v>134</v>
      </c>
      <c r="AU187" s="230" t="s">
        <v>83</v>
      </c>
      <c r="AY187" s="18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139</v>
      </c>
      <c r="BM187" s="230" t="s">
        <v>208</v>
      </c>
    </row>
    <row r="188" s="2" customFormat="1">
      <c r="A188" s="39"/>
      <c r="B188" s="40"/>
      <c r="C188" s="41"/>
      <c r="D188" s="232" t="s">
        <v>140</v>
      </c>
      <c r="E188" s="41"/>
      <c r="F188" s="233" t="s">
        <v>539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140</v>
      </c>
      <c r="AU188" s="18" t="s">
        <v>83</v>
      </c>
    </row>
    <row r="189" s="13" customFormat="1">
      <c r="A189" s="13"/>
      <c r="B189" s="237"/>
      <c r="C189" s="238"/>
      <c r="D189" s="239" t="s">
        <v>142</v>
      </c>
      <c r="E189" s="240" t="s">
        <v>1</v>
      </c>
      <c r="F189" s="241" t="s">
        <v>881</v>
      </c>
      <c r="G189" s="238"/>
      <c r="H189" s="242">
        <v>363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142</v>
      </c>
      <c r="AU189" s="248" t="s">
        <v>83</v>
      </c>
      <c r="AV189" s="13" t="s">
        <v>83</v>
      </c>
      <c r="AW189" s="13" t="s">
        <v>30</v>
      </c>
      <c r="AX189" s="13" t="s">
        <v>73</v>
      </c>
      <c r="AY189" s="248" t="s">
        <v>132</v>
      </c>
    </row>
    <row r="190" s="15" customFormat="1">
      <c r="A190" s="15"/>
      <c r="B190" s="259"/>
      <c r="C190" s="260"/>
      <c r="D190" s="239" t="s">
        <v>142</v>
      </c>
      <c r="E190" s="261" t="s">
        <v>1</v>
      </c>
      <c r="F190" s="262" t="s">
        <v>145</v>
      </c>
      <c r="G190" s="260"/>
      <c r="H190" s="263">
        <v>363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142</v>
      </c>
      <c r="AU190" s="269" t="s">
        <v>83</v>
      </c>
      <c r="AV190" s="15" t="s">
        <v>139</v>
      </c>
      <c r="AW190" s="15" t="s">
        <v>30</v>
      </c>
      <c r="AX190" s="15" t="s">
        <v>81</v>
      </c>
      <c r="AY190" s="269" t="s">
        <v>132</v>
      </c>
    </row>
    <row r="191" s="2" customFormat="1" ht="37.8" customHeight="1">
      <c r="A191" s="39"/>
      <c r="B191" s="40"/>
      <c r="C191" s="219" t="s">
        <v>210</v>
      </c>
      <c r="D191" s="219" t="s">
        <v>134</v>
      </c>
      <c r="E191" s="220" t="s">
        <v>540</v>
      </c>
      <c r="F191" s="221" t="s">
        <v>541</v>
      </c>
      <c r="G191" s="222" t="s">
        <v>534</v>
      </c>
      <c r="H191" s="223">
        <v>1815</v>
      </c>
      <c r="I191" s="224"/>
      <c r="J191" s="225">
        <f>ROUND(I191*H191,2)</f>
        <v>0</v>
      </c>
      <c r="K191" s="221" t="s">
        <v>138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139</v>
      </c>
      <c r="AT191" s="230" t="s">
        <v>134</v>
      </c>
      <c r="AU191" s="230" t="s">
        <v>83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139</v>
      </c>
      <c r="BM191" s="230" t="s">
        <v>213</v>
      </c>
    </row>
    <row r="192" s="2" customFormat="1">
      <c r="A192" s="39"/>
      <c r="B192" s="40"/>
      <c r="C192" s="41"/>
      <c r="D192" s="232" t="s">
        <v>140</v>
      </c>
      <c r="E192" s="41"/>
      <c r="F192" s="233" t="s">
        <v>542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140</v>
      </c>
      <c r="AU192" s="18" t="s">
        <v>83</v>
      </c>
    </row>
    <row r="193" s="13" customFormat="1">
      <c r="A193" s="13"/>
      <c r="B193" s="237"/>
      <c r="C193" s="238"/>
      <c r="D193" s="239" t="s">
        <v>142</v>
      </c>
      <c r="E193" s="240" t="s">
        <v>1</v>
      </c>
      <c r="F193" s="241" t="s">
        <v>882</v>
      </c>
      <c r="G193" s="238"/>
      <c r="H193" s="242">
        <v>1815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142</v>
      </c>
      <c r="AU193" s="248" t="s">
        <v>83</v>
      </c>
      <c r="AV193" s="13" t="s">
        <v>83</v>
      </c>
      <c r="AW193" s="13" t="s">
        <v>30</v>
      </c>
      <c r="AX193" s="13" t="s">
        <v>73</v>
      </c>
      <c r="AY193" s="248" t="s">
        <v>132</v>
      </c>
    </row>
    <row r="194" s="15" customFormat="1">
      <c r="A194" s="15"/>
      <c r="B194" s="259"/>
      <c r="C194" s="260"/>
      <c r="D194" s="239" t="s">
        <v>142</v>
      </c>
      <c r="E194" s="261" t="s">
        <v>1</v>
      </c>
      <c r="F194" s="262" t="s">
        <v>145</v>
      </c>
      <c r="G194" s="260"/>
      <c r="H194" s="263">
        <v>1815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142</v>
      </c>
      <c r="AU194" s="269" t="s">
        <v>83</v>
      </c>
      <c r="AV194" s="15" t="s">
        <v>139</v>
      </c>
      <c r="AW194" s="15" t="s">
        <v>30</v>
      </c>
      <c r="AX194" s="15" t="s">
        <v>81</v>
      </c>
      <c r="AY194" s="269" t="s">
        <v>132</v>
      </c>
    </row>
    <row r="195" s="2" customFormat="1" ht="37.8" customHeight="1">
      <c r="A195" s="39"/>
      <c r="B195" s="40"/>
      <c r="C195" s="219" t="s">
        <v>179</v>
      </c>
      <c r="D195" s="219" t="s">
        <v>134</v>
      </c>
      <c r="E195" s="220" t="s">
        <v>883</v>
      </c>
      <c r="F195" s="221" t="s">
        <v>884</v>
      </c>
      <c r="G195" s="222" t="s">
        <v>534</v>
      </c>
      <c r="H195" s="223">
        <v>9.5999999999999996</v>
      </c>
      <c r="I195" s="224"/>
      <c r="J195" s="225">
        <f>ROUND(I195*H195,2)</f>
        <v>0</v>
      </c>
      <c r="K195" s="221" t="s">
        <v>138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139</v>
      </c>
      <c r="AT195" s="230" t="s">
        <v>134</v>
      </c>
      <c r="AU195" s="230" t="s">
        <v>83</v>
      </c>
      <c r="AY195" s="18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139</v>
      </c>
      <c r="BM195" s="230" t="s">
        <v>219</v>
      </c>
    </row>
    <row r="196" s="2" customFormat="1">
      <c r="A196" s="39"/>
      <c r="B196" s="40"/>
      <c r="C196" s="41"/>
      <c r="D196" s="232" t="s">
        <v>140</v>
      </c>
      <c r="E196" s="41"/>
      <c r="F196" s="233" t="s">
        <v>885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140</v>
      </c>
      <c r="AU196" s="18" t="s">
        <v>83</v>
      </c>
    </row>
    <row r="197" s="13" customFormat="1">
      <c r="A197" s="13"/>
      <c r="B197" s="237"/>
      <c r="C197" s="238"/>
      <c r="D197" s="239" t="s">
        <v>142</v>
      </c>
      <c r="E197" s="240" t="s">
        <v>1</v>
      </c>
      <c r="F197" s="241" t="s">
        <v>886</v>
      </c>
      <c r="G197" s="238"/>
      <c r="H197" s="242">
        <v>9.5999999999999996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142</v>
      </c>
      <c r="AU197" s="248" t="s">
        <v>83</v>
      </c>
      <c r="AV197" s="13" t="s">
        <v>83</v>
      </c>
      <c r="AW197" s="13" t="s">
        <v>30</v>
      </c>
      <c r="AX197" s="13" t="s">
        <v>73</v>
      </c>
      <c r="AY197" s="248" t="s">
        <v>132</v>
      </c>
    </row>
    <row r="198" s="15" customFormat="1">
      <c r="A198" s="15"/>
      <c r="B198" s="259"/>
      <c r="C198" s="260"/>
      <c r="D198" s="239" t="s">
        <v>142</v>
      </c>
      <c r="E198" s="261" t="s">
        <v>1</v>
      </c>
      <c r="F198" s="262" t="s">
        <v>145</v>
      </c>
      <c r="G198" s="260"/>
      <c r="H198" s="263">
        <v>9.5999999999999996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9" t="s">
        <v>142</v>
      </c>
      <c r="AU198" s="269" t="s">
        <v>83</v>
      </c>
      <c r="AV198" s="15" t="s">
        <v>139</v>
      </c>
      <c r="AW198" s="15" t="s">
        <v>30</v>
      </c>
      <c r="AX198" s="15" t="s">
        <v>81</v>
      </c>
      <c r="AY198" s="269" t="s">
        <v>132</v>
      </c>
    </row>
    <row r="199" s="2" customFormat="1" ht="24.15" customHeight="1">
      <c r="A199" s="39"/>
      <c r="B199" s="40"/>
      <c r="C199" s="219" t="s">
        <v>8</v>
      </c>
      <c r="D199" s="219" t="s">
        <v>134</v>
      </c>
      <c r="E199" s="220" t="s">
        <v>544</v>
      </c>
      <c r="F199" s="221" t="s">
        <v>424</v>
      </c>
      <c r="G199" s="222" t="s">
        <v>170</v>
      </c>
      <c r="H199" s="223">
        <v>653.39999999999998</v>
      </c>
      <c r="I199" s="224"/>
      <c r="J199" s="225">
        <f>ROUND(I199*H199,2)</f>
        <v>0</v>
      </c>
      <c r="K199" s="221" t="s">
        <v>138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139</v>
      </c>
      <c r="AT199" s="230" t="s">
        <v>134</v>
      </c>
      <c r="AU199" s="230" t="s">
        <v>83</v>
      </c>
      <c r="AY199" s="18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139</v>
      </c>
      <c r="BM199" s="230" t="s">
        <v>223</v>
      </c>
    </row>
    <row r="200" s="2" customFormat="1">
      <c r="A200" s="39"/>
      <c r="B200" s="40"/>
      <c r="C200" s="41"/>
      <c r="D200" s="232" t="s">
        <v>140</v>
      </c>
      <c r="E200" s="41"/>
      <c r="F200" s="233" t="s">
        <v>545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140</v>
      </c>
      <c r="AU200" s="18" t="s">
        <v>83</v>
      </c>
    </row>
    <row r="201" s="13" customFormat="1">
      <c r="A201" s="13"/>
      <c r="B201" s="237"/>
      <c r="C201" s="238"/>
      <c r="D201" s="239" t="s">
        <v>142</v>
      </c>
      <c r="E201" s="240" t="s">
        <v>1</v>
      </c>
      <c r="F201" s="241" t="s">
        <v>887</v>
      </c>
      <c r="G201" s="238"/>
      <c r="H201" s="242">
        <v>653.39999999999998</v>
      </c>
      <c r="I201" s="243"/>
      <c r="J201" s="238"/>
      <c r="K201" s="238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142</v>
      </c>
      <c r="AU201" s="248" t="s">
        <v>83</v>
      </c>
      <c r="AV201" s="13" t="s">
        <v>83</v>
      </c>
      <c r="AW201" s="13" t="s">
        <v>30</v>
      </c>
      <c r="AX201" s="13" t="s">
        <v>73</v>
      </c>
      <c r="AY201" s="248" t="s">
        <v>132</v>
      </c>
    </row>
    <row r="202" s="15" customFormat="1">
      <c r="A202" s="15"/>
      <c r="B202" s="259"/>
      <c r="C202" s="260"/>
      <c r="D202" s="239" t="s">
        <v>142</v>
      </c>
      <c r="E202" s="261" t="s">
        <v>1</v>
      </c>
      <c r="F202" s="262" t="s">
        <v>145</v>
      </c>
      <c r="G202" s="260"/>
      <c r="H202" s="263">
        <v>653.39999999999998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142</v>
      </c>
      <c r="AU202" s="269" t="s">
        <v>83</v>
      </c>
      <c r="AV202" s="15" t="s">
        <v>139</v>
      </c>
      <c r="AW202" s="15" t="s">
        <v>30</v>
      </c>
      <c r="AX202" s="15" t="s">
        <v>81</v>
      </c>
      <c r="AY202" s="269" t="s">
        <v>132</v>
      </c>
    </row>
    <row r="203" s="2" customFormat="1" ht="24.15" customHeight="1">
      <c r="A203" s="39"/>
      <c r="B203" s="40"/>
      <c r="C203" s="219" t="s">
        <v>183</v>
      </c>
      <c r="D203" s="219" t="s">
        <v>134</v>
      </c>
      <c r="E203" s="220" t="s">
        <v>547</v>
      </c>
      <c r="F203" s="221" t="s">
        <v>548</v>
      </c>
      <c r="G203" s="222" t="s">
        <v>534</v>
      </c>
      <c r="H203" s="223">
        <v>363</v>
      </c>
      <c r="I203" s="224"/>
      <c r="J203" s="225">
        <f>ROUND(I203*H203,2)</f>
        <v>0</v>
      </c>
      <c r="K203" s="221" t="s">
        <v>138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139</v>
      </c>
      <c r="AT203" s="230" t="s">
        <v>134</v>
      </c>
      <c r="AU203" s="230" t="s">
        <v>83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139</v>
      </c>
      <c r="BM203" s="230" t="s">
        <v>227</v>
      </c>
    </row>
    <row r="204" s="2" customFormat="1">
      <c r="A204" s="39"/>
      <c r="B204" s="40"/>
      <c r="C204" s="41"/>
      <c r="D204" s="232" t="s">
        <v>140</v>
      </c>
      <c r="E204" s="41"/>
      <c r="F204" s="233" t="s">
        <v>549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140</v>
      </c>
      <c r="AU204" s="18" t="s">
        <v>83</v>
      </c>
    </row>
    <row r="205" s="13" customFormat="1">
      <c r="A205" s="13"/>
      <c r="B205" s="237"/>
      <c r="C205" s="238"/>
      <c r="D205" s="239" t="s">
        <v>142</v>
      </c>
      <c r="E205" s="240" t="s">
        <v>1</v>
      </c>
      <c r="F205" s="241" t="s">
        <v>888</v>
      </c>
      <c r="G205" s="238"/>
      <c r="H205" s="242">
        <v>363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142</v>
      </c>
      <c r="AU205" s="248" t="s">
        <v>83</v>
      </c>
      <c r="AV205" s="13" t="s">
        <v>83</v>
      </c>
      <c r="AW205" s="13" t="s">
        <v>30</v>
      </c>
      <c r="AX205" s="13" t="s">
        <v>73</v>
      </c>
      <c r="AY205" s="248" t="s">
        <v>132</v>
      </c>
    </row>
    <row r="206" s="15" customFormat="1">
      <c r="A206" s="15"/>
      <c r="B206" s="259"/>
      <c r="C206" s="260"/>
      <c r="D206" s="239" t="s">
        <v>142</v>
      </c>
      <c r="E206" s="261" t="s">
        <v>1</v>
      </c>
      <c r="F206" s="262" t="s">
        <v>145</v>
      </c>
      <c r="G206" s="260"/>
      <c r="H206" s="263">
        <v>363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142</v>
      </c>
      <c r="AU206" s="269" t="s">
        <v>83</v>
      </c>
      <c r="AV206" s="15" t="s">
        <v>139</v>
      </c>
      <c r="AW206" s="15" t="s">
        <v>30</v>
      </c>
      <c r="AX206" s="15" t="s">
        <v>81</v>
      </c>
      <c r="AY206" s="269" t="s">
        <v>132</v>
      </c>
    </row>
    <row r="207" s="2" customFormat="1" ht="24.15" customHeight="1">
      <c r="A207" s="39"/>
      <c r="B207" s="40"/>
      <c r="C207" s="219" t="s">
        <v>228</v>
      </c>
      <c r="D207" s="219" t="s">
        <v>134</v>
      </c>
      <c r="E207" s="220" t="s">
        <v>551</v>
      </c>
      <c r="F207" s="221" t="s">
        <v>552</v>
      </c>
      <c r="G207" s="222" t="s">
        <v>534</v>
      </c>
      <c r="H207" s="223">
        <v>126</v>
      </c>
      <c r="I207" s="224"/>
      <c r="J207" s="225">
        <f>ROUND(I207*H207,2)</f>
        <v>0</v>
      </c>
      <c r="K207" s="221" t="s">
        <v>138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139</v>
      </c>
      <c r="AT207" s="230" t="s">
        <v>134</v>
      </c>
      <c r="AU207" s="230" t="s">
        <v>83</v>
      </c>
      <c r="AY207" s="18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139</v>
      </c>
      <c r="BM207" s="230" t="s">
        <v>231</v>
      </c>
    </row>
    <row r="208" s="2" customFormat="1">
      <c r="A208" s="39"/>
      <c r="B208" s="40"/>
      <c r="C208" s="41"/>
      <c r="D208" s="232" t="s">
        <v>140</v>
      </c>
      <c r="E208" s="41"/>
      <c r="F208" s="233" t="s">
        <v>553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140</v>
      </c>
      <c r="AU208" s="18" t="s">
        <v>83</v>
      </c>
    </row>
    <row r="209" s="14" customFormat="1">
      <c r="A209" s="14"/>
      <c r="B209" s="249"/>
      <c r="C209" s="250"/>
      <c r="D209" s="239" t="s">
        <v>142</v>
      </c>
      <c r="E209" s="251" t="s">
        <v>1</v>
      </c>
      <c r="F209" s="252" t="s">
        <v>889</v>
      </c>
      <c r="G209" s="250"/>
      <c r="H209" s="251" t="s">
        <v>1</v>
      </c>
      <c r="I209" s="253"/>
      <c r="J209" s="250"/>
      <c r="K209" s="250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142</v>
      </c>
      <c r="AU209" s="258" t="s">
        <v>83</v>
      </c>
      <c r="AV209" s="14" t="s">
        <v>81</v>
      </c>
      <c r="AW209" s="14" t="s">
        <v>30</v>
      </c>
      <c r="AX209" s="14" t="s">
        <v>73</v>
      </c>
      <c r="AY209" s="258" t="s">
        <v>132</v>
      </c>
    </row>
    <row r="210" s="13" customFormat="1">
      <c r="A210" s="13"/>
      <c r="B210" s="237"/>
      <c r="C210" s="238"/>
      <c r="D210" s="239" t="s">
        <v>142</v>
      </c>
      <c r="E210" s="240" t="s">
        <v>1</v>
      </c>
      <c r="F210" s="241" t="s">
        <v>890</v>
      </c>
      <c r="G210" s="238"/>
      <c r="H210" s="242">
        <v>126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142</v>
      </c>
      <c r="AU210" s="248" t="s">
        <v>83</v>
      </c>
      <c r="AV210" s="13" t="s">
        <v>83</v>
      </c>
      <c r="AW210" s="13" t="s">
        <v>30</v>
      </c>
      <c r="AX210" s="13" t="s">
        <v>73</v>
      </c>
      <c r="AY210" s="248" t="s">
        <v>132</v>
      </c>
    </row>
    <row r="211" s="15" customFormat="1">
      <c r="A211" s="15"/>
      <c r="B211" s="259"/>
      <c r="C211" s="260"/>
      <c r="D211" s="239" t="s">
        <v>142</v>
      </c>
      <c r="E211" s="261" t="s">
        <v>1</v>
      </c>
      <c r="F211" s="262" t="s">
        <v>145</v>
      </c>
      <c r="G211" s="260"/>
      <c r="H211" s="263">
        <v>126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9" t="s">
        <v>142</v>
      </c>
      <c r="AU211" s="269" t="s">
        <v>83</v>
      </c>
      <c r="AV211" s="15" t="s">
        <v>139</v>
      </c>
      <c r="AW211" s="15" t="s">
        <v>30</v>
      </c>
      <c r="AX211" s="15" t="s">
        <v>81</v>
      </c>
      <c r="AY211" s="269" t="s">
        <v>132</v>
      </c>
    </row>
    <row r="212" s="2" customFormat="1" ht="16.5" customHeight="1">
      <c r="A212" s="39"/>
      <c r="B212" s="40"/>
      <c r="C212" s="270" t="s">
        <v>189</v>
      </c>
      <c r="D212" s="270" t="s">
        <v>199</v>
      </c>
      <c r="E212" s="271" t="s">
        <v>555</v>
      </c>
      <c r="F212" s="272" t="s">
        <v>556</v>
      </c>
      <c r="G212" s="273" t="s">
        <v>170</v>
      </c>
      <c r="H212" s="274">
        <v>252</v>
      </c>
      <c r="I212" s="275"/>
      <c r="J212" s="276">
        <f>ROUND(I212*H212,2)</f>
        <v>0</v>
      </c>
      <c r="K212" s="272" t="s">
        <v>138</v>
      </c>
      <c r="L212" s="277"/>
      <c r="M212" s="278" t="s">
        <v>1</v>
      </c>
      <c r="N212" s="279" t="s">
        <v>38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165</v>
      </c>
      <c r="AT212" s="230" t="s">
        <v>199</v>
      </c>
      <c r="AU212" s="230" t="s">
        <v>83</v>
      </c>
      <c r="AY212" s="18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81</v>
      </c>
      <c r="BK212" s="231">
        <f>ROUND(I212*H212,2)</f>
        <v>0</v>
      </c>
      <c r="BL212" s="18" t="s">
        <v>139</v>
      </c>
      <c r="BM212" s="230" t="s">
        <v>235</v>
      </c>
    </row>
    <row r="213" s="13" customFormat="1">
      <c r="A213" s="13"/>
      <c r="B213" s="237"/>
      <c r="C213" s="238"/>
      <c r="D213" s="239" t="s">
        <v>142</v>
      </c>
      <c r="E213" s="240" t="s">
        <v>1</v>
      </c>
      <c r="F213" s="241" t="s">
        <v>891</v>
      </c>
      <c r="G213" s="238"/>
      <c r="H213" s="242">
        <v>252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142</v>
      </c>
      <c r="AU213" s="248" t="s">
        <v>83</v>
      </c>
      <c r="AV213" s="13" t="s">
        <v>83</v>
      </c>
      <c r="AW213" s="13" t="s">
        <v>30</v>
      </c>
      <c r="AX213" s="13" t="s">
        <v>73</v>
      </c>
      <c r="AY213" s="248" t="s">
        <v>132</v>
      </c>
    </row>
    <row r="214" s="15" customFormat="1">
      <c r="A214" s="15"/>
      <c r="B214" s="259"/>
      <c r="C214" s="260"/>
      <c r="D214" s="239" t="s">
        <v>142</v>
      </c>
      <c r="E214" s="261" t="s">
        <v>1</v>
      </c>
      <c r="F214" s="262" t="s">
        <v>145</v>
      </c>
      <c r="G214" s="260"/>
      <c r="H214" s="263">
        <v>252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142</v>
      </c>
      <c r="AU214" s="269" t="s">
        <v>83</v>
      </c>
      <c r="AV214" s="15" t="s">
        <v>139</v>
      </c>
      <c r="AW214" s="15" t="s">
        <v>30</v>
      </c>
      <c r="AX214" s="15" t="s">
        <v>81</v>
      </c>
      <c r="AY214" s="269" t="s">
        <v>132</v>
      </c>
    </row>
    <row r="215" s="2" customFormat="1" ht="37.8" customHeight="1">
      <c r="A215" s="39"/>
      <c r="B215" s="40"/>
      <c r="C215" s="219" t="s">
        <v>236</v>
      </c>
      <c r="D215" s="219" t="s">
        <v>134</v>
      </c>
      <c r="E215" s="220" t="s">
        <v>892</v>
      </c>
      <c r="F215" s="221" t="s">
        <v>893</v>
      </c>
      <c r="G215" s="222" t="s">
        <v>534</v>
      </c>
      <c r="H215" s="223">
        <v>8.75</v>
      </c>
      <c r="I215" s="224"/>
      <c r="J215" s="225">
        <f>ROUND(I215*H215,2)</f>
        <v>0</v>
      </c>
      <c r="K215" s="221" t="s">
        <v>138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139</v>
      </c>
      <c r="AT215" s="230" t="s">
        <v>134</v>
      </c>
      <c r="AU215" s="230" t="s">
        <v>83</v>
      </c>
      <c r="AY215" s="18" t="s">
        <v>132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139</v>
      </c>
      <c r="BM215" s="230" t="s">
        <v>239</v>
      </c>
    </row>
    <row r="216" s="2" customFormat="1">
      <c r="A216" s="39"/>
      <c r="B216" s="40"/>
      <c r="C216" s="41"/>
      <c r="D216" s="232" t="s">
        <v>140</v>
      </c>
      <c r="E216" s="41"/>
      <c r="F216" s="233" t="s">
        <v>894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83</v>
      </c>
    </row>
    <row r="217" s="14" customFormat="1">
      <c r="A217" s="14"/>
      <c r="B217" s="249"/>
      <c r="C217" s="250"/>
      <c r="D217" s="239" t="s">
        <v>142</v>
      </c>
      <c r="E217" s="251" t="s">
        <v>1</v>
      </c>
      <c r="F217" s="252" t="s">
        <v>895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142</v>
      </c>
      <c r="AU217" s="258" t="s">
        <v>83</v>
      </c>
      <c r="AV217" s="14" t="s">
        <v>81</v>
      </c>
      <c r="AW217" s="14" t="s">
        <v>30</v>
      </c>
      <c r="AX217" s="14" t="s">
        <v>73</v>
      </c>
      <c r="AY217" s="258" t="s">
        <v>132</v>
      </c>
    </row>
    <row r="218" s="13" customFormat="1">
      <c r="A218" s="13"/>
      <c r="B218" s="237"/>
      <c r="C218" s="238"/>
      <c r="D218" s="239" t="s">
        <v>142</v>
      </c>
      <c r="E218" s="240" t="s">
        <v>1</v>
      </c>
      <c r="F218" s="241" t="s">
        <v>896</v>
      </c>
      <c r="G218" s="238"/>
      <c r="H218" s="242">
        <v>8.75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142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132</v>
      </c>
    </row>
    <row r="219" s="14" customFormat="1">
      <c r="A219" s="14"/>
      <c r="B219" s="249"/>
      <c r="C219" s="250"/>
      <c r="D219" s="239" t="s">
        <v>142</v>
      </c>
      <c r="E219" s="251" t="s">
        <v>1</v>
      </c>
      <c r="F219" s="252" t="s">
        <v>144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142</v>
      </c>
      <c r="AU219" s="258" t="s">
        <v>83</v>
      </c>
      <c r="AV219" s="14" t="s">
        <v>81</v>
      </c>
      <c r="AW219" s="14" t="s">
        <v>30</v>
      </c>
      <c r="AX219" s="14" t="s">
        <v>73</v>
      </c>
      <c r="AY219" s="258" t="s">
        <v>132</v>
      </c>
    </row>
    <row r="220" s="15" customFormat="1">
      <c r="A220" s="15"/>
      <c r="B220" s="259"/>
      <c r="C220" s="260"/>
      <c r="D220" s="239" t="s">
        <v>142</v>
      </c>
      <c r="E220" s="261" t="s">
        <v>1</v>
      </c>
      <c r="F220" s="262" t="s">
        <v>145</v>
      </c>
      <c r="G220" s="260"/>
      <c r="H220" s="263">
        <v>8.75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142</v>
      </c>
      <c r="AU220" s="269" t="s">
        <v>83</v>
      </c>
      <c r="AV220" s="15" t="s">
        <v>139</v>
      </c>
      <c r="AW220" s="15" t="s">
        <v>30</v>
      </c>
      <c r="AX220" s="15" t="s">
        <v>81</v>
      </c>
      <c r="AY220" s="269" t="s">
        <v>132</v>
      </c>
    </row>
    <row r="221" s="2" customFormat="1" ht="16.5" customHeight="1">
      <c r="A221" s="39"/>
      <c r="B221" s="40"/>
      <c r="C221" s="270" t="s">
        <v>194</v>
      </c>
      <c r="D221" s="270" t="s">
        <v>199</v>
      </c>
      <c r="E221" s="271" t="s">
        <v>897</v>
      </c>
      <c r="F221" s="272" t="s">
        <v>898</v>
      </c>
      <c r="G221" s="273" t="s">
        <v>170</v>
      </c>
      <c r="H221" s="274">
        <v>17.5</v>
      </c>
      <c r="I221" s="275"/>
      <c r="J221" s="276">
        <f>ROUND(I221*H221,2)</f>
        <v>0</v>
      </c>
      <c r="K221" s="272" t="s">
        <v>138</v>
      </c>
      <c r="L221" s="277"/>
      <c r="M221" s="278" t="s">
        <v>1</v>
      </c>
      <c r="N221" s="279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165</v>
      </c>
      <c r="AT221" s="230" t="s">
        <v>199</v>
      </c>
      <c r="AU221" s="230" t="s">
        <v>83</v>
      </c>
      <c r="AY221" s="18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139</v>
      </c>
      <c r="BM221" s="230" t="s">
        <v>242</v>
      </c>
    </row>
    <row r="222" s="13" customFormat="1">
      <c r="A222" s="13"/>
      <c r="B222" s="237"/>
      <c r="C222" s="238"/>
      <c r="D222" s="239" t="s">
        <v>142</v>
      </c>
      <c r="E222" s="240" t="s">
        <v>1</v>
      </c>
      <c r="F222" s="241" t="s">
        <v>899</v>
      </c>
      <c r="G222" s="238"/>
      <c r="H222" s="242">
        <v>17.5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142</v>
      </c>
      <c r="AU222" s="248" t="s">
        <v>83</v>
      </c>
      <c r="AV222" s="13" t="s">
        <v>83</v>
      </c>
      <c r="AW222" s="13" t="s">
        <v>30</v>
      </c>
      <c r="AX222" s="13" t="s">
        <v>73</v>
      </c>
      <c r="AY222" s="248" t="s">
        <v>132</v>
      </c>
    </row>
    <row r="223" s="15" customFormat="1">
      <c r="A223" s="15"/>
      <c r="B223" s="259"/>
      <c r="C223" s="260"/>
      <c r="D223" s="239" t="s">
        <v>142</v>
      </c>
      <c r="E223" s="261" t="s">
        <v>1</v>
      </c>
      <c r="F223" s="262" t="s">
        <v>145</v>
      </c>
      <c r="G223" s="260"/>
      <c r="H223" s="263">
        <v>17.5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9" t="s">
        <v>142</v>
      </c>
      <c r="AU223" s="269" t="s">
        <v>83</v>
      </c>
      <c r="AV223" s="15" t="s">
        <v>139</v>
      </c>
      <c r="AW223" s="15" t="s">
        <v>30</v>
      </c>
      <c r="AX223" s="15" t="s">
        <v>81</v>
      </c>
      <c r="AY223" s="269" t="s">
        <v>132</v>
      </c>
    </row>
    <row r="224" s="2" customFormat="1" ht="16.5" customHeight="1">
      <c r="A224" s="39"/>
      <c r="B224" s="40"/>
      <c r="C224" s="219" t="s">
        <v>7</v>
      </c>
      <c r="D224" s="219" t="s">
        <v>134</v>
      </c>
      <c r="E224" s="220" t="s">
        <v>900</v>
      </c>
      <c r="F224" s="221" t="s">
        <v>901</v>
      </c>
      <c r="G224" s="222" t="s">
        <v>137</v>
      </c>
      <c r="H224" s="223">
        <v>100</v>
      </c>
      <c r="I224" s="224"/>
      <c r="J224" s="225">
        <f>ROUND(I224*H224,2)</f>
        <v>0</v>
      </c>
      <c r="K224" s="221" t="s">
        <v>138</v>
      </c>
      <c r="L224" s="45"/>
      <c r="M224" s="226" t="s">
        <v>1</v>
      </c>
      <c r="N224" s="227" t="s">
        <v>38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139</v>
      </c>
      <c r="AT224" s="230" t="s">
        <v>134</v>
      </c>
      <c r="AU224" s="230" t="s">
        <v>83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139</v>
      </c>
      <c r="BM224" s="230" t="s">
        <v>246</v>
      </c>
    </row>
    <row r="225" s="2" customFormat="1">
      <c r="A225" s="39"/>
      <c r="B225" s="40"/>
      <c r="C225" s="41"/>
      <c r="D225" s="232" t="s">
        <v>140</v>
      </c>
      <c r="E225" s="41"/>
      <c r="F225" s="233" t="s">
        <v>902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140</v>
      </c>
      <c r="AU225" s="18" t="s">
        <v>83</v>
      </c>
    </row>
    <row r="226" s="13" customFormat="1">
      <c r="A226" s="13"/>
      <c r="B226" s="237"/>
      <c r="C226" s="238"/>
      <c r="D226" s="239" t="s">
        <v>142</v>
      </c>
      <c r="E226" s="240" t="s">
        <v>1</v>
      </c>
      <c r="F226" s="241" t="s">
        <v>425</v>
      </c>
      <c r="G226" s="238"/>
      <c r="H226" s="242">
        <v>100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142</v>
      </c>
      <c r="AU226" s="248" t="s">
        <v>83</v>
      </c>
      <c r="AV226" s="13" t="s">
        <v>83</v>
      </c>
      <c r="AW226" s="13" t="s">
        <v>30</v>
      </c>
      <c r="AX226" s="13" t="s">
        <v>73</v>
      </c>
      <c r="AY226" s="248" t="s">
        <v>132</v>
      </c>
    </row>
    <row r="227" s="14" customFormat="1">
      <c r="A227" s="14"/>
      <c r="B227" s="249"/>
      <c r="C227" s="250"/>
      <c r="D227" s="239" t="s">
        <v>142</v>
      </c>
      <c r="E227" s="251" t="s">
        <v>1</v>
      </c>
      <c r="F227" s="252" t="s">
        <v>144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142</v>
      </c>
      <c r="AU227" s="258" t="s">
        <v>83</v>
      </c>
      <c r="AV227" s="14" t="s">
        <v>81</v>
      </c>
      <c r="AW227" s="14" t="s">
        <v>30</v>
      </c>
      <c r="AX227" s="14" t="s">
        <v>73</v>
      </c>
      <c r="AY227" s="258" t="s">
        <v>132</v>
      </c>
    </row>
    <row r="228" s="15" customFormat="1">
      <c r="A228" s="15"/>
      <c r="B228" s="259"/>
      <c r="C228" s="260"/>
      <c r="D228" s="239" t="s">
        <v>142</v>
      </c>
      <c r="E228" s="261" t="s">
        <v>1</v>
      </c>
      <c r="F228" s="262" t="s">
        <v>145</v>
      </c>
      <c r="G228" s="260"/>
      <c r="H228" s="263">
        <v>100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142</v>
      </c>
      <c r="AU228" s="269" t="s">
        <v>83</v>
      </c>
      <c r="AV228" s="15" t="s">
        <v>139</v>
      </c>
      <c r="AW228" s="15" t="s">
        <v>30</v>
      </c>
      <c r="AX228" s="15" t="s">
        <v>81</v>
      </c>
      <c r="AY228" s="269" t="s">
        <v>132</v>
      </c>
    </row>
    <row r="229" s="2" customFormat="1" ht="16.5" customHeight="1">
      <c r="A229" s="39"/>
      <c r="B229" s="40"/>
      <c r="C229" s="219" t="s">
        <v>202</v>
      </c>
      <c r="D229" s="219" t="s">
        <v>134</v>
      </c>
      <c r="E229" s="220" t="s">
        <v>558</v>
      </c>
      <c r="F229" s="221" t="s">
        <v>559</v>
      </c>
      <c r="G229" s="222" t="s">
        <v>137</v>
      </c>
      <c r="H229" s="223">
        <v>112.5</v>
      </c>
      <c r="I229" s="224"/>
      <c r="J229" s="225">
        <f>ROUND(I229*H229,2)</f>
        <v>0</v>
      </c>
      <c r="K229" s="221" t="s">
        <v>138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139</v>
      </c>
      <c r="AT229" s="230" t="s">
        <v>134</v>
      </c>
      <c r="AU229" s="230" t="s">
        <v>83</v>
      </c>
      <c r="AY229" s="18" t="s">
        <v>132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139</v>
      </c>
      <c r="BM229" s="230" t="s">
        <v>249</v>
      </c>
    </row>
    <row r="230" s="2" customFormat="1">
      <c r="A230" s="39"/>
      <c r="B230" s="40"/>
      <c r="C230" s="41"/>
      <c r="D230" s="232" t="s">
        <v>140</v>
      </c>
      <c r="E230" s="41"/>
      <c r="F230" s="233" t="s">
        <v>560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140</v>
      </c>
      <c r="AU230" s="18" t="s">
        <v>83</v>
      </c>
    </row>
    <row r="231" s="13" customFormat="1">
      <c r="A231" s="13"/>
      <c r="B231" s="237"/>
      <c r="C231" s="238"/>
      <c r="D231" s="239" t="s">
        <v>142</v>
      </c>
      <c r="E231" s="240" t="s">
        <v>1</v>
      </c>
      <c r="F231" s="241" t="s">
        <v>903</v>
      </c>
      <c r="G231" s="238"/>
      <c r="H231" s="242">
        <v>112.5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142</v>
      </c>
      <c r="AU231" s="248" t="s">
        <v>83</v>
      </c>
      <c r="AV231" s="13" t="s">
        <v>83</v>
      </c>
      <c r="AW231" s="13" t="s">
        <v>30</v>
      </c>
      <c r="AX231" s="13" t="s">
        <v>73</v>
      </c>
      <c r="AY231" s="248" t="s">
        <v>132</v>
      </c>
    </row>
    <row r="232" s="14" customFormat="1">
      <c r="A232" s="14"/>
      <c r="B232" s="249"/>
      <c r="C232" s="250"/>
      <c r="D232" s="239" t="s">
        <v>142</v>
      </c>
      <c r="E232" s="251" t="s">
        <v>1</v>
      </c>
      <c r="F232" s="252" t="s">
        <v>144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142</v>
      </c>
      <c r="AU232" s="258" t="s">
        <v>83</v>
      </c>
      <c r="AV232" s="14" t="s">
        <v>81</v>
      </c>
      <c r="AW232" s="14" t="s">
        <v>30</v>
      </c>
      <c r="AX232" s="14" t="s">
        <v>73</v>
      </c>
      <c r="AY232" s="258" t="s">
        <v>132</v>
      </c>
    </row>
    <row r="233" s="15" customFormat="1">
      <c r="A233" s="15"/>
      <c r="B233" s="259"/>
      <c r="C233" s="260"/>
      <c r="D233" s="239" t="s">
        <v>142</v>
      </c>
      <c r="E233" s="261" t="s">
        <v>1</v>
      </c>
      <c r="F233" s="262" t="s">
        <v>145</v>
      </c>
      <c r="G233" s="260"/>
      <c r="H233" s="263">
        <v>112.5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142</v>
      </c>
      <c r="AU233" s="269" t="s">
        <v>83</v>
      </c>
      <c r="AV233" s="15" t="s">
        <v>139</v>
      </c>
      <c r="AW233" s="15" t="s">
        <v>30</v>
      </c>
      <c r="AX233" s="15" t="s">
        <v>81</v>
      </c>
      <c r="AY233" s="269" t="s">
        <v>132</v>
      </c>
    </row>
    <row r="234" s="2" customFormat="1" ht="24.15" customHeight="1">
      <c r="A234" s="39"/>
      <c r="B234" s="40"/>
      <c r="C234" s="219" t="s">
        <v>250</v>
      </c>
      <c r="D234" s="219" t="s">
        <v>134</v>
      </c>
      <c r="E234" s="220" t="s">
        <v>904</v>
      </c>
      <c r="F234" s="221" t="s">
        <v>905</v>
      </c>
      <c r="G234" s="222" t="s">
        <v>137</v>
      </c>
      <c r="H234" s="223">
        <v>100</v>
      </c>
      <c r="I234" s="224"/>
      <c r="J234" s="225">
        <f>ROUND(I234*H234,2)</f>
        <v>0</v>
      </c>
      <c r="K234" s="221" t="s">
        <v>138</v>
      </c>
      <c r="L234" s="45"/>
      <c r="M234" s="226" t="s">
        <v>1</v>
      </c>
      <c r="N234" s="227" t="s">
        <v>38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139</v>
      </c>
      <c r="AT234" s="230" t="s">
        <v>134</v>
      </c>
      <c r="AU234" s="230" t="s">
        <v>83</v>
      </c>
      <c r="AY234" s="18" t="s">
        <v>132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139</v>
      </c>
      <c r="BM234" s="230" t="s">
        <v>253</v>
      </c>
    </row>
    <row r="235" s="2" customFormat="1">
      <c r="A235" s="39"/>
      <c r="B235" s="40"/>
      <c r="C235" s="41"/>
      <c r="D235" s="232" t="s">
        <v>140</v>
      </c>
      <c r="E235" s="41"/>
      <c r="F235" s="233" t="s">
        <v>906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140</v>
      </c>
      <c r="AU235" s="18" t="s">
        <v>83</v>
      </c>
    </row>
    <row r="236" s="13" customFormat="1">
      <c r="A236" s="13"/>
      <c r="B236" s="237"/>
      <c r="C236" s="238"/>
      <c r="D236" s="239" t="s">
        <v>142</v>
      </c>
      <c r="E236" s="240" t="s">
        <v>1</v>
      </c>
      <c r="F236" s="241" t="s">
        <v>425</v>
      </c>
      <c r="G236" s="238"/>
      <c r="H236" s="242">
        <v>100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142</v>
      </c>
      <c r="AU236" s="248" t="s">
        <v>83</v>
      </c>
      <c r="AV236" s="13" t="s">
        <v>83</v>
      </c>
      <c r="AW236" s="13" t="s">
        <v>30</v>
      </c>
      <c r="AX236" s="13" t="s">
        <v>73</v>
      </c>
      <c r="AY236" s="248" t="s">
        <v>132</v>
      </c>
    </row>
    <row r="237" s="14" customFormat="1">
      <c r="A237" s="14"/>
      <c r="B237" s="249"/>
      <c r="C237" s="250"/>
      <c r="D237" s="239" t="s">
        <v>142</v>
      </c>
      <c r="E237" s="251" t="s">
        <v>1</v>
      </c>
      <c r="F237" s="252" t="s">
        <v>144</v>
      </c>
      <c r="G237" s="250"/>
      <c r="H237" s="251" t="s">
        <v>1</v>
      </c>
      <c r="I237" s="253"/>
      <c r="J237" s="250"/>
      <c r="K237" s="250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142</v>
      </c>
      <c r="AU237" s="258" t="s">
        <v>83</v>
      </c>
      <c r="AV237" s="14" t="s">
        <v>81</v>
      </c>
      <c r="AW237" s="14" t="s">
        <v>30</v>
      </c>
      <c r="AX237" s="14" t="s">
        <v>73</v>
      </c>
      <c r="AY237" s="258" t="s">
        <v>132</v>
      </c>
    </row>
    <row r="238" s="15" customFormat="1">
      <c r="A238" s="15"/>
      <c r="B238" s="259"/>
      <c r="C238" s="260"/>
      <c r="D238" s="239" t="s">
        <v>142</v>
      </c>
      <c r="E238" s="261" t="s">
        <v>1</v>
      </c>
      <c r="F238" s="262" t="s">
        <v>145</v>
      </c>
      <c r="G238" s="260"/>
      <c r="H238" s="263">
        <v>100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142</v>
      </c>
      <c r="AU238" s="269" t="s">
        <v>83</v>
      </c>
      <c r="AV238" s="15" t="s">
        <v>139</v>
      </c>
      <c r="AW238" s="15" t="s">
        <v>30</v>
      </c>
      <c r="AX238" s="15" t="s">
        <v>81</v>
      </c>
      <c r="AY238" s="269" t="s">
        <v>132</v>
      </c>
    </row>
    <row r="239" s="2" customFormat="1" ht="24.15" customHeight="1">
      <c r="A239" s="39"/>
      <c r="B239" s="40"/>
      <c r="C239" s="219" t="s">
        <v>208</v>
      </c>
      <c r="D239" s="219" t="s">
        <v>134</v>
      </c>
      <c r="E239" s="220" t="s">
        <v>907</v>
      </c>
      <c r="F239" s="221" t="s">
        <v>908</v>
      </c>
      <c r="G239" s="222" t="s">
        <v>137</v>
      </c>
      <c r="H239" s="223">
        <v>100</v>
      </c>
      <c r="I239" s="224"/>
      <c r="J239" s="225">
        <f>ROUND(I239*H239,2)</f>
        <v>0</v>
      </c>
      <c r="K239" s="221" t="s">
        <v>138</v>
      </c>
      <c r="L239" s="45"/>
      <c r="M239" s="226" t="s">
        <v>1</v>
      </c>
      <c r="N239" s="227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139</v>
      </c>
      <c r="AT239" s="230" t="s">
        <v>134</v>
      </c>
      <c r="AU239" s="230" t="s">
        <v>83</v>
      </c>
      <c r="AY239" s="18" t="s">
        <v>132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139</v>
      </c>
      <c r="BM239" s="230" t="s">
        <v>256</v>
      </c>
    </row>
    <row r="240" s="2" customFormat="1">
      <c r="A240" s="39"/>
      <c r="B240" s="40"/>
      <c r="C240" s="41"/>
      <c r="D240" s="232" t="s">
        <v>140</v>
      </c>
      <c r="E240" s="41"/>
      <c r="F240" s="233" t="s">
        <v>909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83</v>
      </c>
    </row>
    <row r="241" s="13" customFormat="1">
      <c r="A241" s="13"/>
      <c r="B241" s="237"/>
      <c r="C241" s="238"/>
      <c r="D241" s="239" t="s">
        <v>142</v>
      </c>
      <c r="E241" s="240" t="s">
        <v>1</v>
      </c>
      <c r="F241" s="241" t="s">
        <v>425</v>
      </c>
      <c r="G241" s="238"/>
      <c r="H241" s="242">
        <v>100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142</v>
      </c>
      <c r="AU241" s="248" t="s">
        <v>83</v>
      </c>
      <c r="AV241" s="13" t="s">
        <v>83</v>
      </c>
      <c r="AW241" s="13" t="s">
        <v>30</v>
      </c>
      <c r="AX241" s="13" t="s">
        <v>73</v>
      </c>
      <c r="AY241" s="248" t="s">
        <v>132</v>
      </c>
    </row>
    <row r="242" s="14" customFormat="1">
      <c r="A242" s="14"/>
      <c r="B242" s="249"/>
      <c r="C242" s="250"/>
      <c r="D242" s="239" t="s">
        <v>142</v>
      </c>
      <c r="E242" s="251" t="s">
        <v>1</v>
      </c>
      <c r="F242" s="252" t="s">
        <v>144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142</v>
      </c>
      <c r="AU242" s="258" t="s">
        <v>83</v>
      </c>
      <c r="AV242" s="14" t="s">
        <v>81</v>
      </c>
      <c r="AW242" s="14" t="s">
        <v>30</v>
      </c>
      <c r="AX242" s="14" t="s">
        <v>73</v>
      </c>
      <c r="AY242" s="258" t="s">
        <v>132</v>
      </c>
    </row>
    <row r="243" s="15" customFormat="1">
      <c r="A243" s="15"/>
      <c r="B243" s="259"/>
      <c r="C243" s="260"/>
      <c r="D243" s="239" t="s">
        <v>142</v>
      </c>
      <c r="E243" s="261" t="s">
        <v>1</v>
      </c>
      <c r="F243" s="262" t="s">
        <v>145</v>
      </c>
      <c r="G243" s="260"/>
      <c r="H243" s="263">
        <v>100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142</v>
      </c>
      <c r="AU243" s="269" t="s">
        <v>83</v>
      </c>
      <c r="AV243" s="15" t="s">
        <v>139</v>
      </c>
      <c r="AW243" s="15" t="s">
        <v>30</v>
      </c>
      <c r="AX243" s="15" t="s">
        <v>81</v>
      </c>
      <c r="AY243" s="269" t="s">
        <v>132</v>
      </c>
    </row>
    <row r="244" s="2" customFormat="1" ht="16.5" customHeight="1">
      <c r="A244" s="39"/>
      <c r="B244" s="40"/>
      <c r="C244" s="270" t="s">
        <v>257</v>
      </c>
      <c r="D244" s="270" t="s">
        <v>199</v>
      </c>
      <c r="E244" s="271" t="s">
        <v>910</v>
      </c>
      <c r="F244" s="272" t="s">
        <v>911</v>
      </c>
      <c r="G244" s="273" t="s">
        <v>912</v>
      </c>
      <c r="H244" s="274">
        <v>2</v>
      </c>
      <c r="I244" s="275"/>
      <c r="J244" s="276">
        <f>ROUND(I244*H244,2)</f>
        <v>0</v>
      </c>
      <c r="K244" s="272" t="s">
        <v>138</v>
      </c>
      <c r="L244" s="277"/>
      <c r="M244" s="278" t="s">
        <v>1</v>
      </c>
      <c r="N244" s="279" t="s">
        <v>38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165</v>
      </c>
      <c r="AT244" s="230" t="s">
        <v>199</v>
      </c>
      <c r="AU244" s="230" t="s">
        <v>83</v>
      </c>
      <c r="AY244" s="18" t="s">
        <v>132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139</v>
      </c>
      <c r="BM244" s="230" t="s">
        <v>260</v>
      </c>
    </row>
    <row r="245" s="13" customFormat="1">
      <c r="A245" s="13"/>
      <c r="B245" s="237"/>
      <c r="C245" s="238"/>
      <c r="D245" s="239" t="s">
        <v>142</v>
      </c>
      <c r="E245" s="240" t="s">
        <v>1</v>
      </c>
      <c r="F245" s="241" t="s">
        <v>913</v>
      </c>
      <c r="G245" s="238"/>
      <c r="H245" s="242">
        <v>2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142</v>
      </c>
      <c r="AU245" s="248" t="s">
        <v>83</v>
      </c>
      <c r="AV245" s="13" t="s">
        <v>83</v>
      </c>
      <c r="AW245" s="13" t="s">
        <v>30</v>
      </c>
      <c r="AX245" s="13" t="s">
        <v>73</v>
      </c>
      <c r="AY245" s="248" t="s">
        <v>132</v>
      </c>
    </row>
    <row r="246" s="15" customFormat="1">
      <c r="A246" s="15"/>
      <c r="B246" s="259"/>
      <c r="C246" s="260"/>
      <c r="D246" s="239" t="s">
        <v>142</v>
      </c>
      <c r="E246" s="261" t="s">
        <v>1</v>
      </c>
      <c r="F246" s="262" t="s">
        <v>145</v>
      </c>
      <c r="G246" s="260"/>
      <c r="H246" s="263">
        <v>2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142</v>
      </c>
      <c r="AU246" s="269" t="s">
        <v>83</v>
      </c>
      <c r="AV246" s="15" t="s">
        <v>139</v>
      </c>
      <c r="AW246" s="15" t="s">
        <v>30</v>
      </c>
      <c r="AX246" s="15" t="s">
        <v>81</v>
      </c>
      <c r="AY246" s="269" t="s">
        <v>132</v>
      </c>
    </row>
    <row r="247" s="12" customFormat="1" ht="22.8" customHeight="1">
      <c r="A247" s="12"/>
      <c r="B247" s="203"/>
      <c r="C247" s="204"/>
      <c r="D247" s="205" t="s">
        <v>72</v>
      </c>
      <c r="E247" s="217" t="s">
        <v>83</v>
      </c>
      <c r="F247" s="217" t="s">
        <v>561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SUM(P248:P297)</f>
        <v>0</v>
      </c>
      <c r="Q247" s="211"/>
      <c r="R247" s="212">
        <f>SUM(R248:R297)</f>
        <v>0</v>
      </c>
      <c r="S247" s="211"/>
      <c r="T247" s="213">
        <f>SUM(T248:T297)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81</v>
      </c>
      <c r="AT247" s="215" t="s">
        <v>72</v>
      </c>
      <c r="AU247" s="215" t="s">
        <v>81</v>
      </c>
      <c r="AY247" s="214" t="s">
        <v>132</v>
      </c>
      <c r="BK247" s="216">
        <f>SUM(BK248:BK297)</f>
        <v>0</v>
      </c>
    </row>
    <row r="248" s="2" customFormat="1" ht="33" customHeight="1">
      <c r="A248" s="39"/>
      <c r="B248" s="40"/>
      <c r="C248" s="219" t="s">
        <v>213</v>
      </c>
      <c r="D248" s="219" t="s">
        <v>134</v>
      </c>
      <c r="E248" s="220" t="s">
        <v>914</v>
      </c>
      <c r="F248" s="221" t="s">
        <v>915</v>
      </c>
      <c r="G248" s="222" t="s">
        <v>218</v>
      </c>
      <c r="H248" s="223">
        <v>8</v>
      </c>
      <c r="I248" s="224"/>
      <c r="J248" s="225">
        <f>ROUND(I248*H248,2)</f>
        <v>0</v>
      </c>
      <c r="K248" s="221" t="s">
        <v>138</v>
      </c>
      <c r="L248" s="45"/>
      <c r="M248" s="226" t="s">
        <v>1</v>
      </c>
      <c r="N248" s="227" t="s">
        <v>38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139</v>
      </c>
      <c r="AT248" s="230" t="s">
        <v>134</v>
      </c>
      <c r="AU248" s="230" t="s">
        <v>83</v>
      </c>
      <c r="AY248" s="18" t="s">
        <v>132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81</v>
      </c>
      <c r="BK248" s="231">
        <f>ROUND(I248*H248,2)</f>
        <v>0</v>
      </c>
      <c r="BL248" s="18" t="s">
        <v>139</v>
      </c>
      <c r="BM248" s="230" t="s">
        <v>268</v>
      </c>
    </row>
    <row r="249" s="2" customFormat="1">
      <c r="A249" s="39"/>
      <c r="B249" s="40"/>
      <c r="C249" s="41"/>
      <c r="D249" s="232" t="s">
        <v>140</v>
      </c>
      <c r="E249" s="41"/>
      <c r="F249" s="233" t="s">
        <v>916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140</v>
      </c>
      <c r="AU249" s="18" t="s">
        <v>83</v>
      </c>
    </row>
    <row r="250" s="13" customFormat="1">
      <c r="A250" s="13"/>
      <c r="B250" s="237"/>
      <c r="C250" s="238"/>
      <c r="D250" s="239" t="s">
        <v>142</v>
      </c>
      <c r="E250" s="240" t="s">
        <v>1</v>
      </c>
      <c r="F250" s="241" t="s">
        <v>165</v>
      </c>
      <c r="G250" s="238"/>
      <c r="H250" s="242">
        <v>8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142</v>
      </c>
      <c r="AU250" s="248" t="s">
        <v>83</v>
      </c>
      <c r="AV250" s="13" t="s">
        <v>83</v>
      </c>
      <c r="AW250" s="13" t="s">
        <v>30</v>
      </c>
      <c r="AX250" s="13" t="s">
        <v>73</v>
      </c>
      <c r="AY250" s="248" t="s">
        <v>132</v>
      </c>
    </row>
    <row r="251" s="14" customFormat="1">
      <c r="A251" s="14"/>
      <c r="B251" s="249"/>
      <c r="C251" s="250"/>
      <c r="D251" s="239" t="s">
        <v>142</v>
      </c>
      <c r="E251" s="251" t="s">
        <v>1</v>
      </c>
      <c r="F251" s="252" t="s">
        <v>144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142</v>
      </c>
      <c r="AU251" s="258" t="s">
        <v>83</v>
      </c>
      <c r="AV251" s="14" t="s">
        <v>81</v>
      </c>
      <c r="AW251" s="14" t="s">
        <v>30</v>
      </c>
      <c r="AX251" s="14" t="s">
        <v>73</v>
      </c>
      <c r="AY251" s="258" t="s">
        <v>132</v>
      </c>
    </row>
    <row r="252" s="15" customFormat="1">
      <c r="A252" s="15"/>
      <c r="B252" s="259"/>
      <c r="C252" s="260"/>
      <c r="D252" s="239" t="s">
        <v>142</v>
      </c>
      <c r="E252" s="261" t="s">
        <v>1</v>
      </c>
      <c r="F252" s="262" t="s">
        <v>145</v>
      </c>
      <c r="G252" s="260"/>
      <c r="H252" s="263">
        <v>8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142</v>
      </c>
      <c r="AU252" s="269" t="s">
        <v>83</v>
      </c>
      <c r="AV252" s="15" t="s">
        <v>139</v>
      </c>
      <c r="AW252" s="15" t="s">
        <v>30</v>
      </c>
      <c r="AX252" s="15" t="s">
        <v>81</v>
      </c>
      <c r="AY252" s="269" t="s">
        <v>132</v>
      </c>
    </row>
    <row r="253" s="2" customFormat="1" ht="33" customHeight="1">
      <c r="A253" s="39"/>
      <c r="B253" s="40"/>
      <c r="C253" s="219" t="s">
        <v>275</v>
      </c>
      <c r="D253" s="219" t="s">
        <v>134</v>
      </c>
      <c r="E253" s="220" t="s">
        <v>917</v>
      </c>
      <c r="F253" s="221" t="s">
        <v>918</v>
      </c>
      <c r="G253" s="222" t="s">
        <v>218</v>
      </c>
      <c r="H253" s="223">
        <v>35</v>
      </c>
      <c r="I253" s="224"/>
      <c r="J253" s="225">
        <f>ROUND(I253*H253,2)</f>
        <v>0</v>
      </c>
      <c r="K253" s="221" t="s">
        <v>138</v>
      </c>
      <c r="L253" s="45"/>
      <c r="M253" s="226" t="s">
        <v>1</v>
      </c>
      <c r="N253" s="227" t="s">
        <v>38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139</v>
      </c>
      <c r="AT253" s="230" t="s">
        <v>134</v>
      </c>
      <c r="AU253" s="230" t="s">
        <v>83</v>
      </c>
      <c r="AY253" s="18" t="s">
        <v>132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81</v>
      </c>
      <c r="BK253" s="231">
        <f>ROUND(I253*H253,2)</f>
        <v>0</v>
      </c>
      <c r="BL253" s="18" t="s">
        <v>139</v>
      </c>
      <c r="BM253" s="230" t="s">
        <v>278</v>
      </c>
    </row>
    <row r="254" s="2" customFormat="1">
      <c r="A254" s="39"/>
      <c r="B254" s="40"/>
      <c r="C254" s="41"/>
      <c r="D254" s="232" t="s">
        <v>140</v>
      </c>
      <c r="E254" s="41"/>
      <c r="F254" s="233" t="s">
        <v>919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140</v>
      </c>
      <c r="AU254" s="18" t="s">
        <v>83</v>
      </c>
    </row>
    <row r="255" s="13" customFormat="1">
      <c r="A255" s="13"/>
      <c r="B255" s="237"/>
      <c r="C255" s="238"/>
      <c r="D255" s="239" t="s">
        <v>142</v>
      </c>
      <c r="E255" s="240" t="s">
        <v>1</v>
      </c>
      <c r="F255" s="241" t="s">
        <v>920</v>
      </c>
      <c r="G255" s="238"/>
      <c r="H255" s="242">
        <v>35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142</v>
      </c>
      <c r="AU255" s="248" t="s">
        <v>83</v>
      </c>
      <c r="AV255" s="13" t="s">
        <v>83</v>
      </c>
      <c r="AW255" s="13" t="s">
        <v>30</v>
      </c>
      <c r="AX255" s="13" t="s">
        <v>73</v>
      </c>
      <c r="AY255" s="248" t="s">
        <v>132</v>
      </c>
    </row>
    <row r="256" s="14" customFormat="1">
      <c r="A256" s="14"/>
      <c r="B256" s="249"/>
      <c r="C256" s="250"/>
      <c r="D256" s="239" t="s">
        <v>142</v>
      </c>
      <c r="E256" s="251" t="s">
        <v>1</v>
      </c>
      <c r="F256" s="252" t="s">
        <v>144</v>
      </c>
      <c r="G256" s="250"/>
      <c r="H256" s="251" t="s">
        <v>1</v>
      </c>
      <c r="I256" s="253"/>
      <c r="J256" s="250"/>
      <c r="K256" s="250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142</v>
      </c>
      <c r="AU256" s="258" t="s">
        <v>83</v>
      </c>
      <c r="AV256" s="14" t="s">
        <v>81</v>
      </c>
      <c r="AW256" s="14" t="s">
        <v>30</v>
      </c>
      <c r="AX256" s="14" t="s">
        <v>73</v>
      </c>
      <c r="AY256" s="258" t="s">
        <v>132</v>
      </c>
    </row>
    <row r="257" s="15" customFormat="1">
      <c r="A257" s="15"/>
      <c r="B257" s="259"/>
      <c r="C257" s="260"/>
      <c r="D257" s="239" t="s">
        <v>142</v>
      </c>
      <c r="E257" s="261" t="s">
        <v>1</v>
      </c>
      <c r="F257" s="262" t="s">
        <v>145</v>
      </c>
      <c r="G257" s="260"/>
      <c r="H257" s="263">
        <v>35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142</v>
      </c>
      <c r="AU257" s="269" t="s">
        <v>83</v>
      </c>
      <c r="AV257" s="15" t="s">
        <v>139</v>
      </c>
      <c r="AW257" s="15" t="s">
        <v>30</v>
      </c>
      <c r="AX257" s="15" t="s">
        <v>81</v>
      </c>
      <c r="AY257" s="269" t="s">
        <v>132</v>
      </c>
    </row>
    <row r="258" s="2" customFormat="1" ht="16.5" customHeight="1">
      <c r="A258" s="39"/>
      <c r="B258" s="40"/>
      <c r="C258" s="219" t="s">
        <v>219</v>
      </c>
      <c r="D258" s="219" t="s">
        <v>134</v>
      </c>
      <c r="E258" s="220" t="s">
        <v>921</v>
      </c>
      <c r="F258" s="221" t="s">
        <v>922</v>
      </c>
      <c r="G258" s="222" t="s">
        <v>218</v>
      </c>
      <c r="H258" s="223">
        <v>35</v>
      </c>
      <c r="I258" s="224"/>
      <c r="J258" s="225">
        <f>ROUND(I258*H258,2)</f>
        <v>0</v>
      </c>
      <c r="K258" s="221" t="s">
        <v>138</v>
      </c>
      <c r="L258" s="45"/>
      <c r="M258" s="226" t="s">
        <v>1</v>
      </c>
      <c r="N258" s="227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139</v>
      </c>
      <c r="AT258" s="230" t="s">
        <v>134</v>
      </c>
      <c r="AU258" s="230" t="s">
        <v>83</v>
      </c>
      <c r="AY258" s="18" t="s">
        <v>132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139</v>
      </c>
      <c r="BM258" s="230" t="s">
        <v>284</v>
      </c>
    </row>
    <row r="259" s="2" customFormat="1">
      <c r="A259" s="39"/>
      <c r="B259" s="40"/>
      <c r="C259" s="41"/>
      <c r="D259" s="232" t="s">
        <v>140</v>
      </c>
      <c r="E259" s="41"/>
      <c r="F259" s="233" t="s">
        <v>923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140</v>
      </c>
      <c r="AU259" s="18" t="s">
        <v>83</v>
      </c>
    </row>
    <row r="260" s="13" customFormat="1">
      <c r="A260" s="13"/>
      <c r="B260" s="237"/>
      <c r="C260" s="238"/>
      <c r="D260" s="239" t="s">
        <v>142</v>
      </c>
      <c r="E260" s="240" t="s">
        <v>1</v>
      </c>
      <c r="F260" s="241" t="s">
        <v>334</v>
      </c>
      <c r="G260" s="238"/>
      <c r="H260" s="242">
        <v>35</v>
      </c>
      <c r="I260" s="243"/>
      <c r="J260" s="238"/>
      <c r="K260" s="238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142</v>
      </c>
      <c r="AU260" s="248" t="s">
        <v>83</v>
      </c>
      <c r="AV260" s="13" t="s">
        <v>83</v>
      </c>
      <c r="AW260" s="13" t="s">
        <v>30</v>
      </c>
      <c r="AX260" s="13" t="s">
        <v>73</v>
      </c>
      <c r="AY260" s="248" t="s">
        <v>132</v>
      </c>
    </row>
    <row r="261" s="14" customFormat="1">
      <c r="A261" s="14"/>
      <c r="B261" s="249"/>
      <c r="C261" s="250"/>
      <c r="D261" s="239" t="s">
        <v>142</v>
      </c>
      <c r="E261" s="251" t="s">
        <v>1</v>
      </c>
      <c r="F261" s="252" t="s">
        <v>924</v>
      </c>
      <c r="G261" s="250"/>
      <c r="H261" s="251" t="s">
        <v>1</v>
      </c>
      <c r="I261" s="253"/>
      <c r="J261" s="250"/>
      <c r="K261" s="250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142</v>
      </c>
      <c r="AU261" s="258" t="s">
        <v>83</v>
      </c>
      <c r="AV261" s="14" t="s">
        <v>81</v>
      </c>
      <c r="AW261" s="14" t="s">
        <v>30</v>
      </c>
      <c r="AX261" s="14" t="s">
        <v>73</v>
      </c>
      <c r="AY261" s="258" t="s">
        <v>132</v>
      </c>
    </row>
    <row r="262" s="15" customFormat="1">
      <c r="A262" s="15"/>
      <c r="B262" s="259"/>
      <c r="C262" s="260"/>
      <c r="D262" s="239" t="s">
        <v>142</v>
      </c>
      <c r="E262" s="261" t="s">
        <v>1</v>
      </c>
      <c r="F262" s="262" t="s">
        <v>145</v>
      </c>
      <c r="G262" s="260"/>
      <c r="H262" s="263">
        <v>35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9" t="s">
        <v>142</v>
      </c>
      <c r="AU262" s="269" t="s">
        <v>83</v>
      </c>
      <c r="AV262" s="15" t="s">
        <v>139</v>
      </c>
      <c r="AW262" s="15" t="s">
        <v>30</v>
      </c>
      <c r="AX262" s="15" t="s">
        <v>81</v>
      </c>
      <c r="AY262" s="269" t="s">
        <v>132</v>
      </c>
    </row>
    <row r="263" s="2" customFormat="1" ht="16.5" customHeight="1">
      <c r="A263" s="39"/>
      <c r="B263" s="40"/>
      <c r="C263" s="219" t="s">
        <v>290</v>
      </c>
      <c r="D263" s="219" t="s">
        <v>134</v>
      </c>
      <c r="E263" s="220" t="s">
        <v>925</v>
      </c>
      <c r="F263" s="221" t="s">
        <v>926</v>
      </c>
      <c r="G263" s="222" t="s">
        <v>534</v>
      </c>
      <c r="H263" s="223">
        <v>10.544000000000001</v>
      </c>
      <c r="I263" s="224"/>
      <c r="J263" s="225">
        <f>ROUND(I263*H263,2)</f>
        <v>0</v>
      </c>
      <c r="K263" s="221" t="s">
        <v>138</v>
      </c>
      <c r="L263" s="45"/>
      <c r="M263" s="226" t="s">
        <v>1</v>
      </c>
      <c r="N263" s="227" t="s">
        <v>38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139</v>
      </c>
      <c r="AT263" s="230" t="s">
        <v>134</v>
      </c>
      <c r="AU263" s="230" t="s">
        <v>83</v>
      </c>
      <c r="AY263" s="18" t="s">
        <v>132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81</v>
      </c>
      <c r="BK263" s="231">
        <f>ROUND(I263*H263,2)</f>
        <v>0</v>
      </c>
      <c r="BL263" s="18" t="s">
        <v>139</v>
      </c>
      <c r="BM263" s="230" t="s">
        <v>293</v>
      </c>
    </row>
    <row r="264" s="2" customFormat="1">
      <c r="A264" s="39"/>
      <c r="B264" s="40"/>
      <c r="C264" s="41"/>
      <c r="D264" s="232" t="s">
        <v>140</v>
      </c>
      <c r="E264" s="41"/>
      <c r="F264" s="233" t="s">
        <v>927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140</v>
      </c>
      <c r="AU264" s="18" t="s">
        <v>83</v>
      </c>
    </row>
    <row r="265" s="13" customFormat="1">
      <c r="A265" s="13"/>
      <c r="B265" s="237"/>
      <c r="C265" s="238"/>
      <c r="D265" s="239" t="s">
        <v>142</v>
      </c>
      <c r="E265" s="240" t="s">
        <v>1</v>
      </c>
      <c r="F265" s="241" t="s">
        <v>928</v>
      </c>
      <c r="G265" s="238"/>
      <c r="H265" s="242">
        <v>6.6440000000000001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142</v>
      </c>
      <c r="AU265" s="248" t="s">
        <v>83</v>
      </c>
      <c r="AV265" s="13" t="s">
        <v>83</v>
      </c>
      <c r="AW265" s="13" t="s">
        <v>30</v>
      </c>
      <c r="AX265" s="13" t="s">
        <v>73</v>
      </c>
      <c r="AY265" s="248" t="s">
        <v>132</v>
      </c>
    </row>
    <row r="266" s="14" customFormat="1">
      <c r="A266" s="14"/>
      <c r="B266" s="249"/>
      <c r="C266" s="250"/>
      <c r="D266" s="239" t="s">
        <v>142</v>
      </c>
      <c r="E266" s="251" t="s">
        <v>1</v>
      </c>
      <c r="F266" s="252" t="s">
        <v>929</v>
      </c>
      <c r="G266" s="250"/>
      <c r="H266" s="251" t="s">
        <v>1</v>
      </c>
      <c r="I266" s="253"/>
      <c r="J266" s="250"/>
      <c r="K266" s="250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142</v>
      </c>
      <c r="AU266" s="258" t="s">
        <v>83</v>
      </c>
      <c r="AV266" s="14" t="s">
        <v>81</v>
      </c>
      <c r="AW266" s="14" t="s">
        <v>30</v>
      </c>
      <c r="AX266" s="14" t="s">
        <v>73</v>
      </c>
      <c r="AY266" s="258" t="s">
        <v>132</v>
      </c>
    </row>
    <row r="267" s="13" customFormat="1">
      <c r="A267" s="13"/>
      <c r="B267" s="237"/>
      <c r="C267" s="238"/>
      <c r="D267" s="239" t="s">
        <v>142</v>
      </c>
      <c r="E267" s="240" t="s">
        <v>1</v>
      </c>
      <c r="F267" s="241" t="s">
        <v>930</v>
      </c>
      <c r="G267" s="238"/>
      <c r="H267" s="242">
        <v>3.8999999999999999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142</v>
      </c>
      <c r="AU267" s="248" t="s">
        <v>83</v>
      </c>
      <c r="AV267" s="13" t="s">
        <v>83</v>
      </c>
      <c r="AW267" s="13" t="s">
        <v>30</v>
      </c>
      <c r="AX267" s="13" t="s">
        <v>73</v>
      </c>
      <c r="AY267" s="248" t="s">
        <v>132</v>
      </c>
    </row>
    <row r="268" s="14" customFormat="1">
      <c r="A268" s="14"/>
      <c r="B268" s="249"/>
      <c r="C268" s="250"/>
      <c r="D268" s="239" t="s">
        <v>142</v>
      </c>
      <c r="E268" s="251" t="s">
        <v>1</v>
      </c>
      <c r="F268" s="252" t="s">
        <v>859</v>
      </c>
      <c r="G268" s="250"/>
      <c r="H268" s="251" t="s">
        <v>1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142</v>
      </c>
      <c r="AU268" s="258" t="s">
        <v>83</v>
      </c>
      <c r="AV268" s="14" t="s">
        <v>81</v>
      </c>
      <c r="AW268" s="14" t="s">
        <v>30</v>
      </c>
      <c r="AX268" s="14" t="s">
        <v>73</v>
      </c>
      <c r="AY268" s="258" t="s">
        <v>132</v>
      </c>
    </row>
    <row r="269" s="14" customFormat="1">
      <c r="A269" s="14"/>
      <c r="B269" s="249"/>
      <c r="C269" s="250"/>
      <c r="D269" s="239" t="s">
        <v>142</v>
      </c>
      <c r="E269" s="251" t="s">
        <v>1</v>
      </c>
      <c r="F269" s="252" t="s">
        <v>931</v>
      </c>
      <c r="G269" s="250"/>
      <c r="H269" s="251" t="s">
        <v>1</v>
      </c>
      <c r="I269" s="253"/>
      <c r="J269" s="250"/>
      <c r="K269" s="250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142</v>
      </c>
      <c r="AU269" s="258" t="s">
        <v>83</v>
      </c>
      <c r="AV269" s="14" t="s">
        <v>81</v>
      </c>
      <c r="AW269" s="14" t="s">
        <v>30</v>
      </c>
      <c r="AX269" s="14" t="s">
        <v>73</v>
      </c>
      <c r="AY269" s="258" t="s">
        <v>132</v>
      </c>
    </row>
    <row r="270" s="15" customFormat="1">
      <c r="A270" s="15"/>
      <c r="B270" s="259"/>
      <c r="C270" s="260"/>
      <c r="D270" s="239" t="s">
        <v>142</v>
      </c>
      <c r="E270" s="261" t="s">
        <v>1</v>
      </c>
      <c r="F270" s="262" t="s">
        <v>145</v>
      </c>
      <c r="G270" s="260"/>
      <c r="H270" s="263">
        <v>10.544000000000001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142</v>
      </c>
      <c r="AU270" s="269" t="s">
        <v>83</v>
      </c>
      <c r="AV270" s="15" t="s">
        <v>139</v>
      </c>
      <c r="AW270" s="15" t="s">
        <v>30</v>
      </c>
      <c r="AX270" s="15" t="s">
        <v>81</v>
      </c>
      <c r="AY270" s="269" t="s">
        <v>132</v>
      </c>
    </row>
    <row r="271" s="2" customFormat="1" ht="16.5" customHeight="1">
      <c r="A271" s="39"/>
      <c r="B271" s="40"/>
      <c r="C271" s="219" t="s">
        <v>223</v>
      </c>
      <c r="D271" s="219" t="s">
        <v>134</v>
      </c>
      <c r="E271" s="220" t="s">
        <v>932</v>
      </c>
      <c r="F271" s="221" t="s">
        <v>933</v>
      </c>
      <c r="G271" s="222" t="s">
        <v>534</v>
      </c>
      <c r="H271" s="223">
        <v>18</v>
      </c>
      <c r="I271" s="224"/>
      <c r="J271" s="225">
        <f>ROUND(I271*H271,2)</f>
        <v>0</v>
      </c>
      <c r="K271" s="221" t="s">
        <v>138</v>
      </c>
      <c r="L271" s="45"/>
      <c r="M271" s="226" t="s">
        <v>1</v>
      </c>
      <c r="N271" s="227" t="s">
        <v>38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139</v>
      </c>
      <c r="AT271" s="230" t="s">
        <v>134</v>
      </c>
      <c r="AU271" s="230" t="s">
        <v>83</v>
      </c>
      <c r="AY271" s="18" t="s">
        <v>132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81</v>
      </c>
      <c r="BK271" s="231">
        <f>ROUND(I271*H271,2)</f>
        <v>0</v>
      </c>
      <c r="BL271" s="18" t="s">
        <v>139</v>
      </c>
      <c r="BM271" s="230" t="s">
        <v>301</v>
      </c>
    </row>
    <row r="272" s="2" customFormat="1">
      <c r="A272" s="39"/>
      <c r="B272" s="40"/>
      <c r="C272" s="41"/>
      <c r="D272" s="232" t="s">
        <v>140</v>
      </c>
      <c r="E272" s="41"/>
      <c r="F272" s="233" t="s">
        <v>934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140</v>
      </c>
      <c r="AU272" s="18" t="s">
        <v>83</v>
      </c>
    </row>
    <row r="273" s="13" customFormat="1">
      <c r="A273" s="13"/>
      <c r="B273" s="237"/>
      <c r="C273" s="238"/>
      <c r="D273" s="239" t="s">
        <v>142</v>
      </c>
      <c r="E273" s="240" t="s">
        <v>1</v>
      </c>
      <c r="F273" s="241" t="s">
        <v>935</v>
      </c>
      <c r="G273" s="238"/>
      <c r="H273" s="242">
        <v>18</v>
      </c>
      <c r="I273" s="243"/>
      <c r="J273" s="238"/>
      <c r="K273" s="238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142</v>
      </c>
      <c r="AU273" s="248" t="s">
        <v>83</v>
      </c>
      <c r="AV273" s="13" t="s">
        <v>83</v>
      </c>
      <c r="AW273" s="13" t="s">
        <v>30</v>
      </c>
      <c r="AX273" s="13" t="s">
        <v>73</v>
      </c>
      <c r="AY273" s="248" t="s">
        <v>132</v>
      </c>
    </row>
    <row r="274" s="14" customFormat="1">
      <c r="A274" s="14"/>
      <c r="B274" s="249"/>
      <c r="C274" s="250"/>
      <c r="D274" s="239" t="s">
        <v>142</v>
      </c>
      <c r="E274" s="251" t="s">
        <v>1</v>
      </c>
      <c r="F274" s="252" t="s">
        <v>936</v>
      </c>
      <c r="G274" s="250"/>
      <c r="H274" s="251" t="s">
        <v>1</v>
      </c>
      <c r="I274" s="253"/>
      <c r="J274" s="250"/>
      <c r="K274" s="250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142</v>
      </c>
      <c r="AU274" s="258" t="s">
        <v>83</v>
      </c>
      <c r="AV274" s="14" t="s">
        <v>81</v>
      </c>
      <c r="AW274" s="14" t="s">
        <v>30</v>
      </c>
      <c r="AX274" s="14" t="s">
        <v>73</v>
      </c>
      <c r="AY274" s="258" t="s">
        <v>132</v>
      </c>
    </row>
    <row r="275" s="15" customFormat="1">
      <c r="A275" s="15"/>
      <c r="B275" s="259"/>
      <c r="C275" s="260"/>
      <c r="D275" s="239" t="s">
        <v>142</v>
      </c>
      <c r="E275" s="261" t="s">
        <v>1</v>
      </c>
      <c r="F275" s="262" t="s">
        <v>145</v>
      </c>
      <c r="G275" s="260"/>
      <c r="H275" s="263">
        <v>18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9" t="s">
        <v>142</v>
      </c>
      <c r="AU275" s="269" t="s">
        <v>83</v>
      </c>
      <c r="AV275" s="15" t="s">
        <v>139</v>
      </c>
      <c r="AW275" s="15" t="s">
        <v>30</v>
      </c>
      <c r="AX275" s="15" t="s">
        <v>81</v>
      </c>
      <c r="AY275" s="269" t="s">
        <v>132</v>
      </c>
    </row>
    <row r="276" s="2" customFormat="1" ht="16.5" customHeight="1">
      <c r="A276" s="39"/>
      <c r="B276" s="40"/>
      <c r="C276" s="219" t="s">
        <v>307</v>
      </c>
      <c r="D276" s="219" t="s">
        <v>134</v>
      </c>
      <c r="E276" s="220" t="s">
        <v>932</v>
      </c>
      <c r="F276" s="221" t="s">
        <v>933</v>
      </c>
      <c r="G276" s="222" t="s">
        <v>534</v>
      </c>
      <c r="H276" s="223">
        <v>15.6</v>
      </c>
      <c r="I276" s="224"/>
      <c r="J276" s="225">
        <f>ROUND(I276*H276,2)</f>
        <v>0</v>
      </c>
      <c r="K276" s="221" t="s">
        <v>138</v>
      </c>
      <c r="L276" s="45"/>
      <c r="M276" s="226" t="s">
        <v>1</v>
      </c>
      <c r="N276" s="227" t="s">
        <v>38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139</v>
      </c>
      <c r="AT276" s="230" t="s">
        <v>134</v>
      </c>
      <c r="AU276" s="230" t="s">
        <v>83</v>
      </c>
      <c r="AY276" s="18" t="s">
        <v>132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81</v>
      </c>
      <c r="BK276" s="231">
        <f>ROUND(I276*H276,2)</f>
        <v>0</v>
      </c>
      <c r="BL276" s="18" t="s">
        <v>139</v>
      </c>
      <c r="BM276" s="230" t="s">
        <v>310</v>
      </c>
    </row>
    <row r="277" s="2" customFormat="1">
      <c r="A277" s="39"/>
      <c r="B277" s="40"/>
      <c r="C277" s="41"/>
      <c r="D277" s="232" t="s">
        <v>140</v>
      </c>
      <c r="E277" s="41"/>
      <c r="F277" s="233" t="s">
        <v>934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140</v>
      </c>
      <c r="AU277" s="18" t="s">
        <v>83</v>
      </c>
    </row>
    <row r="278" s="13" customFormat="1">
      <c r="A278" s="13"/>
      <c r="B278" s="237"/>
      <c r="C278" s="238"/>
      <c r="D278" s="239" t="s">
        <v>142</v>
      </c>
      <c r="E278" s="240" t="s">
        <v>1</v>
      </c>
      <c r="F278" s="241" t="s">
        <v>937</v>
      </c>
      <c r="G278" s="238"/>
      <c r="H278" s="242">
        <v>15.6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142</v>
      </c>
      <c r="AU278" s="248" t="s">
        <v>83</v>
      </c>
      <c r="AV278" s="13" t="s">
        <v>83</v>
      </c>
      <c r="AW278" s="13" t="s">
        <v>30</v>
      </c>
      <c r="AX278" s="13" t="s">
        <v>73</v>
      </c>
      <c r="AY278" s="248" t="s">
        <v>132</v>
      </c>
    </row>
    <row r="279" s="14" customFormat="1">
      <c r="A279" s="14"/>
      <c r="B279" s="249"/>
      <c r="C279" s="250"/>
      <c r="D279" s="239" t="s">
        <v>142</v>
      </c>
      <c r="E279" s="251" t="s">
        <v>1</v>
      </c>
      <c r="F279" s="252" t="s">
        <v>938</v>
      </c>
      <c r="G279" s="250"/>
      <c r="H279" s="251" t="s">
        <v>1</v>
      </c>
      <c r="I279" s="253"/>
      <c r="J279" s="250"/>
      <c r="K279" s="250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142</v>
      </c>
      <c r="AU279" s="258" t="s">
        <v>83</v>
      </c>
      <c r="AV279" s="14" t="s">
        <v>81</v>
      </c>
      <c r="AW279" s="14" t="s">
        <v>30</v>
      </c>
      <c r="AX279" s="14" t="s">
        <v>73</v>
      </c>
      <c r="AY279" s="258" t="s">
        <v>132</v>
      </c>
    </row>
    <row r="280" s="15" customFormat="1">
      <c r="A280" s="15"/>
      <c r="B280" s="259"/>
      <c r="C280" s="260"/>
      <c r="D280" s="239" t="s">
        <v>142</v>
      </c>
      <c r="E280" s="261" t="s">
        <v>1</v>
      </c>
      <c r="F280" s="262" t="s">
        <v>145</v>
      </c>
      <c r="G280" s="260"/>
      <c r="H280" s="263">
        <v>15.6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142</v>
      </c>
      <c r="AU280" s="269" t="s">
        <v>83</v>
      </c>
      <c r="AV280" s="15" t="s">
        <v>139</v>
      </c>
      <c r="AW280" s="15" t="s">
        <v>30</v>
      </c>
      <c r="AX280" s="15" t="s">
        <v>81</v>
      </c>
      <c r="AY280" s="269" t="s">
        <v>132</v>
      </c>
    </row>
    <row r="281" s="2" customFormat="1" ht="16.5" customHeight="1">
      <c r="A281" s="39"/>
      <c r="B281" s="40"/>
      <c r="C281" s="219" t="s">
        <v>227</v>
      </c>
      <c r="D281" s="219" t="s">
        <v>134</v>
      </c>
      <c r="E281" s="220" t="s">
        <v>939</v>
      </c>
      <c r="F281" s="221" t="s">
        <v>940</v>
      </c>
      <c r="G281" s="222" t="s">
        <v>137</v>
      </c>
      <c r="H281" s="223">
        <v>15.4</v>
      </c>
      <c r="I281" s="224"/>
      <c r="J281" s="225">
        <f>ROUND(I281*H281,2)</f>
        <v>0</v>
      </c>
      <c r="K281" s="221" t="s">
        <v>138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139</v>
      </c>
      <c r="AT281" s="230" t="s">
        <v>134</v>
      </c>
      <c r="AU281" s="230" t="s">
        <v>83</v>
      </c>
      <c r="AY281" s="18" t="s">
        <v>132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139</v>
      </c>
      <c r="BM281" s="230" t="s">
        <v>143</v>
      </c>
    </row>
    <row r="282" s="2" customFormat="1">
      <c r="A282" s="39"/>
      <c r="B282" s="40"/>
      <c r="C282" s="41"/>
      <c r="D282" s="232" t="s">
        <v>140</v>
      </c>
      <c r="E282" s="41"/>
      <c r="F282" s="233" t="s">
        <v>941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140</v>
      </c>
      <c r="AU282" s="18" t="s">
        <v>83</v>
      </c>
    </row>
    <row r="283" s="13" customFormat="1">
      <c r="A283" s="13"/>
      <c r="B283" s="237"/>
      <c r="C283" s="238"/>
      <c r="D283" s="239" t="s">
        <v>142</v>
      </c>
      <c r="E283" s="240" t="s">
        <v>1</v>
      </c>
      <c r="F283" s="241" t="s">
        <v>942</v>
      </c>
      <c r="G283" s="238"/>
      <c r="H283" s="242">
        <v>15.4</v>
      </c>
      <c r="I283" s="243"/>
      <c r="J283" s="238"/>
      <c r="K283" s="238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142</v>
      </c>
      <c r="AU283" s="248" t="s">
        <v>83</v>
      </c>
      <c r="AV283" s="13" t="s">
        <v>83</v>
      </c>
      <c r="AW283" s="13" t="s">
        <v>30</v>
      </c>
      <c r="AX283" s="13" t="s">
        <v>73</v>
      </c>
      <c r="AY283" s="248" t="s">
        <v>132</v>
      </c>
    </row>
    <row r="284" s="14" customFormat="1">
      <c r="A284" s="14"/>
      <c r="B284" s="249"/>
      <c r="C284" s="250"/>
      <c r="D284" s="239" t="s">
        <v>142</v>
      </c>
      <c r="E284" s="251" t="s">
        <v>1</v>
      </c>
      <c r="F284" s="252" t="s">
        <v>144</v>
      </c>
      <c r="G284" s="250"/>
      <c r="H284" s="251" t="s">
        <v>1</v>
      </c>
      <c r="I284" s="253"/>
      <c r="J284" s="250"/>
      <c r="K284" s="250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142</v>
      </c>
      <c r="AU284" s="258" t="s">
        <v>83</v>
      </c>
      <c r="AV284" s="14" t="s">
        <v>81</v>
      </c>
      <c r="AW284" s="14" t="s">
        <v>30</v>
      </c>
      <c r="AX284" s="14" t="s">
        <v>73</v>
      </c>
      <c r="AY284" s="258" t="s">
        <v>132</v>
      </c>
    </row>
    <row r="285" s="15" customFormat="1">
      <c r="A285" s="15"/>
      <c r="B285" s="259"/>
      <c r="C285" s="260"/>
      <c r="D285" s="239" t="s">
        <v>142</v>
      </c>
      <c r="E285" s="261" t="s">
        <v>1</v>
      </c>
      <c r="F285" s="262" t="s">
        <v>145</v>
      </c>
      <c r="G285" s="260"/>
      <c r="H285" s="263">
        <v>15.4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9" t="s">
        <v>142</v>
      </c>
      <c r="AU285" s="269" t="s">
        <v>83</v>
      </c>
      <c r="AV285" s="15" t="s">
        <v>139</v>
      </c>
      <c r="AW285" s="15" t="s">
        <v>30</v>
      </c>
      <c r="AX285" s="15" t="s">
        <v>81</v>
      </c>
      <c r="AY285" s="269" t="s">
        <v>132</v>
      </c>
    </row>
    <row r="286" s="2" customFormat="1" ht="16.5" customHeight="1">
      <c r="A286" s="39"/>
      <c r="B286" s="40"/>
      <c r="C286" s="219" t="s">
        <v>318</v>
      </c>
      <c r="D286" s="219" t="s">
        <v>134</v>
      </c>
      <c r="E286" s="220" t="s">
        <v>943</v>
      </c>
      <c r="F286" s="221" t="s">
        <v>944</v>
      </c>
      <c r="G286" s="222" t="s">
        <v>137</v>
      </c>
      <c r="H286" s="223">
        <v>15.4</v>
      </c>
      <c r="I286" s="224"/>
      <c r="J286" s="225">
        <f>ROUND(I286*H286,2)</f>
        <v>0</v>
      </c>
      <c r="K286" s="221" t="s">
        <v>138</v>
      </c>
      <c r="L286" s="45"/>
      <c r="M286" s="226" t="s">
        <v>1</v>
      </c>
      <c r="N286" s="227" t="s">
        <v>38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139</v>
      </c>
      <c r="AT286" s="230" t="s">
        <v>134</v>
      </c>
      <c r="AU286" s="230" t="s">
        <v>83</v>
      </c>
      <c r="AY286" s="18" t="s">
        <v>132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81</v>
      </c>
      <c r="BK286" s="231">
        <f>ROUND(I286*H286,2)</f>
        <v>0</v>
      </c>
      <c r="BL286" s="18" t="s">
        <v>139</v>
      </c>
      <c r="BM286" s="230" t="s">
        <v>321</v>
      </c>
    </row>
    <row r="287" s="2" customFormat="1">
      <c r="A287" s="39"/>
      <c r="B287" s="40"/>
      <c r="C287" s="41"/>
      <c r="D287" s="232" t="s">
        <v>140</v>
      </c>
      <c r="E287" s="41"/>
      <c r="F287" s="233" t="s">
        <v>945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140</v>
      </c>
      <c r="AU287" s="18" t="s">
        <v>83</v>
      </c>
    </row>
    <row r="288" s="2" customFormat="1" ht="16.5" customHeight="1">
      <c r="A288" s="39"/>
      <c r="B288" s="40"/>
      <c r="C288" s="219" t="s">
        <v>231</v>
      </c>
      <c r="D288" s="219" t="s">
        <v>134</v>
      </c>
      <c r="E288" s="220" t="s">
        <v>946</v>
      </c>
      <c r="F288" s="221" t="s">
        <v>947</v>
      </c>
      <c r="G288" s="222" t="s">
        <v>170</v>
      </c>
      <c r="H288" s="223">
        <v>3.0600000000000001</v>
      </c>
      <c r="I288" s="224"/>
      <c r="J288" s="225">
        <f>ROUND(I288*H288,2)</f>
        <v>0</v>
      </c>
      <c r="K288" s="221" t="s">
        <v>138</v>
      </c>
      <c r="L288" s="45"/>
      <c r="M288" s="226" t="s">
        <v>1</v>
      </c>
      <c r="N288" s="227" t="s">
        <v>38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139</v>
      </c>
      <c r="AT288" s="230" t="s">
        <v>134</v>
      </c>
      <c r="AU288" s="230" t="s">
        <v>83</v>
      </c>
      <c r="AY288" s="18" t="s">
        <v>132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139</v>
      </c>
      <c r="BM288" s="230" t="s">
        <v>326</v>
      </c>
    </row>
    <row r="289" s="2" customFormat="1">
      <c r="A289" s="39"/>
      <c r="B289" s="40"/>
      <c r="C289" s="41"/>
      <c r="D289" s="232" t="s">
        <v>140</v>
      </c>
      <c r="E289" s="41"/>
      <c r="F289" s="233" t="s">
        <v>948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140</v>
      </c>
      <c r="AU289" s="18" t="s">
        <v>83</v>
      </c>
    </row>
    <row r="290" s="13" customFormat="1">
      <c r="A290" s="13"/>
      <c r="B290" s="237"/>
      <c r="C290" s="238"/>
      <c r="D290" s="239" t="s">
        <v>142</v>
      </c>
      <c r="E290" s="240" t="s">
        <v>1</v>
      </c>
      <c r="F290" s="241" t="s">
        <v>949</v>
      </c>
      <c r="G290" s="238"/>
      <c r="H290" s="242">
        <v>3.0600000000000001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142</v>
      </c>
      <c r="AU290" s="248" t="s">
        <v>83</v>
      </c>
      <c r="AV290" s="13" t="s">
        <v>83</v>
      </c>
      <c r="AW290" s="13" t="s">
        <v>30</v>
      </c>
      <c r="AX290" s="13" t="s">
        <v>73</v>
      </c>
      <c r="AY290" s="248" t="s">
        <v>132</v>
      </c>
    </row>
    <row r="291" s="14" customFormat="1">
      <c r="A291" s="14"/>
      <c r="B291" s="249"/>
      <c r="C291" s="250"/>
      <c r="D291" s="239" t="s">
        <v>142</v>
      </c>
      <c r="E291" s="251" t="s">
        <v>1</v>
      </c>
      <c r="F291" s="252" t="s">
        <v>144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142</v>
      </c>
      <c r="AU291" s="258" t="s">
        <v>83</v>
      </c>
      <c r="AV291" s="14" t="s">
        <v>81</v>
      </c>
      <c r="AW291" s="14" t="s">
        <v>30</v>
      </c>
      <c r="AX291" s="14" t="s">
        <v>73</v>
      </c>
      <c r="AY291" s="258" t="s">
        <v>132</v>
      </c>
    </row>
    <row r="292" s="15" customFormat="1">
      <c r="A292" s="15"/>
      <c r="B292" s="259"/>
      <c r="C292" s="260"/>
      <c r="D292" s="239" t="s">
        <v>142</v>
      </c>
      <c r="E292" s="261" t="s">
        <v>1</v>
      </c>
      <c r="F292" s="262" t="s">
        <v>145</v>
      </c>
      <c r="G292" s="260"/>
      <c r="H292" s="263">
        <v>3.0600000000000001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142</v>
      </c>
      <c r="AU292" s="269" t="s">
        <v>83</v>
      </c>
      <c r="AV292" s="15" t="s">
        <v>139</v>
      </c>
      <c r="AW292" s="15" t="s">
        <v>30</v>
      </c>
      <c r="AX292" s="15" t="s">
        <v>81</v>
      </c>
      <c r="AY292" s="269" t="s">
        <v>132</v>
      </c>
    </row>
    <row r="293" s="2" customFormat="1" ht="21.75" customHeight="1">
      <c r="A293" s="39"/>
      <c r="B293" s="40"/>
      <c r="C293" s="219" t="s">
        <v>334</v>
      </c>
      <c r="D293" s="219" t="s">
        <v>134</v>
      </c>
      <c r="E293" s="220" t="s">
        <v>950</v>
      </c>
      <c r="F293" s="221" t="s">
        <v>951</v>
      </c>
      <c r="G293" s="222" t="s">
        <v>170</v>
      </c>
      <c r="H293" s="223">
        <v>2.8999999999999999</v>
      </c>
      <c r="I293" s="224"/>
      <c r="J293" s="225">
        <f>ROUND(I293*H293,2)</f>
        <v>0</v>
      </c>
      <c r="K293" s="221" t="s">
        <v>138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139</v>
      </c>
      <c r="AT293" s="230" t="s">
        <v>134</v>
      </c>
      <c r="AU293" s="230" t="s">
        <v>83</v>
      </c>
      <c r="AY293" s="18" t="s">
        <v>132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139</v>
      </c>
      <c r="BM293" s="230" t="s">
        <v>337</v>
      </c>
    </row>
    <row r="294" s="2" customFormat="1">
      <c r="A294" s="39"/>
      <c r="B294" s="40"/>
      <c r="C294" s="41"/>
      <c r="D294" s="232" t="s">
        <v>140</v>
      </c>
      <c r="E294" s="41"/>
      <c r="F294" s="233" t="s">
        <v>952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140</v>
      </c>
      <c r="AU294" s="18" t="s">
        <v>83</v>
      </c>
    </row>
    <row r="295" s="13" customFormat="1">
      <c r="A295" s="13"/>
      <c r="B295" s="237"/>
      <c r="C295" s="238"/>
      <c r="D295" s="239" t="s">
        <v>142</v>
      </c>
      <c r="E295" s="240" t="s">
        <v>1</v>
      </c>
      <c r="F295" s="241" t="s">
        <v>953</v>
      </c>
      <c r="G295" s="238"/>
      <c r="H295" s="242">
        <v>2.8999999999999999</v>
      </c>
      <c r="I295" s="243"/>
      <c r="J295" s="238"/>
      <c r="K295" s="238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142</v>
      </c>
      <c r="AU295" s="248" t="s">
        <v>83</v>
      </c>
      <c r="AV295" s="13" t="s">
        <v>83</v>
      </c>
      <c r="AW295" s="13" t="s">
        <v>30</v>
      </c>
      <c r="AX295" s="13" t="s">
        <v>73</v>
      </c>
      <c r="AY295" s="248" t="s">
        <v>132</v>
      </c>
    </row>
    <row r="296" s="14" customFormat="1">
      <c r="A296" s="14"/>
      <c r="B296" s="249"/>
      <c r="C296" s="250"/>
      <c r="D296" s="239" t="s">
        <v>142</v>
      </c>
      <c r="E296" s="251" t="s">
        <v>1</v>
      </c>
      <c r="F296" s="252" t="s">
        <v>144</v>
      </c>
      <c r="G296" s="250"/>
      <c r="H296" s="251" t="s">
        <v>1</v>
      </c>
      <c r="I296" s="253"/>
      <c r="J296" s="250"/>
      <c r="K296" s="250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142</v>
      </c>
      <c r="AU296" s="258" t="s">
        <v>83</v>
      </c>
      <c r="AV296" s="14" t="s">
        <v>81</v>
      </c>
      <c r="AW296" s="14" t="s">
        <v>30</v>
      </c>
      <c r="AX296" s="14" t="s">
        <v>73</v>
      </c>
      <c r="AY296" s="258" t="s">
        <v>132</v>
      </c>
    </row>
    <row r="297" s="15" customFormat="1">
      <c r="A297" s="15"/>
      <c r="B297" s="259"/>
      <c r="C297" s="260"/>
      <c r="D297" s="239" t="s">
        <v>142</v>
      </c>
      <c r="E297" s="261" t="s">
        <v>1</v>
      </c>
      <c r="F297" s="262" t="s">
        <v>145</v>
      </c>
      <c r="G297" s="260"/>
      <c r="H297" s="263">
        <v>2.8999999999999999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142</v>
      </c>
      <c r="AU297" s="269" t="s">
        <v>83</v>
      </c>
      <c r="AV297" s="15" t="s">
        <v>139</v>
      </c>
      <c r="AW297" s="15" t="s">
        <v>30</v>
      </c>
      <c r="AX297" s="15" t="s">
        <v>81</v>
      </c>
      <c r="AY297" s="269" t="s">
        <v>132</v>
      </c>
    </row>
    <row r="298" s="12" customFormat="1" ht="22.8" customHeight="1">
      <c r="A298" s="12"/>
      <c r="B298" s="203"/>
      <c r="C298" s="204"/>
      <c r="D298" s="205" t="s">
        <v>72</v>
      </c>
      <c r="E298" s="217" t="s">
        <v>155</v>
      </c>
      <c r="F298" s="217" t="s">
        <v>954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SUM(P299:P402)</f>
        <v>0</v>
      </c>
      <c r="Q298" s="211"/>
      <c r="R298" s="212">
        <f>SUM(R299:R402)</f>
        <v>0.0023040000000000001</v>
      </c>
      <c r="S298" s="211"/>
      <c r="T298" s="213">
        <f>SUM(T299:T402)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81</v>
      </c>
      <c r="AT298" s="215" t="s">
        <v>72</v>
      </c>
      <c r="AU298" s="215" t="s">
        <v>81</v>
      </c>
      <c r="AY298" s="214" t="s">
        <v>132</v>
      </c>
      <c r="BK298" s="216">
        <f>SUM(BK299:BK402)</f>
        <v>0</v>
      </c>
    </row>
    <row r="299" s="2" customFormat="1" ht="16.5" customHeight="1">
      <c r="A299" s="39"/>
      <c r="B299" s="40"/>
      <c r="C299" s="219" t="s">
        <v>235</v>
      </c>
      <c r="D299" s="219" t="s">
        <v>134</v>
      </c>
      <c r="E299" s="220" t="s">
        <v>955</v>
      </c>
      <c r="F299" s="221" t="s">
        <v>956</v>
      </c>
      <c r="G299" s="222" t="s">
        <v>534</v>
      </c>
      <c r="H299" s="223">
        <v>9.6430000000000007</v>
      </c>
      <c r="I299" s="224"/>
      <c r="J299" s="225">
        <f>ROUND(I299*H299,2)</f>
        <v>0</v>
      </c>
      <c r="K299" s="221" t="s">
        <v>138</v>
      </c>
      <c r="L299" s="45"/>
      <c r="M299" s="226" t="s">
        <v>1</v>
      </c>
      <c r="N299" s="227" t="s">
        <v>38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139</v>
      </c>
      <c r="AT299" s="230" t="s">
        <v>134</v>
      </c>
      <c r="AU299" s="230" t="s">
        <v>83</v>
      </c>
      <c r="AY299" s="18" t="s">
        <v>132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81</v>
      </c>
      <c r="BK299" s="231">
        <f>ROUND(I299*H299,2)</f>
        <v>0</v>
      </c>
      <c r="BL299" s="18" t="s">
        <v>139</v>
      </c>
      <c r="BM299" s="230" t="s">
        <v>342</v>
      </c>
    </row>
    <row r="300" s="2" customFormat="1">
      <c r="A300" s="39"/>
      <c r="B300" s="40"/>
      <c r="C300" s="41"/>
      <c r="D300" s="232" t="s">
        <v>140</v>
      </c>
      <c r="E300" s="41"/>
      <c r="F300" s="233" t="s">
        <v>957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83</v>
      </c>
    </row>
    <row r="301" s="13" customFormat="1">
      <c r="A301" s="13"/>
      <c r="B301" s="237"/>
      <c r="C301" s="238"/>
      <c r="D301" s="239" t="s">
        <v>142</v>
      </c>
      <c r="E301" s="240" t="s">
        <v>1</v>
      </c>
      <c r="F301" s="241" t="s">
        <v>958</v>
      </c>
      <c r="G301" s="238"/>
      <c r="H301" s="242">
        <v>9.6430000000000007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142</v>
      </c>
      <c r="AU301" s="248" t="s">
        <v>83</v>
      </c>
      <c r="AV301" s="13" t="s">
        <v>83</v>
      </c>
      <c r="AW301" s="13" t="s">
        <v>30</v>
      </c>
      <c r="AX301" s="13" t="s">
        <v>73</v>
      </c>
      <c r="AY301" s="248" t="s">
        <v>132</v>
      </c>
    </row>
    <row r="302" s="14" customFormat="1">
      <c r="A302" s="14"/>
      <c r="B302" s="249"/>
      <c r="C302" s="250"/>
      <c r="D302" s="239" t="s">
        <v>142</v>
      </c>
      <c r="E302" s="251" t="s">
        <v>1</v>
      </c>
      <c r="F302" s="252" t="s">
        <v>144</v>
      </c>
      <c r="G302" s="250"/>
      <c r="H302" s="251" t="s">
        <v>1</v>
      </c>
      <c r="I302" s="253"/>
      <c r="J302" s="250"/>
      <c r="K302" s="250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142</v>
      </c>
      <c r="AU302" s="258" t="s">
        <v>83</v>
      </c>
      <c r="AV302" s="14" t="s">
        <v>81</v>
      </c>
      <c r="AW302" s="14" t="s">
        <v>30</v>
      </c>
      <c r="AX302" s="14" t="s">
        <v>73</v>
      </c>
      <c r="AY302" s="258" t="s">
        <v>132</v>
      </c>
    </row>
    <row r="303" s="15" customFormat="1">
      <c r="A303" s="15"/>
      <c r="B303" s="259"/>
      <c r="C303" s="260"/>
      <c r="D303" s="239" t="s">
        <v>142</v>
      </c>
      <c r="E303" s="261" t="s">
        <v>1</v>
      </c>
      <c r="F303" s="262" t="s">
        <v>145</v>
      </c>
      <c r="G303" s="260"/>
      <c r="H303" s="263">
        <v>9.6430000000000007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142</v>
      </c>
      <c r="AU303" s="269" t="s">
        <v>83</v>
      </c>
      <c r="AV303" s="15" t="s">
        <v>139</v>
      </c>
      <c r="AW303" s="15" t="s">
        <v>30</v>
      </c>
      <c r="AX303" s="15" t="s">
        <v>81</v>
      </c>
      <c r="AY303" s="269" t="s">
        <v>132</v>
      </c>
    </row>
    <row r="304" s="2" customFormat="1" ht="16.5" customHeight="1">
      <c r="A304" s="39"/>
      <c r="B304" s="40"/>
      <c r="C304" s="219" t="s">
        <v>344</v>
      </c>
      <c r="D304" s="219" t="s">
        <v>134</v>
      </c>
      <c r="E304" s="220" t="s">
        <v>955</v>
      </c>
      <c r="F304" s="221" t="s">
        <v>956</v>
      </c>
      <c r="G304" s="222" t="s">
        <v>534</v>
      </c>
      <c r="H304" s="223">
        <v>6.7199999999999998</v>
      </c>
      <c r="I304" s="224"/>
      <c r="J304" s="225">
        <f>ROUND(I304*H304,2)</f>
        <v>0</v>
      </c>
      <c r="K304" s="221" t="s">
        <v>138</v>
      </c>
      <c r="L304" s="45"/>
      <c r="M304" s="226" t="s">
        <v>1</v>
      </c>
      <c r="N304" s="227" t="s">
        <v>38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139</v>
      </c>
      <c r="AT304" s="230" t="s">
        <v>134</v>
      </c>
      <c r="AU304" s="230" t="s">
        <v>83</v>
      </c>
      <c r="AY304" s="18" t="s">
        <v>132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81</v>
      </c>
      <c r="BK304" s="231">
        <f>ROUND(I304*H304,2)</f>
        <v>0</v>
      </c>
      <c r="BL304" s="18" t="s">
        <v>139</v>
      </c>
      <c r="BM304" s="230" t="s">
        <v>347</v>
      </c>
    </row>
    <row r="305" s="2" customFormat="1">
      <c r="A305" s="39"/>
      <c r="B305" s="40"/>
      <c r="C305" s="41"/>
      <c r="D305" s="232" t="s">
        <v>140</v>
      </c>
      <c r="E305" s="41"/>
      <c r="F305" s="233" t="s">
        <v>957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140</v>
      </c>
      <c r="AU305" s="18" t="s">
        <v>83</v>
      </c>
    </row>
    <row r="306" s="13" customFormat="1">
      <c r="A306" s="13"/>
      <c r="B306" s="237"/>
      <c r="C306" s="238"/>
      <c r="D306" s="239" t="s">
        <v>142</v>
      </c>
      <c r="E306" s="240" t="s">
        <v>1</v>
      </c>
      <c r="F306" s="241" t="s">
        <v>959</v>
      </c>
      <c r="G306" s="238"/>
      <c r="H306" s="242">
        <v>6</v>
      </c>
      <c r="I306" s="243"/>
      <c r="J306" s="238"/>
      <c r="K306" s="238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142</v>
      </c>
      <c r="AU306" s="248" t="s">
        <v>83</v>
      </c>
      <c r="AV306" s="13" t="s">
        <v>83</v>
      </c>
      <c r="AW306" s="13" t="s">
        <v>30</v>
      </c>
      <c r="AX306" s="13" t="s">
        <v>73</v>
      </c>
      <c r="AY306" s="248" t="s">
        <v>132</v>
      </c>
    </row>
    <row r="307" s="14" customFormat="1">
      <c r="A307" s="14"/>
      <c r="B307" s="249"/>
      <c r="C307" s="250"/>
      <c r="D307" s="239" t="s">
        <v>142</v>
      </c>
      <c r="E307" s="251" t="s">
        <v>1</v>
      </c>
      <c r="F307" s="252" t="s">
        <v>960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142</v>
      </c>
      <c r="AU307" s="258" t="s">
        <v>83</v>
      </c>
      <c r="AV307" s="14" t="s">
        <v>81</v>
      </c>
      <c r="AW307" s="14" t="s">
        <v>30</v>
      </c>
      <c r="AX307" s="14" t="s">
        <v>73</v>
      </c>
      <c r="AY307" s="258" t="s">
        <v>132</v>
      </c>
    </row>
    <row r="308" s="13" customFormat="1">
      <c r="A308" s="13"/>
      <c r="B308" s="237"/>
      <c r="C308" s="238"/>
      <c r="D308" s="239" t="s">
        <v>142</v>
      </c>
      <c r="E308" s="240" t="s">
        <v>1</v>
      </c>
      <c r="F308" s="241" t="s">
        <v>961</v>
      </c>
      <c r="G308" s="238"/>
      <c r="H308" s="242">
        <v>0.71999999999999997</v>
      </c>
      <c r="I308" s="243"/>
      <c r="J308" s="238"/>
      <c r="K308" s="238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142</v>
      </c>
      <c r="AU308" s="248" t="s">
        <v>83</v>
      </c>
      <c r="AV308" s="13" t="s">
        <v>83</v>
      </c>
      <c r="AW308" s="13" t="s">
        <v>30</v>
      </c>
      <c r="AX308" s="13" t="s">
        <v>73</v>
      </c>
      <c r="AY308" s="248" t="s">
        <v>132</v>
      </c>
    </row>
    <row r="309" s="14" customFormat="1">
      <c r="A309" s="14"/>
      <c r="B309" s="249"/>
      <c r="C309" s="250"/>
      <c r="D309" s="239" t="s">
        <v>142</v>
      </c>
      <c r="E309" s="251" t="s">
        <v>1</v>
      </c>
      <c r="F309" s="252" t="s">
        <v>962</v>
      </c>
      <c r="G309" s="250"/>
      <c r="H309" s="251" t="s">
        <v>1</v>
      </c>
      <c r="I309" s="253"/>
      <c r="J309" s="250"/>
      <c r="K309" s="250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142</v>
      </c>
      <c r="AU309" s="258" t="s">
        <v>83</v>
      </c>
      <c r="AV309" s="14" t="s">
        <v>81</v>
      </c>
      <c r="AW309" s="14" t="s">
        <v>30</v>
      </c>
      <c r="AX309" s="14" t="s">
        <v>73</v>
      </c>
      <c r="AY309" s="258" t="s">
        <v>132</v>
      </c>
    </row>
    <row r="310" s="14" customFormat="1">
      <c r="A310" s="14"/>
      <c r="B310" s="249"/>
      <c r="C310" s="250"/>
      <c r="D310" s="239" t="s">
        <v>142</v>
      </c>
      <c r="E310" s="251" t="s">
        <v>1</v>
      </c>
      <c r="F310" s="252" t="s">
        <v>197</v>
      </c>
      <c r="G310" s="250"/>
      <c r="H310" s="251" t="s">
        <v>1</v>
      </c>
      <c r="I310" s="253"/>
      <c r="J310" s="250"/>
      <c r="K310" s="250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142</v>
      </c>
      <c r="AU310" s="258" t="s">
        <v>83</v>
      </c>
      <c r="AV310" s="14" t="s">
        <v>81</v>
      </c>
      <c r="AW310" s="14" t="s">
        <v>30</v>
      </c>
      <c r="AX310" s="14" t="s">
        <v>73</v>
      </c>
      <c r="AY310" s="258" t="s">
        <v>132</v>
      </c>
    </row>
    <row r="311" s="15" customFormat="1">
      <c r="A311" s="15"/>
      <c r="B311" s="259"/>
      <c r="C311" s="260"/>
      <c r="D311" s="239" t="s">
        <v>142</v>
      </c>
      <c r="E311" s="261" t="s">
        <v>1</v>
      </c>
      <c r="F311" s="262" t="s">
        <v>145</v>
      </c>
      <c r="G311" s="260"/>
      <c r="H311" s="263">
        <v>6.7199999999999998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9" t="s">
        <v>142</v>
      </c>
      <c r="AU311" s="269" t="s">
        <v>83</v>
      </c>
      <c r="AV311" s="15" t="s">
        <v>139</v>
      </c>
      <c r="AW311" s="15" t="s">
        <v>30</v>
      </c>
      <c r="AX311" s="15" t="s">
        <v>81</v>
      </c>
      <c r="AY311" s="269" t="s">
        <v>132</v>
      </c>
    </row>
    <row r="312" s="2" customFormat="1" ht="16.5" customHeight="1">
      <c r="A312" s="39"/>
      <c r="B312" s="40"/>
      <c r="C312" s="219" t="s">
        <v>239</v>
      </c>
      <c r="D312" s="219" t="s">
        <v>134</v>
      </c>
      <c r="E312" s="220" t="s">
        <v>963</v>
      </c>
      <c r="F312" s="221" t="s">
        <v>964</v>
      </c>
      <c r="G312" s="222" t="s">
        <v>137</v>
      </c>
      <c r="H312" s="223">
        <v>26.449999999999999</v>
      </c>
      <c r="I312" s="224"/>
      <c r="J312" s="225">
        <f>ROUND(I312*H312,2)</f>
        <v>0</v>
      </c>
      <c r="K312" s="221" t="s">
        <v>138</v>
      </c>
      <c r="L312" s="45"/>
      <c r="M312" s="226" t="s">
        <v>1</v>
      </c>
      <c r="N312" s="227" t="s">
        <v>38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139</v>
      </c>
      <c r="AT312" s="230" t="s">
        <v>134</v>
      </c>
      <c r="AU312" s="230" t="s">
        <v>83</v>
      </c>
      <c r="AY312" s="18" t="s">
        <v>132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81</v>
      </c>
      <c r="BK312" s="231">
        <f>ROUND(I312*H312,2)</f>
        <v>0</v>
      </c>
      <c r="BL312" s="18" t="s">
        <v>139</v>
      </c>
      <c r="BM312" s="230" t="s">
        <v>352</v>
      </c>
    </row>
    <row r="313" s="2" customFormat="1">
      <c r="A313" s="39"/>
      <c r="B313" s="40"/>
      <c r="C313" s="41"/>
      <c r="D313" s="232" t="s">
        <v>140</v>
      </c>
      <c r="E313" s="41"/>
      <c r="F313" s="233" t="s">
        <v>965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140</v>
      </c>
      <c r="AU313" s="18" t="s">
        <v>83</v>
      </c>
    </row>
    <row r="314" s="13" customFormat="1">
      <c r="A314" s="13"/>
      <c r="B314" s="237"/>
      <c r="C314" s="238"/>
      <c r="D314" s="239" t="s">
        <v>142</v>
      </c>
      <c r="E314" s="240" t="s">
        <v>1</v>
      </c>
      <c r="F314" s="241" t="s">
        <v>966</v>
      </c>
      <c r="G314" s="238"/>
      <c r="H314" s="242">
        <v>26.449999999999999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142</v>
      </c>
      <c r="AU314" s="248" t="s">
        <v>83</v>
      </c>
      <c r="AV314" s="13" t="s">
        <v>83</v>
      </c>
      <c r="AW314" s="13" t="s">
        <v>30</v>
      </c>
      <c r="AX314" s="13" t="s">
        <v>73</v>
      </c>
      <c r="AY314" s="248" t="s">
        <v>132</v>
      </c>
    </row>
    <row r="315" s="14" customFormat="1">
      <c r="A315" s="14"/>
      <c r="B315" s="249"/>
      <c r="C315" s="250"/>
      <c r="D315" s="239" t="s">
        <v>142</v>
      </c>
      <c r="E315" s="251" t="s">
        <v>1</v>
      </c>
      <c r="F315" s="252" t="s">
        <v>144</v>
      </c>
      <c r="G315" s="250"/>
      <c r="H315" s="251" t="s">
        <v>1</v>
      </c>
      <c r="I315" s="253"/>
      <c r="J315" s="250"/>
      <c r="K315" s="250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142</v>
      </c>
      <c r="AU315" s="258" t="s">
        <v>83</v>
      </c>
      <c r="AV315" s="14" t="s">
        <v>81</v>
      </c>
      <c r="AW315" s="14" t="s">
        <v>30</v>
      </c>
      <c r="AX315" s="14" t="s">
        <v>73</v>
      </c>
      <c r="AY315" s="258" t="s">
        <v>132</v>
      </c>
    </row>
    <row r="316" s="15" customFormat="1">
      <c r="A316" s="15"/>
      <c r="B316" s="259"/>
      <c r="C316" s="260"/>
      <c r="D316" s="239" t="s">
        <v>142</v>
      </c>
      <c r="E316" s="261" t="s">
        <v>1</v>
      </c>
      <c r="F316" s="262" t="s">
        <v>145</v>
      </c>
      <c r="G316" s="260"/>
      <c r="H316" s="263">
        <v>26.449999999999999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9" t="s">
        <v>142</v>
      </c>
      <c r="AU316" s="269" t="s">
        <v>83</v>
      </c>
      <c r="AV316" s="15" t="s">
        <v>139</v>
      </c>
      <c r="AW316" s="15" t="s">
        <v>30</v>
      </c>
      <c r="AX316" s="15" t="s">
        <v>81</v>
      </c>
      <c r="AY316" s="269" t="s">
        <v>132</v>
      </c>
    </row>
    <row r="317" s="2" customFormat="1" ht="16.5" customHeight="1">
      <c r="A317" s="39"/>
      <c r="B317" s="40"/>
      <c r="C317" s="219" t="s">
        <v>354</v>
      </c>
      <c r="D317" s="219" t="s">
        <v>134</v>
      </c>
      <c r="E317" s="220" t="s">
        <v>967</v>
      </c>
      <c r="F317" s="221" t="s">
        <v>968</v>
      </c>
      <c r="G317" s="222" t="s">
        <v>137</v>
      </c>
      <c r="H317" s="223">
        <v>26.449999999999999</v>
      </c>
      <c r="I317" s="224"/>
      <c r="J317" s="225">
        <f>ROUND(I317*H317,2)</f>
        <v>0</v>
      </c>
      <c r="K317" s="221" t="s">
        <v>138</v>
      </c>
      <c r="L317" s="45"/>
      <c r="M317" s="226" t="s">
        <v>1</v>
      </c>
      <c r="N317" s="227" t="s">
        <v>38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139</v>
      </c>
      <c r="AT317" s="230" t="s">
        <v>134</v>
      </c>
      <c r="AU317" s="230" t="s">
        <v>83</v>
      </c>
      <c r="AY317" s="18" t="s">
        <v>132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81</v>
      </c>
      <c r="BK317" s="231">
        <f>ROUND(I317*H317,2)</f>
        <v>0</v>
      </c>
      <c r="BL317" s="18" t="s">
        <v>139</v>
      </c>
      <c r="BM317" s="230" t="s">
        <v>357</v>
      </c>
    </row>
    <row r="318" s="2" customFormat="1">
      <c r="A318" s="39"/>
      <c r="B318" s="40"/>
      <c r="C318" s="41"/>
      <c r="D318" s="232" t="s">
        <v>140</v>
      </c>
      <c r="E318" s="41"/>
      <c r="F318" s="233" t="s">
        <v>969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83</v>
      </c>
    </row>
    <row r="319" s="2" customFormat="1" ht="16.5" customHeight="1">
      <c r="A319" s="39"/>
      <c r="B319" s="40"/>
      <c r="C319" s="219" t="s">
        <v>242</v>
      </c>
      <c r="D319" s="219" t="s">
        <v>134</v>
      </c>
      <c r="E319" s="220" t="s">
        <v>970</v>
      </c>
      <c r="F319" s="221" t="s">
        <v>971</v>
      </c>
      <c r="G319" s="222" t="s">
        <v>170</v>
      </c>
      <c r="H319" s="223">
        <v>1.2</v>
      </c>
      <c r="I319" s="224"/>
      <c r="J319" s="225">
        <f>ROUND(I319*H319,2)</f>
        <v>0</v>
      </c>
      <c r="K319" s="221" t="s">
        <v>138</v>
      </c>
      <c r="L319" s="45"/>
      <c r="M319" s="226" t="s">
        <v>1</v>
      </c>
      <c r="N319" s="227" t="s">
        <v>38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139</v>
      </c>
      <c r="AT319" s="230" t="s">
        <v>134</v>
      </c>
      <c r="AU319" s="230" t="s">
        <v>83</v>
      </c>
      <c r="AY319" s="18" t="s">
        <v>132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81</v>
      </c>
      <c r="BK319" s="231">
        <f>ROUND(I319*H319,2)</f>
        <v>0</v>
      </c>
      <c r="BL319" s="18" t="s">
        <v>139</v>
      </c>
      <c r="BM319" s="230" t="s">
        <v>361</v>
      </c>
    </row>
    <row r="320" s="2" customFormat="1">
      <c r="A320" s="39"/>
      <c r="B320" s="40"/>
      <c r="C320" s="41"/>
      <c r="D320" s="232" t="s">
        <v>140</v>
      </c>
      <c r="E320" s="41"/>
      <c r="F320" s="233" t="s">
        <v>972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140</v>
      </c>
      <c r="AU320" s="18" t="s">
        <v>83</v>
      </c>
    </row>
    <row r="321" s="13" customFormat="1">
      <c r="A321" s="13"/>
      <c r="B321" s="237"/>
      <c r="C321" s="238"/>
      <c r="D321" s="239" t="s">
        <v>142</v>
      </c>
      <c r="E321" s="240" t="s">
        <v>1</v>
      </c>
      <c r="F321" s="241" t="s">
        <v>973</v>
      </c>
      <c r="G321" s="238"/>
      <c r="H321" s="242">
        <v>1.2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142</v>
      </c>
      <c r="AU321" s="248" t="s">
        <v>83</v>
      </c>
      <c r="AV321" s="13" t="s">
        <v>83</v>
      </c>
      <c r="AW321" s="13" t="s">
        <v>30</v>
      </c>
      <c r="AX321" s="13" t="s">
        <v>73</v>
      </c>
      <c r="AY321" s="248" t="s">
        <v>132</v>
      </c>
    </row>
    <row r="322" s="14" customFormat="1">
      <c r="A322" s="14"/>
      <c r="B322" s="249"/>
      <c r="C322" s="250"/>
      <c r="D322" s="239" t="s">
        <v>142</v>
      </c>
      <c r="E322" s="251" t="s">
        <v>1</v>
      </c>
      <c r="F322" s="252" t="s">
        <v>144</v>
      </c>
      <c r="G322" s="250"/>
      <c r="H322" s="251" t="s">
        <v>1</v>
      </c>
      <c r="I322" s="253"/>
      <c r="J322" s="250"/>
      <c r="K322" s="250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142</v>
      </c>
      <c r="AU322" s="258" t="s">
        <v>83</v>
      </c>
      <c r="AV322" s="14" t="s">
        <v>81</v>
      </c>
      <c r="AW322" s="14" t="s">
        <v>30</v>
      </c>
      <c r="AX322" s="14" t="s">
        <v>73</v>
      </c>
      <c r="AY322" s="258" t="s">
        <v>132</v>
      </c>
    </row>
    <row r="323" s="15" customFormat="1">
      <c r="A323" s="15"/>
      <c r="B323" s="259"/>
      <c r="C323" s="260"/>
      <c r="D323" s="239" t="s">
        <v>142</v>
      </c>
      <c r="E323" s="261" t="s">
        <v>1</v>
      </c>
      <c r="F323" s="262" t="s">
        <v>145</v>
      </c>
      <c r="G323" s="260"/>
      <c r="H323" s="263">
        <v>1.2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142</v>
      </c>
      <c r="AU323" s="269" t="s">
        <v>83</v>
      </c>
      <c r="AV323" s="15" t="s">
        <v>139</v>
      </c>
      <c r="AW323" s="15" t="s">
        <v>30</v>
      </c>
      <c r="AX323" s="15" t="s">
        <v>81</v>
      </c>
      <c r="AY323" s="269" t="s">
        <v>132</v>
      </c>
    </row>
    <row r="324" s="2" customFormat="1" ht="16.5" customHeight="1">
      <c r="A324" s="39"/>
      <c r="B324" s="40"/>
      <c r="C324" s="219" t="s">
        <v>364</v>
      </c>
      <c r="D324" s="219" t="s">
        <v>134</v>
      </c>
      <c r="E324" s="220" t="s">
        <v>970</v>
      </c>
      <c r="F324" s="221" t="s">
        <v>971</v>
      </c>
      <c r="G324" s="222" t="s">
        <v>170</v>
      </c>
      <c r="H324" s="223">
        <v>1.5</v>
      </c>
      <c r="I324" s="224"/>
      <c r="J324" s="225">
        <f>ROUND(I324*H324,2)</f>
        <v>0</v>
      </c>
      <c r="K324" s="221" t="s">
        <v>138</v>
      </c>
      <c r="L324" s="45"/>
      <c r="M324" s="226" t="s">
        <v>1</v>
      </c>
      <c r="N324" s="227" t="s">
        <v>38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139</v>
      </c>
      <c r="AT324" s="230" t="s">
        <v>134</v>
      </c>
      <c r="AU324" s="230" t="s">
        <v>83</v>
      </c>
      <c r="AY324" s="18" t="s">
        <v>132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81</v>
      </c>
      <c r="BK324" s="231">
        <f>ROUND(I324*H324,2)</f>
        <v>0</v>
      </c>
      <c r="BL324" s="18" t="s">
        <v>139</v>
      </c>
      <c r="BM324" s="230" t="s">
        <v>367</v>
      </c>
    </row>
    <row r="325" s="2" customFormat="1">
      <c r="A325" s="39"/>
      <c r="B325" s="40"/>
      <c r="C325" s="41"/>
      <c r="D325" s="232" t="s">
        <v>140</v>
      </c>
      <c r="E325" s="41"/>
      <c r="F325" s="233" t="s">
        <v>972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83</v>
      </c>
    </row>
    <row r="326" s="13" customFormat="1">
      <c r="A326" s="13"/>
      <c r="B326" s="237"/>
      <c r="C326" s="238"/>
      <c r="D326" s="239" t="s">
        <v>142</v>
      </c>
      <c r="E326" s="240" t="s">
        <v>1</v>
      </c>
      <c r="F326" s="241" t="s">
        <v>974</v>
      </c>
      <c r="G326" s="238"/>
      <c r="H326" s="242">
        <v>1.5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142</v>
      </c>
      <c r="AU326" s="248" t="s">
        <v>83</v>
      </c>
      <c r="AV326" s="13" t="s">
        <v>83</v>
      </c>
      <c r="AW326" s="13" t="s">
        <v>30</v>
      </c>
      <c r="AX326" s="13" t="s">
        <v>73</v>
      </c>
      <c r="AY326" s="248" t="s">
        <v>132</v>
      </c>
    </row>
    <row r="327" s="14" customFormat="1">
      <c r="A327" s="14"/>
      <c r="B327" s="249"/>
      <c r="C327" s="250"/>
      <c r="D327" s="239" t="s">
        <v>142</v>
      </c>
      <c r="E327" s="251" t="s">
        <v>1</v>
      </c>
      <c r="F327" s="252" t="s">
        <v>975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142</v>
      </c>
      <c r="AU327" s="258" t="s">
        <v>83</v>
      </c>
      <c r="AV327" s="14" t="s">
        <v>81</v>
      </c>
      <c r="AW327" s="14" t="s">
        <v>30</v>
      </c>
      <c r="AX327" s="14" t="s">
        <v>73</v>
      </c>
      <c r="AY327" s="258" t="s">
        <v>132</v>
      </c>
    </row>
    <row r="328" s="15" customFormat="1">
      <c r="A328" s="15"/>
      <c r="B328" s="259"/>
      <c r="C328" s="260"/>
      <c r="D328" s="239" t="s">
        <v>142</v>
      </c>
      <c r="E328" s="261" t="s">
        <v>1</v>
      </c>
      <c r="F328" s="262" t="s">
        <v>145</v>
      </c>
      <c r="G328" s="260"/>
      <c r="H328" s="263">
        <v>1.5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9" t="s">
        <v>142</v>
      </c>
      <c r="AU328" s="269" t="s">
        <v>83</v>
      </c>
      <c r="AV328" s="15" t="s">
        <v>139</v>
      </c>
      <c r="AW328" s="15" t="s">
        <v>30</v>
      </c>
      <c r="AX328" s="15" t="s">
        <v>81</v>
      </c>
      <c r="AY328" s="269" t="s">
        <v>132</v>
      </c>
    </row>
    <row r="329" s="2" customFormat="1" ht="16.5" customHeight="1">
      <c r="A329" s="39"/>
      <c r="B329" s="40"/>
      <c r="C329" s="219" t="s">
        <v>246</v>
      </c>
      <c r="D329" s="219" t="s">
        <v>134</v>
      </c>
      <c r="E329" s="220" t="s">
        <v>976</v>
      </c>
      <c r="F329" s="221" t="s">
        <v>977</v>
      </c>
      <c r="G329" s="222" t="s">
        <v>534</v>
      </c>
      <c r="H329" s="223">
        <v>2.1000000000000001</v>
      </c>
      <c r="I329" s="224"/>
      <c r="J329" s="225">
        <f>ROUND(I329*H329,2)</f>
        <v>0</v>
      </c>
      <c r="K329" s="221" t="s">
        <v>138</v>
      </c>
      <c r="L329" s="45"/>
      <c r="M329" s="226" t="s">
        <v>1</v>
      </c>
      <c r="N329" s="227" t="s">
        <v>38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139</v>
      </c>
      <c r="AT329" s="230" t="s">
        <v>134</v>
      </c>
      <c r="AU329" s="230" t="s">
        <v>83</v>
      </c>
      <c r="AY329" s="18" t="s">
        <v>132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81</v>
      </c>
      <c r="BK329" s="231">
        <f>ROUND(I329*H329,2)</f>
        <v>0</v>
      </c>
      <c r="BL329" s="18" t="s">
        <v>139</v>
      </c>
      <c r="BM329" s="230" t="s">
        <v>373</v>
      </c>
    </row>
    <row r="330" s="2" customFormat="1">
      <c r="A330" s="39"/>
      <c r="B330" s="40"/>
      <c r="C330" s="41"/>
      <c r="D330" s="232" t="s">
        <v>140</v>
      </c>
      <c r="E330" s="41"/>
      <c r="F330" s="233" t="s">
        <v>978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140</v>
      </c>
      <c r="AU330" s="18" t="s">
        <v>83</v>
      </c>
    </row>
    <row r="331" s="13" customFormat="1">
      <c r="A331" s="13"/>
      <c r="B331" s="237"/>
      <c r="C331" s="238"/>
      <c r="D331" s="239" t="s">
        <v>142</v>
      </c>
      <c r="E331" s="240" t="s">
        <v>1</v>
      </c>
      <c r="F331" s="241" t="s">
        <v>979</v>
      </c>
      <c r="G331" s="238"/>
      <c r="H331" s="242">
        <v>2.1000000000000001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142</v>
      </c>
      <c r="AU331" s="248" t="s">
        <v>83</v>
      </c>
      <c r="AV331" s="13" t="s">
        <v>83</v>
      </c>
      <c r="AW331" s="13" t="s">
        <v>30</v>
      </c>
      <c r="AX331" s="13" t="s">
        <v>73</v>
      </c>
      <c r="AY331" s="248" t="s">
        <v>132</v>
      </c>
    </row>
    <row r="332" s="14" customFormat="1">
      <c r="A332" s="14"/>
      <c r="B332" s="249"/>
      <c r="C332" s="250"/>
      <c r="D332" s="239" t="s">
        <v>142</v>
      </c>
      <c r="E332" s="251" t="s">
        <v>1</v>
      </c>
      <c r="F332" s="252" t="s">
        <v>144</v>
      </c>
      <c r="G332" s="250"/>
      <c r="H332" s="251" t="s">
        <v>1</v>
      </c>
      <c r="I332" s="253"/>
      <c r="J332" s="250"/>
      <c r="K332" s="250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142</v>
      </c>
      <c r="AU332" s="258" t="s">
        <v>83</v>
      </c>
      <c r="AV332" s="14" t="s">
        <v>81</v>
      </c>
      <c r="AW332" s="14" t="s">
        <v>30</v>
      </c>
      <c r="AX332" s="14" t="s">
        <v>73</v>
      </c>
      <c r="AY332" s="258" t="s">
        <v>132</v>
      </c>
    </row>
    <row r="333" s="15" customFormat="1">
      <c r="A333" s="15"/>
      <c r="B333" s="259"/>
      <c r="C333" s="260"/>
      <c r="D333" s="239" t="s">
        <v>142</v>
      </c>
      <c r="E333" s="261" t="s">
        <v>1</v>
      </c>
      <c r="F333" s="262" t="s">
        <v>145</v>
      </c>
      <c r="G333" s="260"/>
      <c r="H333" s="263">
        <v>2.1000000000000001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9" t="s">
        <v>142</v>
      </c>
      <c r="AU333" s="269" t="s">
        <v>83</v>
      </c>
      <c r="AV333" s="15" t="s">
        <v>139</v>
      </c>
      <c r="AW333" s="15" t="s">
        <v>30</v>
      </c>
      <c r="AX333" s="15" t="s">
        <v>81</v>
      </c>
      <c r="AY333" s="269" t="s">
        <v>132</v>
      </c>
    </row>
    <row r="334" s="2" customFormat="1" ht="16.5" customHeight="1">
      <c r="A334" s="39"/>
      <c r="B334" s="40"/>
      <c r="C334" s="219" t="s">
        <v>377</v>
      </c>
      <c r="D334" s="219" t="s">
        <v>134</v>
      </c>
      <c r="E334" s="220" t="s">
        <v>980</v>
      </c>
      <c r="F334" s="221" t="s">
        <v>981</v>
      </c>
      <c r="G334" s="222" t="s">
        <v>534</v>
      </c>
      <c r="H334" s="223">
        <v>2.73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38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139</v>
      </c>
      <c r="AT334" s="230" t="s">
        <v>134</v>
      </c>
      <c r="AU334" s="230" t="s">
        <v>83</v>
      </c>
      <c r="AY334" s="18" t="s">
        <v>132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81</v>
      </c>
      <c r="BK334" s="231">
        <f>ROUND(I334*H334,2)</f>
        <v>0</v>
      </c>
      <c r="BL334" s="18" t="s">
        <v>139</v>
      </c>
      <c r="BM334" s="230" t="s">
        <v>380</v>
      </c>
    </row>
    <row r="335" s="13" customFormat="1">
      <c r="A335" s="13"/>
      <c r="B335" s="237"/>
      <c r="C335" s="238"/>
      <c r="D335" s="239" t="s">
        <v>142</v>
      </c>
      <c r="E335" s="240" t="s">
        <v>1</v>
      </c>
      <c r="F335" s="241" t="s">
        <v>982</v>
      </c>
      <c r="G335" s="238"/>
      <c r="H335" s="242">
        <v>2.73</v>
      </c>
      <c r="I335" s="243"/>
      <c r="J335" s="238"/>
      <c r="K335" s="238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142</v>
      </c>
      <c r="AU335" s="248" t="s">
        <v>83</v>
      </c>
      <c r="AV335" s="13" t="s">
        <v>83</v>
      </c>
      <c r="AW335" s="13" t="s">
        <v>30</v>
      </c>
      <c r="AX335" s="13" t="s">
        <v>73</v>
      </c>
      <c r="AY335" s="248" t="s">
        <v>132</v>
      </c>
    </row>
    <row r="336" s="14" customFormat="1">
      <c r="A336" s="14"/>
      <c r="B336" s="249"/>
      <c r="C336" s="250"/>
      <c r="D336" s="239" t="s">
        <v>142</v>
      </c>
      <c r="E336" s="251" t="s">
        <v>1</v>
      </c>
      <c r="F336" s="252" t="s">
        <v>144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8" t="s">
        <v>142</v>
      </c>
      <c r="AU336" s="258" t="s">
        <v>83</v>
      </c>
      <c r="AV336" s="14" t="s">
        <v>81</v>
      </c>
      <c r="AW336" s="14" t="s">
        <v>30</v>
      </c>
      <c r="AX336" s="14" t="s">
        <v>73</v>
      </c>
      <c r="AY336" s="258" t="s">
        <v>132</v>
      </c>
    </row>
    <row r="337" s="15" customFormat="1">
      <c r="A337" s="15"/>
      <c r="B337" s="259"/>
      <c r="C337" s="260"/>
      <c r="D337" s="239" t="s">
        <v>142</v>
      </c>
      <c r="E337" s="261" t="s">
        <v>1</v>
      </c>
      <c r="F337" s="262" t="s">
        <v>145</v>
      </c>
      <c r="G337" s="260"/>
      <c r="H337" s="263">
        <v>2.73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9" t="s">
        <v>142</v>
      </c>
      <c r="AU337" s="269" t="s">
        <v>83</v>
      </c>
      <c r="AV337" s="15" t="s">
        <v>139</v>
      </c>
      <c r="AW337" s="15" t="s">
        <v>30</v>
      </c>
      <c r="AX337" s="15" t="s">
        <v>81</v>
      </c>
      <c r="AY337" s="269" t="s">
        <v>132</v>
      </c>
    </row>
    <row r="338" s="2" customFormat="1" ht="16.5" customHeight="1">
      <c r="A338" s="39"/>
      <c r="B338" s="40"/>
      <c r="C338" s="219" t="s">
        <v>249</v>
      </c>
      <c r="D338" s="219" t="s">
        <v>134</v>
      </c>
      <c r="E338" s="220" t="s">
        <v>983</v>
      </c>
      <c r="F338" s="221" t="s">
        <v>984</v>
      </c>
      <c r="G338" s="222" t="s">
        <v>534</v>
      </c>
      <c r="H338" s="223">
        <v>15.6</v>
      </c>
      <c r="I338" s="224"/>
      <c r="J338" s="225">
        <f>ROUND(I338*H338,2)</f>
        <v>0</v>
      </c>
      <c r="K338" s="221" t="s">
        <v>138</v>
      </c>
      <c r="L338" s="45"/>
      <c r="M338" s="226" t="s">
        <v>1</v>
      </c>
      <c r="N338" s="227" t="s">
        <v>38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139</v>
      </c>
      <c r="AT338" s="230" t="s">
        <v>134</v>
      </c>
      <c r="AU338" s="230" t="s">
        <v>83</v>
      </c>
      <c r="AY338" s="18" t="s">
        <v>132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81</v>
      </c>
      <c r="BK338" s="231">
        <f>ROUND(I338*H338,2)</f>
        <v>0</v>
      </c>
      <c r="BL338" s="18" t="s">
        <v>139</v>
      </c>
      <c r="BM338" s="230" t="s">
        <v>389</v>
      </c>
    </row>
    <row r="339" s="2" customFormat="1">
      <c r="A339" s="39"/>
      <c r="B339" s="40"/>
      <c r="C339" s="41"/>
      <c r="D339" s="232" t="s">
        <v>140</v>
      </c>
      <c r="E339" s="41"/>
      <c r="F339" s="233" t="s">
        <v>985</v>
      </c>
      <c r="G339" s="41"/>
      <c r="H339" s="41"/>
      <c r="I339" s="234"/>
      <c r="J339" s="41"/>
      <c r="K339" s="41"/>
      <c r="L339" s="45"/>
      <c r="M339" s="235"/>
      <c r="N339" s="23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140</v>
      </c>
      <c r="AU339" s="18" t="s">
        <v>83</v>
      </c>
    </row>
    <row r="340" s="13" customFormat="1">
      <c r="A340" s="13"/>
      <c r="B340" s="237"/>
      <c r="C340" s="238"/>
      <c r="D340" s="239" t="s">
        <v>142</v>
      </c>
      <c r="E340" s="240" t="s">
        <v>1</v>
      </c>
      <c r="F340" s="241" t="s">
        <v>986</v>
      </c>
      <c r="G340" s="238"/>
      <c r="H340" s="242">
        <v>15.6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142</v>
      </c>
      <c r="AU340" s="248" t="s">
        <v>83</v>
      </c>
      <c r="AV340" s="13" t="s">
        <v>83</v>
      </c>
      <c r="AW340" s="13" t="s">
        <v>30</v>
      </c>
      <c r="AX340" s="13" t="s">
        <v>73</v>
      </c>
      <c r="AY340" s="248" t="s">
        <v>132</v>
      </c>
    </row>
    <row r="341" s="14" customFormat="1">
      <c r="A341" s="14"/>
      <c r="B341" s="249"/>
      <c r="C341" s="250"/>
      <c r="D341" s="239" t="s">
        <v>142</v>
      </c>
      <c r="E341" s="251" t="s">
        <v>1</v>
      </c>
      <c r="F341" s="252" t="s">
        <v>144</v>
      </c>
      <c r="G341" s="250"/>
      <c r="H341" s="251" t="s">
        <v>1</v>
      </c>
      <c r="I341" s="253"/>
      <c r="J341" s="250"/>
      <c r="K341" s="250"/>
      <c r="L341" s="254"/>
      <c r="M341" s="255"/>
      <c r="N341" s="256"/>
      <c r="O341" s="256"/>
      <c r="P341" s="256"/>
      <c r="Q341" s="256"/>
      <c r="R341" s="256"/>
      <c r="S341" s="256"/>
      <c r="T341" s="25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8" t="s">
        <v>142</v>
      </c>
      <c r="AU341" s="258" t="s">
        <v>83</v>
      </c>
      <c r="AV341" s="14" t="s">
        <v>81</v>
      </c>
      <c r="AW341" s="14" t="s">
        <v>30</v>
      </c>
      <c r="AX341" s="14" t="s">
        <v>73</v>
      </c>
      <c r="AY341" s="258" t="s">
        <v>132</v>
      </c>
    </row>
    <row r="342" s="15" customFormat="1">
      <c r="A342" s="15"/>
      <c r="B342" s="259"/>
      <c r="C342" s="260"/>
      <c r="D342" s="239" t="s">
        <v>142</v>
      </c>
      <c r="E342" s="261" t="s">
        <v>1</v>
      </c>
      <c r="F342" s="262" t="s">
        <v>145</v>
      </c>
      <c r="G342" s="260"/>
      <c r="H342" s="263">
        <v>15.6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9" t="s">
        <v>142</v>
      </c>
      <c r="AU342" s="269" t="s">
        <v>83</v>
      </c>
      <c r="AV342" s="15" t="s">
        <v>139</v>
      </c>
      <c r="AW342" s="15" t="s">
        <v>30</v>
      </c>
      <c r="AX342" s="15" t="s">
        <v>81</v>
      </c>
      <c r="AY342" s="269" t="s">
        <v>132</v>
      </c>
    </row>
    <row r="343" s="2" customFormat="1" ht="21.75" customHeight="1">
      <c r="A343" s="39"/>
      <c r="B343" s="40"/>
      <c r="C343" s="219" t="s">
        <v>392</v>
      </c>
      <c r="D343" s="219" t="s">
        <v>134</v>
      </c>
      <c r="E343" s="220" t="s">
        <v>987</v>
      </c>
      <c r="F343" s="221" t="s">
        <v>988</v>
      </c>
      <c r="G343" s="222" t="s">
        <v>137</v>
      </c>
      <c r="H343" s="223">
        <v>5.5999999999999996</v>
      </c>
      <c r="I343" s="224"/>
      <c r="J343" s="225">
        <f>ROUND(I343*H343,2)</f>
        <v>0</v>
      </c>
      <c r="K343" s="221" t="s">
        <v>138</v>
      </c>
      <c r="L343" s="45"/>
      <c r="M343" s="226" t="s">
        <v>1</v>
      </c>
      <c r="N343" s="227" t="s">
        <v>38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139</v>
      </c>
      <c r="AT343" s="230" t="s">
        <v>134</v>
      </c>
      <c r="AU343" s="230" t="s">
        <v>83</v>
      </c>
      <c r="AY343" s="18" t="s">
        <v>132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81</v>
      </c>
      <c r="BK343" s="231">
        <f>ROUND(I343*H343,2)</f>
        <v>0</v>
      </c>
      <c r="BL343" s="18" t="s">
        <v>139</v>
      </c>
      <c r="BM343" s="230" t="s">
        <v>395</v>
      </c>
    </row>
    <row r="344" s="2" customFormat="1">
      <c r="A344" s="39"/>
      <c r="B344" s="40"/>
      <c r="C344" s="41"/>
      <c r="D344" s="232" t="s">
        <v>140</v>
      </c>
      <c r="E344" s="41"/>
      <c r="F344" s="233" t="s">
        <v>989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83</v>
      </c>
    </row>
    <row r="345" s="13" customFormat="1">
      <c r="A345" s="13"/>
      <c r="B345" s="237"/>
      <c r="C345" s="238"/>
      <c r="D345" s="239" t="s">
        <v>142</v>
      </c>
      <c r="E345" s="240" t="s">
        <v>1</v>
      </c>
      <c r="F345" s="241" t="s">
        <v>990</v>
      </c>
      <c r="G345" s="238"/>
      <c r="H345" s="242">
        <v>5.5999999999999996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142</v>
      </c>
      <c r="AU345" s="248" t="s">
        <v>83</v>
      </c>
      <c r="AV345" s="13" t="s">
        <v>83</v>
      </c>
      <c r="AW345" s="13" t="s">
        <v>30</v>
      </c>
      <c r="AX345" s="13" t="s">
        <v>73</v>
      </c>
      <c r="AY345" s="248" t="s">
        <v>132</v>
      </c>
    </row>
    <row r="346" s="15" customFormat="1">
      <c r="A346" s="15"/>
      <c r="B346" s="259"/>
      <c r="C346" s="260"/>
      <c r="D346" s="239" t="s">
        <v>142</v>
      </c>
      <c r="E346" s="261" t="s">
        <v>1</v>
      </c>
      <c r="F346" s="262" t="s">
        <v>145</v>
      </c>
      <c r="G346" s="260"/>
      <c r="H346" s="263">
        <v>5.5999999999999996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142</v>
      </c>
      <c r="AU346" s="269" t="s">
        <v>83</v>
      </c>
      <c r="AV346" s="15" t="s">
        <v>139</v>
      </c>
      <c r="AW346" s="15" t="s">
        <v>30</v>
      </c>
      <c r="AX346" s="15" t="s">
        <v>81</v>
      </c>
      <c r="AY346" s="269" t="s">
        <v>132</v>
      </c>
    </row>
    <row r="347" s="2" customFormat="1" ht="16.5" customHeight="1">
      <c r="A347" s="39"/>
      <c r="B347" s="40"/>
      <c r="C347" s="219" t="s">
        <v>253</v>
      </c>
      <c r="D347" s="219" t="s">
        <v>134</v>
      </c>
      <c r="E347" s="220" t="s">
        <v>991</v>
      </c>
      <c r="F347" s="221" t="s">
        <v>992</v>
      </c>
      <c r="G347" s="222" t="s">
        <v>137</v>
      </c>
      <c r="H347" s="223">
        <v>5.5999999999999996</v>
      </c>
      <c r="I347" s="224"/>
      <c r="J347" s="225">
        <f>ROUND(I347*H347,2)</f>
        <v>0</v>
      </c>
      <c r="K347" s="221" t="s">
        <v>138</v>
      </c>
      <c r="L347" s="45"/>
      <c r="M347" s="226" t="s">
        <v>1</v>
      </c>
      <c r="N347" s="227" t="s">
        <v>38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139</v>
      </c>
      <c r="AT347" s="230" t="s">
        <v>134</v>
      </c>
      <c r="AU347" s="230" t="s">
        <v>83</v>
      </c>
      <c r="AY347" s="18" t="s">
        <v>132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81</v>
      </c>
      <c r="BK347" s="231">
        <f>ROUND(I347*H347,2)</f>
        <v>0</v>
      </c>
      <c r="BL347" s="18" t="s">
        <v>139</v>
      </c>
      <c r="BM347" s="230" t="s">
        <v>404</v>
      </c>
    </row>
    <row r="348" s="2" customFormat="1">
      <c r="A348" s="39"/>
      <c r="B348" s="40"/>
      <c r="C348" s="41"/>
      <c r="D348" s="232" t="s">
        <v>140</v>
      </c>
      <c r="E348" s="41"/>
      <c r="F348" s="233" t="s">
        <v>993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140</v>
      </c>
      <c r="AU348" s="18" t="s">
        <v>83</v>
      </c>
    </row>
    <row r="349" s="2" customFormat="1" ht="16.5" customHeight="1">
      <c r="A349" s="39"/>
      <c r="B349" s="40"/>
      <c r="C349" s="219" t="s">
        <v>339</v>
      </c>
      <c r="D349" s="219" t="s">
        <v>134</v>
      </c>
      <c r="E349" s="220" t="s">
        <v>994</v>
      </c>
      <c r="F349" s="221" t="s">
        <v>995</v>
      </c>
      <c r="G349" s="222" t="s">
        <v>137</v>
      </c>
      <c r="H349" s="223">
        <v>57.600000000000001</v>
      </c>
      <c r="I349" s="224"/>
      <c r="J349" s="225">
        <f>ROUND(I349*H349,2)</f>
        <v>0</v>
      </c>
      <c r="K349" s="221" t="s">
        <v>138</v>
      </c>
      <c r="L349" s="45"/>
      <c r="M349" s="226" t="s">
        <v>1</v>
      </c>
      <c r="N349" s="227" t="s">
        <v>38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139</v>
      </c>
      <c r="AT349" s="230" t="s">
        <v>134</v>
      </c>
      <c r="AU349" s="230" t="s">
        <v>83</v>
      </c>
      <c r="AY349" s="18" t="s">
        <v>132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81</v>
      </c>
      <c r="BK349" s="231">
        <f>ROUND(I349*H349,2)</f>
        <v>0</v>
      </c>
      <c r="BL349" s="18" t="s">
        <v>139</v>
      </c>
      <c r="BM349" s="230" t="s">
        <v>409</v>
      </c>
    </row>
    <row r="350" s="2" customFormat="1">
      <c r="A350" s="39"/>
      <c r="B350" s="40"/>
      <c r="C350" s="41"/>
      <c r="D350" s="232" t="s">
        <v>140</v>
      </c>
      <c r="E350" s="41"/>
      <c r="F350" s="233" t="s">
        <v>996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140</v>
      </c>
      <c r="AU350" s="18" t="s">
        <v>83</v>
      </c>
    </row>
    <row r="351" s="13" customFormat="1">
      <c r="A351" s="13"/>
      <c r="B351" s="237"/>
      <c r="C351" s="238"/>
      <c r="D351" s="239" t="s">
        <v>142</v>
      </c>
      <c r="E351" s="240" t="s">
        <v>1</v>
      </c>
      <c r="F351" s="241" t="s">
        <v>997</v>
      </c>
      <c r="G351" s="238"/>
      <c r="H351" s="242">
        <v>57.600000000000001</v>
      </c>
      <c r="I351" s="243"/>
      <c r="J351" s="238"/>
      <c r="K351" s="238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142</v>
      </c>
      <c r="AU351" s="248" t="s">
        <v>83</v>
      </c>
      <c r="AV351" s="13" t="s">
        <v>83</v>
      </c>
      <c r="AW351" s="13" t="s">
        <v>30</v>
      </c>
      <c r="AX351" s="13" t="s">
        <v>73</v>
      </c>
      <c r="AY351" s="248" t="s">
        <v>132</v>
      </c>
    </row>
    <row r="352" s="14" customFormat="1">
      <c r="A352" s="14"/>
      <c r="B352" s="249"/>
      <c r="C352" s="250"/>
      <c r="D352" s="239" t="s">
        <v>142</v>
      </c>
      <c r="E352" s="251" t="s">
        <v>1</v>
      </c>
      <c r="F352" s="252" t="s">
        <v>144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142</v>
      </c>
      <c r="AU352" s="258" t="s">
        <v>83</v>
      </c>
      <c r="AV352" s="14" t="s">
        <v>81</v>
      </c>
      <c r="AW352" s="14" t="s">
        <v>30</v>
      </c>
      <c r="AX352" s="14" t="s">
        <v>73</v>
      </c>
      <c r="AY352" s="258" t="s">
        <v>132</v>
      </c>
    </row>
    <row r="353" s="15" customFormat="1">
      <c r="A353" s="15"/>
      <c r="B353" s="259"/>
      <c r="C353" s="260"/>
      <c r="D353" s="239" t="s">
        <v>142</v>
      </c>
      <c r="E353" s="261" t="s">
        <v>1</v>
      </c>
      <c r="F353" s="262" t="s">
        <v>145</v>
      </c>
      <c r="G353" s="260"/>
      <c r="H353" s="263">
        <v>57.600000000000001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9" t="s">
        <v>142</v>
      </c>
      <c r="AU353" s="269" t="s">
        <v>83</v>
      </c>
      <c r="AV353" s="15" t="s">
        <v>139</v>
      </c>
      <c r="AW353" s="15" t="s">
        <v>30</v>
      </c>
      <c r="AX353" s="15" t="s">
        <v>81</v>
      </c>
      <c r="AY353" s="269" t="s">
        <v>132</v>
      </c>
    </row>
    <row r="354" s="2" customFormat="1" ht="16.5" customHeight="1">
      <c r="A354" s="39"/>
      <c r="B354" s="40"/>
      <c r="C354" s="219" t="s">
        <v>256</v>
      </c>
      <c r="D354" s="219" t="s">
        <v>134</v>
      </c>
      <c r="E354" s="220" t="s">
        <v>998</v>
      </c>
      <c r="F354" s="221" t="s">
        <v>999</v>
      </c>
      <c r="G354" s="222" t="s">
        <v>137</v>
      </c>
      <c r="H354" s="223">
        <v>10.66</v>
      </c>
      <c r="I354" s="224"/>
      <c r="J354" s="225">
        <f>ROUND(I354*H354,2)</f>
        <v>0</v>
      </c>
      <c r="K354" s="221" t="s">
        <v>1</v>
      </c>
      <c r="L354" s="45"/>
      <c r="M354" s="226" t="s">
        <v>1</v>
      </c>
      <c r="N354" s="227" t="s">
        <v>38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139</v>
      </c>
      <c r="AT354" s="230" t="s">
        <v>134</v>
      </c>
      <c r="AU354" s="230" t="s">
        <v>83</v>
      </c>
      <c r="AY354" s="18" t="s">
        <v>132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81</v>
      </c>
      <c r="BK354" s="231">
        <f>ROUND(I354*H354,2)</f>
        <v>0</v>
      </c>
      <c r="BL354" s="18" t="s">
        <v>139</v>
      </c>
      <c r="BM354" s="230" t="s">
        <v>414</v>
      </c>
    </row>
    <row r="355" s="13" customFormat="1">
      <c r="A355" s="13"/>
      <c r="B355" s="237"/>
      <c r="C355" s="238"/>
      <c r="D355" s="239" t="s">
        <v>142</v>
      </c>
      <c r="E355" s="240" t="s">
        <v>1</v>
      </c>
      <c r="F355" s="241" t="s">
        <v>1000</v>
      </c>
      <c r="G355" s="238"/>
      <c r="H355" s="242">
        <v>10.66</v>
      </c>
      <c r="I355" s="243"/>
      <c r="J355" s="238"/>
      <c r="K355" s="238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142</v>
      </c>
      <c r="AU355" s="248" t="s">
        <v>83</v>
      </c>
      <c r="AV355" s="13" t="s">
        <v>83</v>
      </c>
      <c r="AW355" s="13" t="s">
        <v>30</v>
      </c>
      <c r="AX355" s="13" t="s">
        <v>73</v>
      </c>
      <c r="AY355" s="248" t="s">
        <v>132</v>
      </c>
    </row>
    <row r="356" s="15" customFormat="1">
      <c r="A356" s="15"/>
      <c r="B356" s="259"/>
      <c r="C356" s="260"/>
      <c r="D356" s="239" t="s">
        <v>142</v>
      </c>
      <c r="E356" s="261" t="s">
        <v>1</v>
      </c>
      <c r="F356" s="262" t="s">
        <v>145</v>
      </c>
      <c r="G356" s="260"/>
      <c r="H356" s="263">
        <v>10.66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9" t="s">
        <v>142</v>
      </c>
      <c r="AU356" s="269" t="s">
        <v>83</v>
      </c>
      <c r="AV356" s="15" t="s">
        <v>139</v>
      </c>
      <c r="AW356" s="15" t="s">
        <v>30</v>
      </c>
      <c r="AX356" s="15" t="s">
        <v>81</v>
      </c>
      <c r="AY356" s="269" t="s">
        <v>132</v>
      </c>
    </row>
    <row r="357" s="2" customFormat="1" ht="16.5" customHeight="1">
      <c r="A357" s="39"/>
      <c r="B357" s="40"/>
      <c r="C357" s="219" t="s">
        <v>714</v>
      </c>
      <c r="D357" s="219" t="s">
        <v>134</v>
      </c>
      <c r="E357" s="220" t="s">
        <v>1001</v>
      </c>
      <c r="F357" s="221" t="s">
        <v>1002</v>
      </c>
      <c r="G357" s="222" t="s">
        <v>137</v>
      </c>
      <c r="H357" s="223">
        <v>57.600000000000001</v>
      </c>
      <c r="I357" s="224"/>
      <c r="J357" s="225">
        <f>ROUND(I357*H357,2)</f>
        <v>0</v>
      </c>
      <c r="K357" s="221" t="s">
        <v>138</v>
      </c>
      <c r="L357" s="45"/>
      <c r="M357" s="226" t="s">
        <v>1</v>
      </c>
      <c r="N357" s="227" t="s">
        <v>38</v>
      </c>
      <c r="O357" s="92"/>
      <c r="P357" s="228">
        <f>O357*H357</f>
        <v>0</v>
      </c>
      <c r="Q357" s="228">
        <v>4.0000000000000003E-05</v>
      </c>
      <c r="R357" s="228">
        <f>Q357*H357</f>
        <v>0.0023040000000000001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139</v>
      </c>
      <c r="AT357" s="230" t="s">
        <v>134</v>
      </c>
      <c r="AU357" s="230" t="s">
        <v>83</v>
      </c>
      <c r="AY357" s="18" t="s">
        <v>132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81</v>
      </c>
      <c r="BK357" s="231">
        <f>ROUND(I357*H357,2)</f>
        <v>0</v>
      </c>
      <c r="BL357" s="18" t="s">
        <v>139</v>
      </c>
      <c r="BM357" s="230" t="s">
        <v>1003</v>
      </c>
    </row>
    <row r="358" s="2" customFormat="1">
      <c r="A358" s="39"/>
      <c r="B358" s="40"/>
      <c r="C358" s="41"/>
      <c r="D358" s="232" t="s">
        <v>140</v>
      </c>
      <c r="E358" s="41"/>
      <c r="F358" s="233" t="s">
        <v>1004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140</v>
      </c>
      <c r="AU358" s="18" t="s">
        <v>83</v>
      </c>
    </row>
    <row r="359" s="13" customFormat="1">
      <c r="A359" s="13"/>
      <c r="B359" s="237"/>
      <c r="C359" s="238"/>
      <c r="D359" s="239" t="s">
        <v>142</v>
      </c>
      <c r="E359" s="240" t="s">
        <v>1</v>
      </c>
      <c r="F359" s="241" t="s">
        <v>997</v>
      </c>
      <c r="G359" s="238"/>
      <c r="H359" s="242">
        <v>57.600000000000001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142</v>
      </c>
      <c r="AU359" s="248" t="s">
        <v>83</v>
      </c>
      <c r="AV359" s="13" t="s">
        <v>83</v>
      </c>
      <c r="AW359" s="13" t="s">
        <v>30</v>
      </c>
      <c r="AX359" s="13" t="s">
        <v>81</v>
      </c>
      <c r="AY359" s="248" t="s">
        <v>132</v>
      </c>
    </row>
    <row r="360" s="2" customFormat="1" ht="16.5" customHeight="1">
      <c r="A360" s="39"/>
      <c r="B360" s="40"/>
      <c r="C360" s="219" t="s">
        <v>417</v>
      </c>
      <c r="D360" s="219" t="s">
        <v>134</v>
      </c>
      <c r="E360" s="220" t="s">
        <v>1005</v>
      </c>
      <c r="F360" s="221" t="s">
        <v>1006</v>
      </c>
      <c r="G360" s="222" t="s">
        <v>137</v>
      </c>
      <c r="H360" s="223">
        <v>10.66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38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139</v>
      </c>
      <c r="AT360" s="230" t="s">
        <v>134</v>
      </c>
      <c r="AU360" s="230" t="s">
        <v>83</v>
      </c>
      <c r="AY360" s="18" t="s">
        <v>132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81</v>
      </c>
      <c r="BK360" s="231">
        <f>ROUND(I360*H360,2)</f>
        <v>0</v>
      </c>
      <c r="BL360" s="18" t="s">
        <v>139</v>
      </c>
      <c r="BM360" s="230" t="s">
        <v>420</v>
      </c>
    </row>
    <row r="361" s="2" customFormat="1" ht="24.15" customHeight="1">
      <c r="A361" s="39"/>
      <c r="B361" s="40"/>
      <c r="C361" s="219" t="s">
        <v>260</v>
      </c>
      <c r="D361" s="219" t="s">
        <v>134</v>
      </c>
      <c r="E361" s="220" t="s">
        <v>1007</v>
      </c>
      <c r="F361" s="221" t="s">
        <v>1008</v>
      </c>
      <c r="G361" s="222" t="s">
        <v>170</v>
      </c>
      <c r="H361" s="223">
        <v>3.2000000000000002</v>
      </c>
      <c r="I361" s="224"/>
      <c r="J361" s="225">
        <f>ROUND(I361*H361,2)</f>
        <v>0</v>
      </c>
      <c r="K361" s="221" t="s">
        <v>138</v>
      </c>
      <c r="L361" s="45"/>
      <c r="M361" s="226" t="s">
        <v>1</v>
      </c>
      <c r="N361" s="227" t="s">
        <v>38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139</v>
      </c>
      <c r="AT361" s="230" t="s">
        <v>134</v>
      </c>
      <c r="AU361" s="230" t="s">
        <v>83</v>
      </c>
      <c r="AY361" s="18" t="s">
        <v>132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81</v>
      </c>
      <c r="BK361" s="231">
        <f>ROUND(I361*H361,2)</f>
        <v>0</v>
      </c>
      <c r="BL361" s="18" t="s">
        <v>139</v>
      </c>
      <c r="BM361" s="230" t="s">
        <v>425</v>
      </c>
    </row>
    <row r="362" s="2" customFormat="1">
      <c r="A362" s="39"/>
      <c r="B362" s="40"/>
      <c r="C362" s="41"/>
      <c r="D362" s="232" t="s">
        <v>140</v>
      </c>
      <c r="E362" s="41"/>
      <c r="F362" s="233" t="s">
        <v>1009</v>
      </c>
      <c r="G362" s="41"/>
      <c r="H362" s="41"/>
      <c r="I362" s="234"/>
      <c r="J362" s="41"/>
      <c r="K362" s="41"/>
      <c r="L362" s="45"/>
      <c r="M362" s="235"/>
      <c r="N362" s="23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37"/>
      <c r="C363" s="238"/>
      <c r="D363" s="239" t="s">
        <v>142</v>
      </c>
      <c r="E363" s="240" t="s">
        <v>1</v>
      </c>
      <c r="F363" s="241" t="s">
        <v>1010</v>
      </c>
      <c r="G363" s="238"/>
      <c r="H363" s="242">
        <v>3.2000000000000002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142</v>
      </c>
      <c r="AU363" s="248" t="s">
        <v>83</v>
      </c>
      <c r="AV363" s="13" t="s">
        <v>83</v>
      </c>
      <c r="AW363" s="13" t="s">
        <v>30</v>
      </c>
      <c r="AX363" s="13" t="s">
        <v>73</v>
      </c>
      <c r="AY363" s="248" t="s">
        <v>132</v>
      </c>
    </row>
    <row r="364" s="14" customFormat="1">
      <c r="A364" s="14"/>
      <c r="B364" s="249"/>
      <c r="C364" s="250"/>
      <c r="D364" s="239" t="s">
        <v>142</v>
      </c>
      <c r="E364" s="251" t="s">
        <v>1</v>
      </c>
      <c r="F364" s="252" t="s">
        <v>144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8" t="s">
        <v>142</v>
      </c>
      <c r="AU364" s="258" t="s">
        <v>83</v>
      </c>
      <c r="AV364" s="14" t="s">
        <v>81</v>
      </c>
      <c r="AW364" s="14" t="s">
        <v>30</v>
      </c>
      <c r="AX364" s="14" t="s">
        <v>73</v>
      </c>
      <c r="AY364" s="258" t="s">
        <v>132</v>
      </c>
    </row>
    <row r="365" s="15" customFormat="1">
      <c r="A365" s="15"/>
      <c r="B365" s="259"/>
      <c r="C365" s="260"/>
      <c r="D365" s="239" t="s">
        <v>142</v>
      </c>
      <c r="E365" s="261" t="s">
        <v>1</v>
      </c>
      <c r="F365" s="262" t="s">
        <v>145</v>
      </c>
      <c r="G365" s="260"/>
      <c r="H365" s="263">
        <v>3.2000000000000002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9" t="s">
        <v>142</v>
      </c>
      <c r="AU365" s="269" t="s">
        <v>83</v>
      </c>
      <c r="AV365" s="15" t="s">
        <v>139</v>
      </c>
      <c r="AW365" s="15" t="s">
        <v>30</v>
      </c>
      <c r="AX365" s="15" t="s">
        <v>81</v>
      </c>
      <c r="AY365" s="269" t="s">
        <v>132</v>
      </c>
    </row>
    <row r="366" s="2" customFormat="1" ht="24.15" customHeight="1">
      <c r="A366" s="39"/>
      <c r="B366" s="40"/>
      <c r="C366" s="219" t="s">
        <v>429</v>
      </c>
      <c r="D366" s="219" t="s">
        <v>134</v>
      </c>
      <c r="E366" s="220" t="s">
        <v>1011</v>
      </c>
      <c r="F366" s="221" t="s">
        <v>1012</v>
      </c>
      <c r="G366" s="222" t="s">
        <v>170</v>
      </c>
      <c r="H366" s="223">
        <v>0.5</v>
      </c>
      <c r="I366" s="224"/>
      <c r="J366" s="225">
        <f>ROUND(I366*H366,2)</f>
        <v>0</v>
      </c>
      <c r="K366" s="221" t="s">
        <v>138</v>
      </c>
      <c r="L366" s="45"/>
      <c r="M366" s="226" t="s">
        <v>1</v>
      </c>
      <c r="N366" s="227" t="s">
        <v>38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139</v>
      </c>
      <c r="AT366" s="230" t="s">
        <v>134</v>
      </c>
      <c r="AU366" s="230" t="s">
        <v>83</v>
      </c>
      <c r="AY366" s="18" t="s">
        <v>132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81</v>
      </c>
      <c r="BK366" s="231">
        <f>ROUND(I366*H366,2)</f>
        <v>0</v>
      </c>
      <c r="BL366" s="18" t="s">
        <v>139</v>
      </c>
      <c r="BM366" s="230" t="s">
        <v>432</v>
      </c>
    </row>
    <row r="367" s="2" customFormat="1">
      <c r="A367" s="39"/>
      <c r="B367" s="40"/>
      <c r="C367" s="41"/>
      <c r="D367" s="232" t="s">
        <v>140</v>
      </c>
      <c r="E367" s="41"/>
      <c r="F367" s="233" t="s">
        <v>1013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140</v>
      </c>
      <c r="AU367" s="18" t="s">
        <v>83</v>
      </c>
    </row>
    <row r="368" s="13" customFormat="1">
      <c r="A368" s="13"/>
      <c r="B368" s="237"/>
      <c r="C368" s="238"/>
      <c r="D368" s="239" t="s">
        <v>142</v>
      </c>
      <c r="E368" s="240" t="s">
        <v>1</v>
      </c>
      <c r="F368" s="241" t="s">
        <v>1014</v>
      </c>
      <c r="G368" s="238"/>
      <c r="H368" s="242">
        <v>0.5</v>
      </c>
      <c r="I368" s="243"/>
      <c r="J368" s="238"/>
      <c r="K368" s="238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142</v>
      </c>
      <c r="AU368" s="248" t="s">
        <v>83</v>
      </c>
      <c r="AV368" s="13" t="s">
        <v>83</v>
      </c>
      <c r="AW368" s="13" t="s">
        <v>30</v>
      </c>
      <c r="AX368" s="13" t="s">
        <v>73</v>
      </c>
      <c r="AY368" s="248" t="s">
        <v>132</v>
      </c>
    </row>
    <row r="369" s="14" customFormat="1">
      <c r="A369" s="14"/>
      <c r="B369" s="249"/>
      <c r="C369" s="250"/>
      <c r="D369" s="239" t="s">
        <v>142</v>
      </c>
      <c r="E369" s="251" t="s">
        <v>1</v>
      </c>
      <c r="F369" s="252" t="s">
        <v>144</v>
      </c>
      <c r="G369" s="250"/>
      <c r="H369" s="251" t="s">
        <v>1</v>
      </c>
      <c r="I369" s="253"/>
      <c r="J369" s="250"/>
      <c r="K369" s="250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142</v>
      </c>
      <c r="AU369" s="258" t="s">
        <v>83</v>
      </c>
      <c r="AV369" s="14" t="s">
        <v>81</v>
      </c>
      <c r="AW369" s="14" t="s">
        <v>30</v>
      </c>
      <c r="AX369" s="14" t="s">
        <v>73</v>
      </c>
      <c r="AY369" s="258" t="s">
        <v>132</v>
      </c>
    </row>
    <row r="370" s="15" customFormat="1">
      <c r="A370" s="15"/>
      <c r="B370" s="259"/>
      <c r="C370" s="260"/>
      <c r="D370" s="239" t="s">
        <v>142</v>
      </c>
      <c r="E370" s="261" t="s">
        <v>1</v>
      </c>
      <c r="F370" s="262" t="s">
        <v>145</v>
      </c>
      <c r="G370" s="260"/>
      <c r="H370" s="263">
        <v>0.5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9" t="s">
        <v>142</v>
      </c>
      <c r="AU370" s="269" t="s">
        <v>83</v>
      </c>
      <c r="AV370" s="15" t="s">
        <v>139</v>
      </c>
      <c r="AW370" s="15" t="s">
        <v>30</v>
      </c>
      <c r="AX370" s="15" t="s">
        <v>81</v>
      </c>
      <c r="AY370" s="269" t="s">
        <v>132</v>
      </c>
    </row>
    <row r="371" s="2" customFormat="1" ht="16.5" customHeight="1">
      <c r="A371" s="39"/>
      <c r="B371" s="40"/>
      <c r="C371" s="219" t="s">
        <v>268</v>
      </c>
      <c r="D371" s="219" t="s">
        <v>134</v>
      </c>
      <c r="E371" s="220" t="s">
        <v>1015</v>
      </c>
      <c r="F371" s="221" t="s">
        <v>1016</v>
      </c>
      <c r="G371" s="222" t="s">
        <v>170</v>
      </c>
      <c r="H371" s="223">
        <v>0.59999999999999998</v>
      </c>
      <c r="I371" s="224"/>
      <c r="J371" s="225">
        <f>ROUND(I371*H371,2)</f>
        <v>0</v>
      </c>
      <c r="K371" s="221" t="s">
        <v>1</v>
      </c>
      <c r="L371" s="45"/>
      <c r="M371" s="226" t="s">
        <v>1</v>
      </c>
      <c r="N371" s="227" t="s">
        <v>38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139</v>
      </c>
      <c r="AT371" s="230" t="s">
        <v>134</v>
      </c>
      <c r="AU371" s="230" t="s">
        <v>83</v>
      </c>
      <c r="AY371" s="18" t="s">
        <v>132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81</v>
      </c>
      <c r="BK371" s="231">
        <f>ROUND(I371*H371,2)</f>
        <v>0</v>
      </c>
      <c r="BL371" s="18" t="s">
        <v>139</v>
      </c>
      <c r="BM371" s="230" t="s">
        <v>651</v>
      </c>
    </row>
    <row r="372" s="13" customFormat="1">
      <c r="A372" s="13"/>
      <c r="B372" s="237"/>
      <c r="C372" s="238"/>
      <c r="D372" s="239" t="s">
        <v>142</v>
      </c>
      <c r="E372" s="240" t="s">
        <v>1</v>
      </c>
      <c r="F372" s="241" t="s">
        <v>1017</v>
      </c>
      <c r="G372" s="238"/>
      <c r="H372" s="242">
        <v>0.59999999999999998</v>
      </c>
      <c r="I372" s="243"/>
      <c r="J372" s="238"/>
      <c r="K372" s="238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142</v>
      </c>
      <c r="AU372" s="248" t="s">
        <v>83</v>
      </c>
      <c r="AV372" s="13" t="s">
        <v>83</v>
      </c>
      <c r="AW372" s="13" t="s">
        <v>30</v>
      </c>
      <c r="AX372" s="13" t="s">
        <v>73</v>
      </c>
      <c r="AY372" s="248" t="s">
        <v>132</v>
      </c>
    </row>
    <row r="373" s="14" customFormat="1">
      <c r="A373" s="14"/>
      <c r="B373" s="249"/>
      <c r="C373" s="250"/>
      <c r="D373" s="239" t="s">
        <v>142</v>
      </c>
      <c r="E373" s="251" t="s">
        <v>1</v>
      </c>
      <c r="F373" s="252" t="s">
        <v>144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142</v>
      </c>
      <c r="AU373" s="258" t="s">
        <v>83</v>
      </c>
      <c r="AV373" s="14" t="s">
        <v>81</v>
      </c>
      <c r="AW373" s="14" t="s">
        <v>30</v>
      </c>
      <c r="AX373" s="14" t="s">
        <v>73</v>
      </c>
      <c r="AY373" s="258" t="s">
        <v>132</v>
      </c>
    </row>
    <row r="374" s="15" customFormat="1">
      <c r="A374" s="15"/>
      <c r="B374" s="259"/>
      <c r="C374" s="260"/>
      <c r="D374" s="239" t="s">
        <v>142</v>
      </c>
      <c r="E374" s="261" t="s">
        <v>1</v>
      </c>
      <c r="F374" s="262" t="s">
        <v>145</v>
      </c>
      <c r="G374" s="260"/>
      <c r="H374" s="263">
        <v>0.59999999999999998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9" t="s">
        <v>142</v>
      </c>
      <c r="AU374" s="269" t="s">
        <v>83</v>
      </c>
      <c r="AV374" s="15" t="s">
        <v>139</v>
      </c>
      <c r="AW374" s="15" t="s">
        <v>30</v>
      </c>
      <c r="AX374" s="15" t="s">
        <v>81</v>
      </c>
      <c r="AY374" s="269" t="s">
        <v>132</v>
      </c>
    </row>
    <row r="375" s="2" customFormat="1" ht="16.5" customHeight="1">
      <c r="A375" s="39"/>
      <c r="B375" s="40"/>
      <c r="C375" s="219" t="s">
        <v>653</v>
      </c>
      <c r="D375" s="219" t="s">
        <v>134</v>
      </c>
      <c r="E375" s="220" t="s">
        <v>1018</v>
      </c>
      <c r="F375" s="221" t="s">
        <v>1019</v>
      </c>
      <c r="G375" s="222" t="s">
        <v>218</v>
      </c>
      <c r="H375" s="223">
        <v>18</v>
      </c>
      <c r="I375" s="224"/>
      <c r="J375" s="225">
        <f>ROUND(I375*H375,2)</f>
        <v>0</v>
      </c>
      <c r="K375" s="221" t="s">
        <v>138</v>
      </c>
      <c r="L375" s="45"/>
      <c r="M375" s="226" t="s">
        <v>1</v>
      </c>
      <c r="N375" s="227" t="s">
        <v>38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139</v>
      </c>
      <c r="AT375" s="230" t="s">
        <v>134</v>
      </c>
      <c r="AU375" s="230" t="s">
        <v>83</v>
      </c>
      <c r="AY375" s="18" t="s">
        <v>132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81</v>
      </c>
      <c r="BK375" s="231">
        <f>ROUND(I375*H375,2)</f>
        <v>0</v>
      </c>
      <c r="BL375" s="18" t="s">
        <v>139</v>
      </c>
      <c r="BM375" s="230" t="s">
        <v>654</v>
      </c>
    </row>
    <row r="376" s="2" customFormat="1">
      <c r="A376" s="39"/>
      <c r="B376" s="40"/>
      <c r="C376" s="41"/>
      <c r="D376" s="232" t="s">
        <v>140</v>
      </c>
      <c r="E376" s="41"/>
      <c r="F376" s="233" t="s">
        <v>1020</v>
      </c>
      <c r="G376" s="41"/>
      <c r="H376" s="41"/>
      <c r="I376" s="234"/>
      <c r="J376" s="41"/>
      <c r="K376" s="41"/>
      <c r="L376" s="45"/>
      <c r="M376" s="235"/>
      <c r="N376" s="23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140</v>
      </c>
      <c r="AU376" s="18" t="s">
        <v>83</v>
      </c>
    </row>
    <row r="377" s="13" customFormat="1">
      <c r="A377" s="13"/>
      <c r="B377" s="237"/>
      <c r="C377" s="238"/>
      <c r="D377" s="239" t="s">
        <v>142</v>
      </c>
      <c r="E377" s="240" t="s">
        <v>1</v>
      </c>
      <c r="F377" s="241" t="s">
        <v>189</v>
      </c>
      <c r="G377" s="238"/>
      <c r="H377" s="242">
        <v>18</v>
      </c>
      <c r="I377" s="243"/>
      <c r="J377" s="238"/>
      <c r="K377" s="238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142</v>
      </c>
      <c r="AU377" s="248" t="s">
        <v>83</v>
      </c>
      <c r="AV377" s="13" t="s">
        <v>83</v>
      </c>
      <c r="AW377" s="13" t="s">
        <v>30</v>
      </c>
      <c r="AX377" s="13" t="s">
        <v>73</v>
      </c>
      <c r="AY377" s="248" t="s">
        <v>132</v>
      </c>
    </row>
    <row r="378" s="15" customFormat="1">
      <c r="A378" s="15"/>
      <c r="B378" s="259"/>
      <c r="C378" s="260"/>
      <c r="D378" s="239" t="s">
        <v>142</v>
      </c>
      <c r="E378" s="261" t="s">
        <v>1</v>
      </c>
      <c r="F378" s="262" t="s">
        <v>145</v>
      </c>
      <c r="G378" s="260"/>
      <c r="H378" s="263">
        <v>18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142</v>
      </c>
      <c r="AU378" s="269" t="s">
        <v>83</v>
      </c>
      <c r="AV378" s="15" t="s">
        <v>139</v>
      </c>
      <c r="AW378" s="15" t="s">
        <v>30</v>
      </c>
      <c r="AX378" s="15" t="s">
        <v>81</v>
      </c>
      <c r="AY378" s="269" t="s">
        <v>132</v>
      </c>
    </row>
    <row r="379" s="2" customFormat="1" ht="24.15" customHeight="1">
      <c r="A379" s="39"/>
      <c r="B379" s="40"/>
      <c r="C379" s="270" t="s">
        <v>278</v>
      </c>
      <c r="D379" s="270" t="s">
        <v>199</v>
      </c>
      <c r="E379" s="271" t="s">
        <v>1021</v>
      </c>
      <c r="F379" s="272" t="s">
        <v>1022</v>
      </c>
      <c r="G379" s="273" t="s">
        <v>218</v>
      </c>
      <c r="H379" s="274">
        <v>18</v>
      </c>
      <c r="I379" s="275"/>
      <c r="J379" s="276">
        <f>ROUND(I379*H379,2)</f>
        <v>0</v>
      </c>
      <c r="K379" s="272" t="s">
        <v>1</v>
      </c>
      <c r="L379" s="277"/>
      <c r="M379" s="278" t="s">
        <v>1</v>
      </c>
      <c r="N379" s="279" t="s">
        <v>38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165</v>
      </c>
      <c r="AT379" s="230" t="s">
        <v>199</v>
      </c>
      <c r="AU379" s="230" t="s">
        <v>83</v>
      </c>
      <c r="AY379" s="18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81</v>
      </c>
      <c r="BK379" s="231">
        <f>ROUND(I379*H379,2)</f>
        <v>0</v>
      </c>
      <c r="BL379" s="18" t="s">
        <v>139</v>
      </c>
      <c r="BM379" s="230" t="s">
        <v>659</v>
      </c>
    </row>
    <row r="380" s="2" customFormat="1" ht="24.15" customHeight="1">
      <c r="A380" s="39"/>
      <c r="B380" s="40"/>
      <c r="C380" s="219" t="s">
        <v>661</v>
      </c>
      <c r="D380" s="219" t="s">
        <v>134</v>
      </c>
      <c r="E380" s="220" t="s">
        <v>1023</v>
      </c>
      <c r="F380" s="221" t="s">
        <v>1024</v>
      </c>
      <c r="G380" s="222" t="s">
        <v>218</v>
      </c>
      <c r="H380" s="223">
        <v>20</v>
      </c>
      <c r="I380" s="224"/>
      <c r="J380" s="225">
        <f>ROUND(I380*H380,2)</f>
        <v>0</v>
      </c>
      <c r="K380" s="221" t="s">
        <v>138</v>
      </c>
      <c r="L380" s="45"/>
      <c r="M380" s="226" t="s">
        <v>1</v>
      </c>
      <c r="N380" s="227" t="s">
        <v>38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139</v>
      </c>
      <c r="AT380" s="230" t="s">
        <v>134</v>
      </c>
      <c r="AU380" s="230" t="s">
        <v>83</v>
      </c>
      <c r="AY380" s="18" t="s">
        <v>132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81</v>
      </c>
      <c r="BK380" s="231">
        <f>ROUND(I380*H380,2)</f>
        <v>0</v>
      </c>
      <c r="BL380" s="18" t="s">
        <v>139</v>
      </c>
      <c r="BM380" s="230" t="s">
        <v>664</v>
      </c>
    </row>
    <row r="381" s="2" customFormat="1">
      <c r="A381" s="39"/>
      <c r="B381" s="40"/>
      <c r="C381" s="41"/>
      <c r="D381" s="232" t="s">
        <v>140</v>
      </c>
      <c r="E381" s="41"/>
      <c r="F381" s="233" t="s">
        <v>1025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140</v>
      </c>
      <c r="AU381" s="18" t="s">
        <v>83</v>
      </c>
    </row>
    <row r="382" s="2" customFormat="1" ht="24.15" customHeight="1">
      <c r="A382" s="39"/>
      <c r="B382" s="40"/>
      <c r="C382" s="219" t="s">
        <v>284</v>
      </c>
      <c r="D382" s="219" t="s">
        <v>134</v>
      </c>
      <c r="E382" s="220" t="s">
        <v>1026</v>
      </c>
      <c r="F382" s="221" t="s">
        <v>1027</v>
      </c>
      <c r="G382" s="222" t="s">
        <v>218</v>
      </c>
      <c r="H382" s="223">
        <v>20</v>
      </c>
      <c r="I382" s="224"/>
      <c r="J382" s="225">
        <f>ROUND(I382*H382,2)</f>
        <v>0</v>
      </c>
      <c r="K382" s="221" t="s">
        <v>138</v>
      </c>
      <c r="L382" s="45"/>
      <c r="M382" s="226" t="s">
        <v>1</v>
      </c>
      <c r="N382" s="227" t="s">
        <v>38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139</v>
      </c>
      <c r="AT382" s="230" t="s">
        <v>134</v>
      </c>
      <c r="AU382" s="230" t="s">
        <v>83</v>
      </c>
      <c r="AY382" s="18" t="s">
        <v>132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81</v>
      </c>
      <c r="BK382" s="231">
        <f>ROUND(I382*H382,2)</f>
        <v>0</v>
      </c>
      <c r="BL382" s="18" t="s">
        <v>139</v>
      </c>
      <c r="BM382" s="230" t="s">
        <v>667</v>
      </c>
    </row>
    <row r="383" s="2" customFormat="1">
      <c r="A383" s="39"/>
      <c r="B383" s="40"/>
      <c r="C383" s="41"/>
      <c r="D383" s="232" t="s">
        <v>140</v>
      </c>
      <c r="E383" s="41"/>
      <c r="F383" s="233" t="s">
        <v>1028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140</v>
      </c>
      <c r="AU383" s="18" t="s">
        <v>83</v>
      </c>
    </row>
    <row r="384" s="13" customFormat="1">
      <c r="A384" s="13"/>
      <c r="B384" s="237"/>
      <c r="C384" s="238"/>
      <c r="D384" s="239" t="s">
        <v>142</v>
      </c>
      <c r="E384" s="240" t="s">
        <v>1</v>
      </c>
      <c r="F384" s="241" t="s">
        <v>194</v>
      </c>
      <c r="G384" s="238"/>
      <c r="H384" s="242">
        <v>20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142</v>
      </c>
      <c r="AU384" s="248" t="s">
        <v>83</v>
      </c>
      <c r="AV384" s="13" t="s">
        <v>83</v>
      </c>
      <c r="AW384" s="13" t="s">
        <v>30</v>
      </c>
      <c r="AX384" s="13" t="s">
        <v>73</v>
      </c>
      <c r="AY384" s="248" t="s">
        <v>132</v>
      </c>
    </row>
    <row r="385" s="14" customFormat="1">
      <c r="A385" s="14"/>
      <c r="B385" s="249"/>
      <c r="C385" s="250"/>
      <c r="D385" s="239" t="s">
        <v>142</v>
      </c>
      <c r="E385" s="251" t="s">
        <v>1</v>
      </c>
      <c r="F385" s="252" t="s">
        <v>144</v>
      </c>
      <c r="G385" s="250"/>
      <c r="H385" s="251" t="s">
        <v>1</v>
      </c>
      <c r="I385" s="253"/>
      <c r="J385" s="250"/>
      <c r="K385" s="250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142</v>
      </c>
      <c r="AU385" s="258" t="s">
        <v>83</v>
      </c>
      <c r="AV385" s="14" t="s">
        <v>81</v>
      </c>
      <c r="AW385" s="14" t="s">
        <v>30</v>
      </c>
      <c r="AX385" s="14" t="s">
        <v>73</v>
      </c>
      <c r="AY385" s="258" t="s">
        <v>132</v>
      </c>
    </row>
    <row r="386" s="15" customFormat="1">
      <c r="A386" s="15"/>
      <c r="B386" s="259"/>
      <c r="C386" s="260"/>
      <c r="D386" s="239" t="s">
        <v>142</v>
      </c>
      <c r="E386" s="261" t="s">
        <v>1</v>
      </c>
      <c r="F386" s="262" t="s">
        <v>145</v>
      </c>
      <c r="G386" s="260"/>
      <c r="H386" s="263">
        <v>20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9" t="s">
        <v>142</v>
      </c>
      <c r="AU386" s="269" t="s">
        <v>83</v>
      </c>
      <c r="AV386" s="15" t="s">
        <v>139</v>
      </c>
      <c r="AW386" s="15" t="s">
        <v>30</v>
      </c>
      <c r="AX386" s="15" t="s">
        <v>81</v>
      </c>
      <c r="AY386" s="269" t="s">
        <v>132</v>
      </c>
    </row>
    <row r="387" s="2" customFormat="1" ht="24.15" customHeight="1">
      <c r="A387" s="39"/>
      <c r="B387" s="40"/>
      <c r="C387" s="219" t="s">
        <v>669</v>
      </c>
      <c r="D387" s="219" t="s">
        <v>134</v>
      </c>
      <c r="E387" s="220" t="s">
        <v>1029</v>
      </c>
      <c r="F387" s="221" t="s">
        <v>1030</v>
      </c>
      <c r="G387" s="222" t="s">
        <v>218</v>
      </c>
      <c r="H387" s="223">
        <v>20</v>
      </c>
      <c r="I387" s="224"/>
      <c r="J387" s="225">
        <f>ROUND(I387*H387,2)</f>
        <v>0</v>
      </c>
      <c r="K387" s="221" t="s">
        <v>138</v>
      </c>
      <c r="L387" s="45"/>
      <c r="M387" s="226" t="s">
        <v>1</v>
      </c>
      <c r="N387" s="227" t="s">
        <v>38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139</v>
      </c>
      <c r="AT387" s="230" t="s">
        <v>134</v>
      </c>
      <c r="AU387" s="230" t="s">
        <v>83</v>
      </c>
      <c r="AY387" s="18" t="s">
        <v>132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81</v>
      </c>
      <c r="BK387" s="231">
        <f>ROUND(I387*H387,2)</f>
        <v>0</v>
      </c>
      <c r="BL387" s="18" t="s">
        <v>139</v>
      </c>
      <c r="BM387" s="230" t="s">
        <v>670</v>
      </c>
    </row>
    <row r="388" s="2" customFormat="1">
      <c r="A388" s="39"/>
      <c r="B388" s="40"/>
      <c r="C388" s="41"/>
      <c r="D388" s="232" t="s">
        <v>140</v>
      </c>
      <c r="E388" s="41"/>
      <c r="F388" s="233" t="s">
        <v>1031</v>
      </c>
      <c r="G388" s="41"/>
      <c r="H388" s="41"/>
      <c r="I388" s="234"/>
      <c r="J388" s="41"/>
      <c r="K388" s="41"/>
      <c r="L388" s="45"/>
      <c r="M388" s="235"/>
      <c r="N388" s="23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140</v>
      </c>
      <c r="AU388" s="18" t="s">
        <v>83</v>
      </c>
    </row>
    <row r="389" s="2" customFormat="1" ht="16.5" customHeight="1">
      <c r="A389" s="39"/>
      <c r="B389" s="40"/>
      <c r="C389" s="219" t="s">
        <v>293</v>
      </c>
      <c r="D389" s="219" t="s">
        <v>134</v>
      </c>
      <c r="E389" s="220" t="s">
        <v>1032</v>
      </c>
      <c r="F389" s="221" t="s">
        <v>1033</v>
      </c>
      <c r="G389" s="222" t="s">
        <v>207</v>
      </c>
      <c r="H389" s="223">
        <v>10</v>
      </c>
      <c r="I389" s="224"/>
      <c r="J389" s="225">
        <f>ROUND(I389*H389,2)</f>
        <v>0</v>
      </c>
      <c r="K389" s="221" t="s">
        <v>138</v>
      </c>
      <c r="L389" s="45"/>
      <c r="M389" s="226" t="s">
        <v>1</v>
      </c>
      <c r="N389" s="227" t="s">
        <v>38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139</v>
      </c>
      <c r="AT389" s="230" t="s">
        <v>134</v>
      </c>
      <c r="AU389" s="230" t="s">
        <v>83</v>
      </c>
      <c r="AY389" s="18" t="s">
        <v>132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81</v>
      </c>
      <c r="BK389" s="231">
        <f>ROUND(I389*H389,2)</f>
        <v>0</v>
      </c>
      <c r="BL389" s="18" t="s">
        <v>139</v>
      </c>
      <c r="BM389" s="230" t="s">
        <v>672</v>
      </c>
    </row>
    <row r="390" s="2" customFormat="1">
      <c r="A390" s="39"/>
      <c r="B390" s="40"/>
      <c r="C390" s="41"/>
      <c r="D390" s="232" t="s">
        <v>140</v>
      </c>
      <c r="E390" s="41"/>
      <c r="F390" s="233" t="s">
        <v>1034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140</v>
      </c>
      <c r="AU390" s="18" t="s">
        <v>83</v>
      </c>
    </row>
    <row r="391" s="13" customFormat="1">
      <c r="A391" s="13"/>
      <c r="B391" s="237"/>
      <c r="C391" s="238"/>
      <c r="D391" s="239" t="s">
        <v>142</v>
      </c>
      <c r="E391" s="240" t="s">
        <v>1</v>
      </c>
      <c r="F391" s="241" t="s">
        <v>171</v>
      </c>
      <c r="G391" s="238"/>
      <c r="H391" s="242">
        <v>10</v>
      </c>
      <c r="I391" s="243"/>
      <c r="J391" s="238"/>
      <c r="K391" s="238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142</v>
      </c>
      <c r="AU391" s="248" t="s">
        <v>83</v>
      </c>
      <c r="AV391" s="13" t="s">
        <v>83</v>
      </c>
      <c r="AW391" s="13" t="s">
        <v>30</v>
      </c>
      <c r="AX391" s="13" t="s">
        <v>73</v>
      </c>
      <c r="AY391" s="248" t="s">
        <v>132</v>
      </c>
    </row>
    <row r="392" s="14" customFormat="1">
      <c r="A392" s="14"/>
      <c r="B392" s="249"/>
      <c r="C392" s="250"/>
      <c r="D392" s="239" t="s">
        <v>142</v>
      </c>
      <c r="E392" s="251" t="s">
        <v>1</v>
      </c>
      <c r="F392" s="252" t="s">
        <v>144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8" t="s">
        <v>142</v>
      </c>
      <c r="AU392" s="258" t="s">
        <v>83</v>
      </c>
      <c r="AV392" s="14" t="s">
        <v>81</v>
      </c>
      <c r="AW392" s="14" t="s">
        <v>30</v>
      </c>
      <c r="AX392" s="14" t="s">
        <v>73</v>
      </c>
      <c r="AY392" s="258" t="s">
        <v>132</v>
      </c>
    </row>
    <row r="393" s="15" customFormat="1">
      <c r="A393" s="15"/>
      <c r="B393" s="259"/>
      <c r="C393" s="260"/>
      <c r="D393" s="239" t="s">
        <v>142</v>
      </c>
      <c r="E393" s="261" t="s">
        <v>1</v>
      </c>
      <c r="F393" s="262" t="s">
        <v>145</v>
      </c>
      <c r="G393" s="260"/>
      <c r="H393" s="263">
        <v>10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9" t="s">
        <v>142</v>
      </c>
      <c r="AU393" s="269" t="s">
        <v>83</v>
      </c>
      <c r="AV393" s="15" t="s">
        <v>139</v>
      </c>
      <c r="AW393" s="15" t="s">
        <v>30</v>
      </c>
      <c r="AX393" s="15" t="s">
        <v>81</v>
      </c>
      <c r="AY393" s="269" t="s">
        <v>132</v>
      </c>
    </row>
    <row r="394" s="2" customFormat="1" ht="16.5" customHeight="1">
      <c r="A394" s="39"/>
      <c r="B394" s="40"/>
      <c r="C394" s="270" t="s">
        <v>673</v>
      </c>
      <c r="D394" s="270" t="s">
        <v>199</v>
      </c>
      <c r="E394" s="271" t="s">
        <v>1035</v>
      </c>
      <c r="F394" s="272" t="s">
        <v>1036</v>
      </c>
      <c r="G394" s="273" t="s">
        <v>207</v>
      </c>
      <c r="H394" s="274">
        <v>10</v>
      </c>
      <c r="I394" s="275"/>
      <c r="J394" s="276">
        <f>ROUND(I394*H394,2)</f>
        <v>0</v>
      </c>
      <c r="K394" s="272" t="s">
        <v>138</v>
      </c>
      <c r="L394" s="277"/>
      <c r="M394" s="278" t="s">
        <v>1</v>
      </c>
      <c r="N394" s="279" t="s">
        <v>38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165</v>
      </c>
      <c r="AT394" s="230" t="s">
        <v>199</v>
      </c>
      <c r="AU394" s="230" t="s">
        <v>83</v>
      </c>
      <c r="AY394" s="18" t="s">
        <v>132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81</v>
      </c>
      <c r="BK394" s="231">
        <f>ROUND(I394*H394,2)</f>
        <v>0</v>
      </c>
      <c r="BL394" s="18" t="s">
        <v>139</v>
      </c>
      <c r="BM394" s="230" t="s">
        <v>674</v>
      </c>
    </row>
    <row r="395" s="2" customFormat="1" ht="24.15" customHeight="1">
      <c r="A395" s="39"/>
      <c r="B395" s="40"/>
      <c r="C395" s="219" t="s">
        <v>301</v>
      </c>
      <c r="D395" s="219" t="s">
        <v>134</v>
      </c>
      <c r="E395" s="220" t="s">
        <v>1037</v>
      </c>
      <c r="F395" s="221" t="s">
        <v>1038</v>
      </c>
      <c r="G395" s="222" t="s">
        <v>170</v>
      </c>
      <c r="H395" s="223">
        <v>0.80000000000000004</v>
      </c>
      <c r="I395" s="224"/>
      <c r="J395" s="225">
        <f>ROUND(I395*H395,2)</f>
        <v>0</v>
      </c>
      <c r="K395" s="221" t="s">
        <v>138</v>
      </c>
      <c r="L395" s="45"/>
      <c r="M395" s="226" t="s">
        <v>1</v>
      </c>
      <c r="N395" s="227" t="s">
        <v>38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139</v>
      </c>
      <c r="AT395" s="230" t="s">
        <v>134</v>
      </c>
      <c r="AU395" s="230" t="s">
        <v>83</v>
      </c>
      <c r="AY395" s="18" t="s">
        <v>132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81</v>
      </c>
      <c r="BK395" s="231">
        <f>ROUND(I395*H395,2)</f>
        <v>0</v>
      </c>
      <c r="BL395" s="18" t="s">
        <v>139</v>
      </c>
      <c r="BM395" s="230" t="s">
        <v>677</v>
      </c>
    </row>
    <row r="396" s="2" customFormat="1">
      <c r="A396" s="39"/>
      <c r="B396" s="40"/>
      <c r="C396" s="41"/>
      <c r="D396" s="232" t="s">
        <v>140</v>
      </c>
      <c r="E396" s="41"/>
      <c r="F396" s="233" t="s">
        <v>1039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140</v>
      </c>
      <c r="AU396" s="18" t="s">
        <v>83</v>
      </c>
    </row>
    <row r="397" s="13" customFormat="1">
      <c r="A397" s="13"/>
      <c r="B397" s="237"/>
      <c r="C397" s="238"/>
      <c r="D397" s="239" t="s">
        <v>142</v>
      </c>
      <c r="E397" s="240" t="s">
        <v>1</v>
      </c>
      <c r="F397" s="241" t="s">
        <v>1040</v>
      </c>
      <c r="G397" s="238"/>
      <c r="H397" s="242">
        <v>0.80000000000000004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142</v>
      </c>
      <c r="AU397" s="248" t="s">
        <v>83</v>
      </c>
      <c r="AV397" s="13" t="s">
        <v>83</v>
      </c>
      <c r="AW397" s="13" t="s">
        <v>30</v>
      </c>
      <c r="AX397" s="13" t="s">
        <v>73</v>
      </c>
      <c r="AY397" s="248" t="s">
        <v>132</v>
      </c>
    </row>
    <row r="398" s="14" customFormat="1">
      <c r="A398" s="14"/>
      <c r="B398" s="249"/>
      <c r="C398" s="250"/>
      <c r="D398" s="239" t="s">
        <v>142</v>
      </c>
      <c r="E398" s="251" t="s">
        <v>1</v>
      </c>
      <c r="F398" s="252" t="s">
        <v>1041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8" t="s">
        <v>142</v>
      </c>
      <c r="AU398" s="258" t="s">
        <v>83</v>
      </c>
      <c r="AV398" s="14" t="s">
        <v>81</v>
      </c>
      <c r="AW398" s="14" t="s">
        <v>30</v>
      </c>
      <c r="AX398" s="14" t="s">
        <v>73</v>
      </c>
      <c r="AY398" s="258" t="s">
        <v>132</v>
      </c>
    </row>
    <row r="399" s="15" customFormat="1">
      <c r="A399" s="15"/>
      <c r="B399" s="259"/>
      <c r="C399" s="260"/>
      <c r="D399" s="239" t="s">
        <v>142</v>
      </c>
      <c r="E399" s="261" t="s">
        <v>1</v>
      </c>
      <c r="F399" s="262" t="s">
        <v>145</v>
      </c>
      <c r="G399" s="260"/>
      <c r="H399" s="263">
        <v>0.80000000000000004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9" t="s">
        <v>142</v>
      </c>
      <c r="AU399" s="269" t="s">
        <v>83</v>
      </c>
      <c r="AV399" s="15" t="s">
        <v>139</v>
      </c>
      <c r="AW399" s="15" t="s">
        <v>30</v>
      </c>
      <c r="AX399" s="15" t="s">
        <v>81</v>
      </c>
      <c r="AY399" s="269" t="s">
        <v>132</v>
      </c>
    </row>
    <row r="400" s="2" customFormat="1" ht="24.15" customHeight="1">
      <c r="A400" s="39"/>
      <c r="B400" s="40"/>
      <c r="C400" s="219" t="s">
        <v>680</v>
      </c>
      <c r="D400" s="219" t="s">
        <v>134</v>
      </c>
      <c r="E400" s="220" t="s">
        <v>1042</v>
      </c>
      <c r="F400" s="221" t="s">
        <v>1043</v>
      </c>
      <c r="G400" s="222" t="s">
        <v>534</v>
      </c>
      <c r="H400" s="223">
        <v>2.6000000000000001</v>
      </c>
      <c r="I400" s="224"/>
      <c r="J400" s="225">
        <f>ROUND(I400*H400,2)</f>
        <v>0</v>
      </c>
      <c r="K400" s="221" t="s">
        <v>1</v>
      </c>
      <c r="L400" s="45"/>
      <c r="M400" s="226" t="s">
        <v>1</v>
      </c>
      <c r="N400" s="227" t="s">
        <v>38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139</v>
      </c>
      <c r="AT400" s="230" t="s">
        <v>134</v>
      </c>
      <c r="AU400" s="230" t="s">
        <v>83</v>
      </c>
      <c r="AY400" s="18" t="s">
        <v>132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81</v>
      </c>
      <c r="BK400" s="231">
        <f>ROUND(I400*H400,2)</f>
        <v>0</v>
      </c>
      <c r="BL400" s="18" t="s">
        <v>139</v>
      </c>
      <c r="BM400" s="230" t="s">
        <v>681</v>
      </c>
    </row>
    <row r="401" s="13" customFormat="1">
      <c r="A401" s="13"/>
      <c r="B401" s="237"/>
      <c r="C401" s="238"/>
      <c r="D401" s="239" t="s">
        <v>142</v>
      </c>
      <c r="E401" s="240" t="s">
        <v>1</v>
      </c>
      <c r="F401" s="241" t="s">
        <v>1044</v>
      </c>
      <c r="G401" s="238"/>
      <c r="H401" s="242">
        <v>2.6000000000000001</v>
      </c>
      <c r="I401" s="243"/>
      <c r="J401" s="238"/>
      <c r="K401" s="238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142</v>
      </c>
      <c r="AU401" s="248" t="s">
        <v>83</v>
      </c>
      <c r="AV401" s="13" t="s">
        <v>83</v>
      </c>
      <c r="AW401" s="13" t="s">
        <v>30</v>
      </c>
      <c r="AX401" s="13" t="s">
        <v>73</v>
      </c>
      <c r="AY401" s="248" t="s">
        <v>132</v>
      </c>
    </row>
    <row r="402" s="15" customFormat="1">
      <c r="A402" s="15"/>
      <c r="B402" s="259"/>
      <c r="C402" s="260"/>
      <c r="D402" s="239" t="s">
        <v>142</v>
      </c>
      <c r="E402" s="261" t="s">
        <v>1</v>
      </c>
      <c r="F402" s="262" t="s">
        <v>145</v>
      </c>
      <c r="G402" s="260"/>
      <c r="H402" s="263">
        <v>2.6000000000000001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9" t="s">
        <v>142</v>
      </c>
      <c r="AU402" s="269" t="s">
        <v>83</v>
      </c>
      <c r="AV402" s="15" t="s">
        <v>139</v>
      </c>
      <c r="AW402" s="15" t="s">
        <v>30</v>
      </c>
      <c r="AX402" s="15" t="s">
        <v>81</v>
      </c>
      <c r="AY402" s="269" t="s">
        <v>132</v>
      </c>
    </row>
    <row r="403" s="12" customFormat="1" ht="22.8" customHeight="1">
      <c r="A403" s="12"/>
      <c r="B403" s="203"/>
      <c r="C403" s="204"/>
      <c r="D403" s="205" t="s">
        <v>72</v>
      </c>
      <c r="E403" s="217" t="s">
        <v>139</v>
      </c>
      <c r="F403" s="217" t="s">
        <v>570</v>
      </c>
      <c r="G403" s="204"/>
      <c r="H403" s="204"/>
      <c r="I403" s="207"/>
      <c r="J403" s="218">
        <f>BK403</f>
        <v>0</v>
      </c>
      <c r="K403" s="204"/>
      <c r="L403" s="209"/>
      <c r="M403" s="210"/>
      <c r="N403" s="211"/>
      <c r="O403" s="211"/>
      <c r="P403" s="212">
        <f>SUM(P404:P470)</f>
        <v>0</v>
      </c>
      <c r="Q403" s="211"/>
      <c r="R403" s="212">
        <f>SUM(R404:R470)</f>
        <v>0</v>
      </c>
      <c r="S403" s="211"/>
      <c r="T403" s="213">
        <f>SUM(T404:T470)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4" t="s">
        <v>81</v>
      </c>
      <c r="AT403" s="215" t="s">
        <v>72</v>
      </c>
      <c r="AU403" s="215" t="s">
        <v>81</v>
      </c>
      <c r="AY403" s="214" t="s">
        <v>132</v>
      </c>
      <c r="BK403" s="216">
        <f>SUM(BK404:BK470)</f>
        <v>0</v>
      </c>
    </row>
    <row r="404" s="2" customFormat="1" ht="16.5" customHeight="1">
      <c r="A404" s="39"/>
      <c r="B404" s="40"/>
      <c r="C404" s="219" t="s">
        <v>310</v>
      </c>
      <c r="D404" s="219" t="s">
        <v>134</v>
      </c>
      <c r="E404" s="220" t="s">
        <v>1045</v>
      </c>
      <c r="F404" s="221" t="s">
        <v>1046</v>
      </c>
      <c r="G404" s="222" t="s">
        <v>534</v>
      </c>
      <c r="H404" s="223">
        <v>3.5</v>
      </c>
      <c r="I404" s="224"/>
      <c r="J404" s="225">
        <f>ROUND(I404*H404,2)</f>
        <v>0</v>
      </c>
      <c r="K404" s="221" t="s">
        <v>1</v>
      </c>
      <c r="L404" s="45"/>
      <c r="M404" s="226" t="s">
        <v>1</v>
      </c>
      <c r="N404" s="227" t="s">
        <v>38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139</v>
      </c>
      <c r="AT404" s="230" t="s">
        <v>134</v>
      </c>
      <c r="AU404" s="230" t="s">
        <v>83</v>
      </c>
      <c r="AY404" s="18" t="s">
        <v>132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81</v>
      </c>
      <c r="BK404" s="231">
        <f>ROUND(I404*H404,2)</f>
        <v>0</v>
      </c>
      <c r="BL404" s="18" t="s">
        <v>139</v>
      </c>
      <c r="BM404" s="230" t="s">
        <v>684</v>
      </c>
    </row>
    <row r="405" s="14" customFormat="1">
      <c r="A405" s="14"/>
      <c r="B405" s="249"/>
      <c r="C405" s="250"/>
      <c r="D405" s="239" t="s">
        <v>142</v>
      </c>
      <c r="E405" s="251" t="s">
        <v>1</v>
      </c>
      <c r="F405" s="252" t="s">
        <v>1047</v>
      </c>
      <c r="G405" s="250"/>
      <c r="H405" s="251" t="s">
        <v>1</v>
      </c>
      <c r="I405" s="253"/>
      <c r="J405" s="250"/>
      <c r="K405" s="250"/>
      <c r="L405" s="254"/>
      <c r="M405" s="255"/>
      <c r="N405" s="256"/>
      <c r="O405" s="256"/>
      <c r="P405" s="256"/>
      <c r="Q405" s="256"/>
      <c r="R405" s="256"/>
      <c r="S405" s="256"/>
      <c r="T405" s="25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8" t="s">
        <v>142</v>
      </c>
      <c r="AU405" s="258" t="s">
        <v>83</v>
      </c>
      <c r="AV405" s="14" t="s">
        <v>81</v>
      </c>
      <c r="AW405" s="14" t="s">
        <v>30</v>
      </c>
      <c r="AX405" s="14" t="s">
        <v>73</v>
      </c>
      <c r="AY405" s="258" t="s">
        <v>132</v>
      </c>
    </row>
    <row r="406" s="13" customFormat="1">
      <c r="A406" s="13"/>
      <c r="B406" s="237"/>
      <c r="C406" s="238"/>
      <c r="D406" s="239" t="s">
        <v>142</v>
      </c>
      <c r="E406" s="240" t="s">
        <v>1</v>
      </c>
      <c r="F406" s="241" t="s">
        <v>1048</v>
      </c>
      <c r="G406" s="238"/>
      <c r="H406" s="242">
        <v>3.5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142</v>
      </c>
      <c r="AU406" s="248" t="s">
        <v>83</v>
      </c>
      <c r="AV406" s="13" t="s">
        <v>83</v>
      </c>
      <c r="AW406" s="13" t="s">
        <v>30</v>
      </c>
      <c r="AX406" s="13" t="s">
        <v>73</v>
      </c>
      <c r="AY406" s="248" t="s">
        <v>132</v>
      </c>
    </row>
    <row r="407" s="15" customFormat="1">
      <c r="A407" s="15"/>
      <c r="B407" s="259"/>
      <c r="C407" s="260"/>
      <c r="D407" s="239" t="s">
        <v>142</v>
      </c>
      <c r="E407" s="261" t="s">
        <v>1</v>
      </c>
      <c r="F407" s="262" t="s">
        <v>145</v>
      </c>
      <c r="G407" s="260"/>
      <c r="H407" s="263">
        <v>3.5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9" t="s">
        <v>142</v>
      </c>
      <c r="AU407" s="269" t="s">
        <v>83</v>
      </c>
      <c r="AV407" s="15" t="s">
        <v>139</v>
      </c>
      <c r="AW407" s="15" t="s">
        <v>30</v>
      </c>
      <c r="AX407" s="15" t="s">
        <v>81</v>
      </c>
      <c r="AY407" s="269" t="s">
        <v>132</v>
      </c>
    </row>
    <row r="408" s="2" customFormat="1" ht="21.75" customHeight="1">
      <c r="A408" s="39"/>
      <c r="B408" s="40"/>
      <c r="C408" s="219" t="s">
        <v>690</v>
      </c>
      <c r="D408" s="219" t="s">
        <v>134</v>
      </c>
      <c r="E408" s="220" t="s">
        <v>1049</v>
      </c>
      <c r="F408" s="221" t="s">
        <v>1050</v>
      </c>
      <c r="G408" s="222" t="s">
        <v>534</v>
      </c>
      <c r="H408" s="223">
        <v>5.9500000000000002</v>
      </c>
      <c r="I408" s="224"/>
      <c r="J408" s="225">
        <f>ROUND(I408*H408,2)</f>
        <v>0</v>
      </c>
      <c r="K408" s="221" t="s">
        <v>138</v>
      </c>
      <c r="L408" s="45"/>
      <c r="M408" s="226" t="s">
        <v>1</v>
      </c>
      <c r="N408" s="227" t="s">
        <v>38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139</v>
      </c>
      <c r="AT408" s="230" t="s">
        <v>134</v>
      </c>
      <c r="AU408" s="230" t="s">
        <v>83</v>
      </c>
      <c r="AY408" s="18" t="s">
        <v>132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81</v>
      </c>
      <c r="BK408" s="231">
        <f>ROUND(I408*H408,2)</f>
        <v>0</v>
      </c>
      <c r="BL408" s="18" t="s">
        <v>139</v>
      </c>
      <c r="BM408" s="230" t="s">
        <v>691</v>
      </c>
    </row>
    <row r="409" s="2" customFormat="1">
      <c r="A409" s="39"/>
      <c r="B409" s="40"/>
      <c r="C409" s="41"/>
      <c r="D409" s="232" t="s">
        <v>140</v>
      </c>
      <c r="E409" s="41"/>
      <c r="F409" s="233" t="s">
        <v>1051</v>
      </c>
      <c r="G409" s="41"/>
      <c r="H409" s="41"/>
      <c r="I409" s="234"/>
      <c r="J409" s="41"/>
      <c r="K409" s="41"/>
      <c r="L409" s="45"/>
      <c r="M409" s="235"/>
      <c r="N409" s="23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140</v>
      </c>
      <c r="AU409" s="18" t="s">
        <v>83</v>
      </c>
    </row>
    <row r="410" s="13" customFormat="1">
      <c r="A410" s="13"/>
      <c r="B410" s="237"/>
      <c r="C410" s="238"/>
      <c r="D410" s="239" t="s">
        <v>142</v>
      </c>
      <c r="E410" s="240" t="s">
        <v>1</v>
      </c>
      <c r="F410" s="241" t="s">
        <v>1052</v>
      </c>
      <c r="G410" s="238"/>
      <c r="H410" s="242">
        <v>5.9500000000000002</v>
      </c>
      <c r="I410" s="243"/>
      <c r="J410" s="238"/>
      <c r="K410" s="238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142</v>
      </c>
      <c r="AU410" s="248" t="s">
        <v>83</v>
      </c>
      <c r="AV410" s="13" t="s">
        <v>83</v>
      </c>
      <c r="AW410" s="13" t="s">
        <v>30</v>
      </c>
      <c r="AX410" s="13" t="s">
        <v>73</v>
      </c>
      <c r="AY410" s="248" t="s">
        <v>132</v>
      </c>
    </row>
    <row r="411" s="14" customFormat="1">
      <c r="A411" s="14"/>
      <c r="B411" s="249"/>
      <c r="C411" s="250"/>
      <c r="D411" s="239" t="s">
        <v>142</v>
      </c>
      <c r="E411" s="251" t="s">
        <v>1</v>
      </c>
      <c r="F411" s="252" t="s">
        <v>144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142</v>
      </c>
      <c r="AU411" s="258" t="s">
        <v>83</v>
      </c>
      <c r="AV411" s="14" t="s">
        <v>81</v>
      </c>
      <c r="AW411" s="14" t="s">
        <v>30</v>
      </c>
      <c r="AX411" s="14" t="s">
        <v>73</v>
      </c>
      <c r="AY411" s="258" t="s">
        <v>132</v>
      </c>
    </row>
    <row r="412" s="15" customFormat="1">
      <c r="A412" s="15"/>
      <c r="B412" s="259"/>
      <c r="C412" s="260"/>
      <c r="D412" s="239" t="s">
        <v>142</v>
      </c>
      <c r="E412" s="261" t="s">
        <v>1</v>
      </c>
      <c r="F412" s="262" t="s">
        <v>145</v>
      </c>
      <c r="G412" s="260"/>
      <c r="H412" s="263">
        <v>5.9500000000000002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9" t="s">
        <v>142</v>
      </c>
      <c r="AU412" s="269" t="s">
        <v>83</v>
      </c>
      <c r="AV412" s="15" t="s">
        <v>139</v>
      </c>
      <c r="AW412" s="15" t="s">
        <v>30</v>
      </c>
      <c r="AX412" s="15" t="s">
        <v>81</v>
      </c>
      <c r="AY412" s="269" t="s">
        <v>132</v>
      </c>
    </row>
    <row r="413" s="2" customFormat="1" ht="24.15" customHeight="1">
      <c r="A413" s="39"/>
      <c r="B413" s="40"/>
      <c r="C413" s="219" t="s">
        <v>143</v>
      </c>
      <c r="D413" s="219" t="s">
        <v>134</v>
      </c>
      <c r="E413" s="220" t="s">
        <v>1053</v>
      </c>
      <c r="F413" s="221" t="s">
        <v>1054</v>
      </c>
      <c r="G413" s="222" t="s">
        <v>534</v>
      </c>
      <c r="H413" s="223">
        <v>5.9500000000000002</v>
      </c>
      <c r="I413" s="224"/>
      <c r="J413" s="225">
        <f>ROUND(I413*H413,2)</f>
        <v>0</v>
      </c>
      <c r="K413" s="221" t="s">
        <v>138</v>
      </c>
      <c r="L413" s="45"/>
      <c r="M413" s="226" t="s">
        <v>1</v>
      </c>
      <c r="N413" s="227" t="s">
        <v>38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139</v>
      </c>
      <c r="AT413" s="230" t="s">
        <v>134</v>
      </c>
      <c r="AU413" s="230" t="s">
        <v>83</v>
      </c>
      <c r="AY413" s="18" t="s">
        <v>132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81</v>
      </c>
      <c r="BK413" s="231">
        <f>ROUND(I413*H413,2)</f>
        <v>0</v>
      </c>
      <c r="BL413" s="18" t="s">
        <v>139</v>
      </c>
      <c r="BM413" s="230" t="s">
        <v>695</v>
      </c>
    </row>
    <row r="414" s="2" customFormat="1">
      <c r="A414" s="39"/>
      <c r="B414" s="40"/>
      <c r="C414" s="41"/>
      <c r="D414" s="232" t="s">
        <v>140</v>
      </c>
      <c r="E414" s="41"/>
      <c r="F414" s="233" t="s">
        <v>1055</v>
      </c>
      <c r="G414" s="41"/>
      <c r="H414" s="41"/>
      <c r="I414" s="234"/>
      <c r="J414" s="41"/>
      <c r="K414" s="41"/>
      <c r="L414" s="45"/>
      <c r="M414" s="235"/>
      <c r="N414" s="23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140</v>
      </c>
      <c r="AU414" s="18" t="s">
        <v>83</v>
      </c>
    </row>
    <row r="415" s="2" customFormat="1" ht="16.5" customHeight="1">
      <c r="A415" s="39"/>
      <c r="B415" s="40"/>
      <c r="C415" s="219" t="s">
        <v>656</v>
      </c>
      <c r="D415" s="219" t="s">
        <v>134</v>
      </c>
      <c r="E415" s="220" t="s">
        <v>1056</v>
      </c>
      <c r="F415" s="221" t="s">
        <v>1057</v>
      </c>
      <c r="G415" s="222" t="s">
        <v>137</v>
      </c>
      <c r="H415" s="223">
        <v>6.75</v>
      </c>
      <c r="I415" s="224"/>
      <c r="J415" s="225">
        <f>ROUND(I415*H415,2)</f>
        <v>0</v>
      </c>
      <c r="K415" s="221" t="s">
        <v>138</v>
      </c>
      <c r="L415" s="45"/>
      <c r="M415" s="226" t="s">
        <v>1</v>
      </c>
      <c r="N415" s="227" t="s">
        <v>38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139</v>
      </c>
      <c r="AT415" s="230" t="s">
        <v>134</v>
      </c>
      <c r="AU415" s="230" t="s">
        <v>83</v>
      </c>
      <c r="AY415" s="18" t="s">
        <v>132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81</v>
      </c>
      <c r="BK415" s="231">
        <f>ROUND(I415*H415,2)</f>
        <v>0</v>
      </c>
      <c r="BL415" s="18" t="s">
        <v>139</v>
      </c>
      <c r="BM415" s="230" t="s">
        <v>697</v>
      </c>
    </row>
    <row r="416" s="2" customFormat="1">
      <c r="A416" s="39"/>
      <c r="B416" s="40"/>
      <c r="C416" s="41"/>
      <c r="D416" s="232" t="s">
        <v>140</v>
      </c>
      <c r="E416" s="41"/>
      <c r="F416" s="233" t="s">
        <v>1058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140</v>
      </c>
      <c r="AU416" s="18" t="s">
        <v>83</v>
      </c>
    </row>
    <row r="417" s="13" customFormat="1">
      <c r="A417" s="13"/>
      <c r="B417" s="237"/>
      <c r="C417" s="238"/>
      <c r="D417" s="239" t="s">
        <v>142</v>
      </c>
      <c r="E417" s="240" t="s">
        <v>1</v>
      </c>
      <c r="F417" s="241" t="s">
        <v>1059</v>
      </c>
      <c r="G417" s="238"/>
      <c r="H417" s="242">
        <v>6.75</v>
      </c>
      <c r="I417" s="243"/>
      <c r="J417" s="238"/>
      <c r="K417" s="238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142</v>
      </c>
      <c r="AU417" s="248" t="s">
        <v>83</v>
      </c>
      <c r="AV417" s="13" t="s">
        <v>83</v>
      </c>
      <c r="AW417" s="13" t="s">
        <v>30</v>
      </c>
      <c r="AX417" s="13" t="s">
        <v>73</v>
      </c>
      <c r="AY417" s="248" t="s">
        <v>132</v>
      </c>
    </row>
    <row r="418" s="14" customFormat="1">
      <c r="A418" s="14"/>
      <c r="B418" s="249"/>
      <c r="C418" s="250"/>
      <c r="D418" s="239" t="s">
        <v>142</v>
      </c>
      <c r="E418" s="251" t="s">
        <v>1</v>
      </c>
      <c r="F418" s="252" t="s">
        <v>144</v>
      </c>
      <c r="G418" s="250"/>
      <c r="H418" s="251" t="s">
        <v>1</v>
      </c>
      <c r="I418" s="253"/>
      <c r="J418" s="250"/>
      <c r="K418" s="250"/>
      <c r="L418" s="254"/>
      <c r="M418" s="255"/>
      <c r="N418" s="256"/>
      <c r="O418" s="256"/>
      <c r="P418" s="256"/>
      <c r="Q418" s="256"/>
      <c r="R418" s="256"/>
      <c r="S418" s="256"/>
      <c r="T418" s="25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8" t="s">
        <v>142</v>
      </c>
      <c r="AU418" s="258" t="s">
        <v>83</v>
      </c>
      <c r="AV418" s="14" t="s">
        <v>81</v>
      </c>
      <c r="AW418" s="14" t="s">
        <v>30</v>
      </c>
      <c r="AX418" s="14" t="s">
        <v>73</v>
      </c>
      <c r="AY418" s="258" t="s">
        <v>132</v>
      </c>
    </row>
    <row r="419" s="15" customFormat="1">
      <c r="A419" s="15"/>
      <c r="B419" s="259"/>
      <c r="C419" s="260"/>
      <c r="D419" s="239" t="s">
        <v>142</v>
      </c>
      <c r="E419" s="261" t="s">
        <v>1</v>
      </c>
      <c r="F419" s="262" t="s">
        <v>145</v>
      </c>
      <c r="G419" s="260"/>
      <c r="H419" s="263">
        <v>6.75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9" t="s">
        <v>142</v>
      </c>
      <c r="AU419" s="269" t="s">
        <v>83</v>
      </c>
      <c r="AV419" s="15" t="s">
        <v>139</v>
      </c>
      <c r="AW419" s="15" t="s">
        <v>30</v>
      </c>
      <c r="AX419" s="15" t="s">
        <v>81</v>
      </c>
      <c r="AY419" s="269" t="s">
        <v>132</v>
      </c>
    </row>
    <row r="420" s="2" customFormat="1" ht="16.5" customHeight="1">
      <c r="A420" s="39"/>
      <c r="B420" s="40"/>
      <c r="C420" s="219" t="s">
        <v>321</v>
      </c>
      <c r="D420" s="219" t="s">
        <v>134</v>
      </c>
      <c r="E420" s="220" t="s">
        <v>1060</v>
      </c>
      <c r="F420" s="221" t="s">
        <v>1061</v>
      </c>
      <c r="G420" s="222" t="s">
        <v>170</v>
      </c>
      <c r="H420" s="223">
        <v>1.01</v>
      </c>
      <c r="I420" s="224"/>
      <c r="J420" s="225">
        <f>ROUND(I420*H420,2)</f>
        <v>0</v>
      </c>
      <c r="K420" s="221" t="s">
        <v>138</v>
      </c>
      <c r="L420" s="45"/>
      <c r="M420" s="226" t="s">
        <v>1</v>
      </c>
      <c r="N420" s="227" t="s">
        <v>38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139</v>
      </c>
      <c r="AT420" s="230" t="s">
        <v>134</v>
      </c>
      <c r="AU420" s="230" t="s">
        <v>83</v>
      </c>
      <c r="AY420" s="18" t="s">
        <v>132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81</v>
      </c>
      <c r="BK420" s="231">
        <f>ROUND(I420*H420,2)</f>
        <v>0</v>
      </c>
      <c r="BL420" s="18" t="s">
        <v>139</v>
      </c>
      <c r="BM420" s="230" t="s">
        <v>439</v>
      </c>
    </row>
    <row r="421" s="2" customFormat="1">
      <c r="A421" s="39"/>
      <c r="B421" s="40"/>
      <c r="C421" s="41"/>
      <c r="D421" s="232" t="s">
        <v>140</v>
      </c>
      <c r="E421" s="41"/>
      <c r="F421" s="233" t="s">
        <v>1062</v>
      </c>
      <c r="G421" s="41"/>
      <c r="H421" s="41"/>
      <c r="I421" s="234"/>
      <c r="J421" s="41"/>
      <c r="K421" s="41"/>
      <c r="L421" s="45"/>
      <c r="M421" s="235"/>
      <c r="N421" s="23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140</v>
      </c>
      <c r="AU421" s="18" t="s">
        <v>83</v>
      </c>
    </row>
    <row r="422" s="13" customFormat="1">
      <c r="A422" s="13"/>
      <c r="B422" s="237"/>
      <c r="C422" s="238"/>
      <c r="D422" s="239" t="s">
        <v>142</v>
      </c>
      <c r="E422" s="240" t="s">
        <v>1</v>
      </c>
      <c r="F422" s="241" t="s">
        <v>1063</v>
      </c>
      <c r="G422" s="238"/>
      <c r="H422" s="242">
        <v>1.01</v>
      </c>
      <c r="I422" s="243"/>
      <c r="J422" s="238"/>
      <c r="K422" s="238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142</v>
      </c>
      <c r="AU422" s="248" t="s">
        <v>83</v>
      </c>
      <c r="AV422" s="13" t="s">
        <v>83</v>
      </c>
      <c r="AW422" s="13" t="s">
        <v>30</v>
      </c>
      <c r="AX422" s="13" t="s">
        <v>73</v>
      </c>
      <c r="AY422" s="248" t="s">
        <v>132</v>
      </c>
    </row>
    <row r="423" s="14" customFormat="1">
      <c r="A423" s="14"/>
      <c r="B423" s="249"/>
      <c r="C423" s="250"/>
      <c r="D423" s="239" t="s">
        <v>142</v>
      </c>
      <c r="E423" s="251" t="s">
        <v>1</v>
      </c>
      <c r="F423" s="252" t="s">
        <v>144</v>
      </c>
      <c r="G423" s="250"/>
      <c r="H423" s="251" t="s">
        <v>1</v>
      </c>
      <c r="I423" s="253"/>
      <c r="J423" s="250"/>
      <c r="K423" s="250"/>
      <c r="L423" s="254"/>
      <c r="M423" s="255"/>
      <c r="N423" s="256"/>
      <c r="O423" s="256"/>
      <c r="P423" s="256"/>
      <c r="Q423" s="256"/>
      <c r="R423" s="256"/>
      <c r="S423" s="256"/>
      <c r="T423" s="25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8" t="s">
        <v>142</v>
      </c>
      <c r="AU423" s="258" t="s">
        <v>83</v>
      </c>
      <c r="AV423" s="14" t="s">
        <v>81</v>
      </c>
      <c r="AW423" s="14" t="s">
        <v>30</v>
      </c>
      <c r="AX423" s="14" t="s">
        <v>73</v>
      </c>
      <c r="AY423" s="258" t="s">
        <v>132</v>
      </c>
    </row>
    <row r="424" s="15" customFormat="1">
      <c r="A424" s="15"/>
      <c r="B424" s="259"/>
      <c r="C424" s="260"/>
      <c r="D424" s="239" t="s">
        <v>142</v>
      </c>
      <c r="E424" s="261" t="s">
        <v>1</v>
      </c>
      <c r="F424" s="262" t="s">
        <v>145</v>
      </c>
      <c r="G424" s="260"/>
      <c r="H424" s="263">
        <v>1.01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9" t="s">
        <v>142</v>
      </c>
      <c r="AU424" s="269" t="s">
        <v>83</v>
      </c>
      <c r="AV424" s="15" t="s">
        <v>139</v>
      </c>
      <c r="AW424" s="15" t="s">
        <v>30</v>
      </c>
      <c r="AX424" s="15" t="s">
        <v>81</v>
      </c>
      <c r="AY424" s="269" t="s">
        <v>132</v>
      </c>
    </row>
    <row r="425" s="2" customFormat="1" ht="16.5" customHeight="1">
      <c r="A425" s="39"/>
      <c r="B425" s="40"/>
      <c r="C425" s="219" t="s">
        <v>704</v>
      </c>
      <c r="D425" s="219" t="s">
        <v>134</v>
      </c>
      <c r="E425" s="220" t="s">
        <v>1064</v>
      </c>
      <c r="F425" s="221" t="s">
        <v>1065</v>
      </c>
      <c r="G425" s="222" t="s">
        <v>170</v>
      </c>
      <c r="H425" s="223">
        <v>0.40000000000000002</v>
      </c>
      <c r="I425" s="224"/>
      <c r="J425" s="225">
        <f>ROUND(I425*H425,2)</f>
        <v>0</v>
      </c>
      <c r="K425" s="221" t="s">
        <v>138</v>
      </c>
      <c r="L425" s="45"/>
      <c r="M425" s="226" t="s">
        <v>1</v>
      </c>
      <c r="N425" s="227" t="s">
        <v>38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139</v>
      </c>
      <c r="AT425" s="230" t="s">
        <v>134</v>
      </c>
      <c r="AU425" s="230" t="s">
        <v>83</v>
      </c>
      <c r="AY425" s="18" t="s">
        <v>132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81</v>
      </c>
      <c r="BK425" s="231">
        <f>ROUND(I425*H425,2)</f>
        <v>0</v>
      </c>
      <c r="BL425" s="18" t="s">
        <v>139</v>
      </c>
      <c r="BM425" s="230" t="s">
        <v>705</v>
      </c>
    </row>
    <row r="426" s="2" customFormat="1">
      <c r="A426" s="39"/>
      <c r="B426" s="40"/>
      <c r="C426" s="41"/>
      <c r="D426" s="232" t="s">
        <v>140</v>
      </c>
      <c r="E426" s="41"/>
      <c r="F426" s="233" t="s">
        <v>1066</v>
      </c>
      <c r="G426" s="41"/>
      <c r="H426" s="41"/>
      <c r="I426" s="234"/>
      <c r="J426" s="41"/>
      <c r="K426" s="41"/>
      <c r="L426" s="45"/>
      <c r="M426" s="235"/>
      <c r="N426" s="23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140</v>
      </c>
      <c r="AU426" s="18" t="s">
        <v>83</v>
      </c>
    </row>
    <row r="427" s="13" customFormat="1">
      <c r="A427" s="13"/>
      <c r="B427" s="237"/>
      <c r="C427" s="238"/>
      <c r="D427" s="239" t="s">
        <v>142</v>
      </c>
      <c r="E427" s="240" t="s">
        <v>1</v>
      </c>
      <c r="F427" s="241" t="s">
        <v>1067</v>
      </c>
      <c r="G427" s="238"/>
      <c r="H427" s="242">
        <v>0.40000000000000002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142</v>
      </c>
      <c r="AU427" s="248" t="s">
        <v>83</v>
      </c>
      <c r="AV427" s="13" t="s">
        <v>83</v>
      </c>
      <c r="AW427" s="13" t="s">
        <v>30</v>
      </c>
      <c r="AX427" s="13" t="s">
        <v>73</v>
      </c>
      <c r="AY427" s="248" t="s">
        <v>132</v>
      </c>
    </row>
    <row r="428" s="14" customFormat="1">
      <c r="A428" s="14"/>
      <c r="B428" s="249"/>
      <c r="C428" s="250"/>
      <c r="D428" s="239" t="s">
        <v>142</v>
      </c>
      <c r="E428" s="251" t="s">
        <v>1</v>
      </c>
      <c r="F428" s="252" t="s">
        <v>1068</v>
      </c>
      <c r="G428" s="250"/>
      <c r="H428" s="251" t="s">
        <v>1</v>
      </c>
      <c r="I428" s="253"/>
      <c r="J428" s="250"/>
      <c r="K428" s="250"/>
      <c r="L428" s="254"/>
      <c r="M428" s="255"/>
      <c r="N428" s="256"/>
      <c r="O428" s="256"/>
      <c r="P428" s="256"/>
      <c r="Q428" s="256"/>
      <c r="R428" s="256"/>
      <c r="S428" s="256"/>
      <c r="T428" s="25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8" t="s">
        <v>142</v>
      </c>
      <c r="AU428" s="258" t="s">
        <v>83</v>
      </c>
      <c r="AV428" s="14" t="s">
        <v>81</v>
      </c>
      <c r="AW428" s="14" t="s">
        <v>30</v>
      </c>
      <c r="AX428" s="14" t="s">
        <v>73</v>
      </c>
      <c r="AY428" s="258" t="s">
        <v>132</v>
      </c>
    </row>
    <row r="429" s="15" customFormat="1">
      <c r="A429" s="15"/>
      <c r="B429" s="259"/>
      <c r="C429" s="260"/>
      <c r="D429" s="239" t="s">
        <v>142</v>
      </c>
      <c r="E429" s="261" t="s">
        <v>1</v>
      </c>
      <c r="F429" s="262" t="s">
        <v>145</v>
      </c>
      <c r="G429" s="260"/>
      <c r="H429" s="263">
        <v>0.40000000000000002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9" t="s">
        <v>142</v>
      </c>
      <c r="AU429" s="269" t="s">
        <v>83</v>
      </c>
      <c r="AV429" s="15" t="s">
        <v>139</v>
      </c>
      <c r="AW429" s="15" t="s">
        <v>30</v>
      </c>
      <c r="AX429" s="15" t="s">
        <v>81</v>
      </c>
      <c r="AY429" s="269" t="s">
        <v>132</v>
      </c>
    </row>
    <row r="430" s="2" customFormat="1" ht="24.15" customHeight="1">
      <c r="A430" s="39"/>
      <c r="B430" s="40"/>
      <c r="C430" s="219" t="s">
        <v>326</v>
      </c>
      <c r="D430" s="219" t="s">
        <v>134</v>
      </c>
      <c r="E430" s="220" t="s">
        <v>1069</v>
      </c>
      <c r="F430" s="221" t="s">
        <v>1070</v>
      </c>
      <c r="G430" s="222" t="s">
        <v>137</v>
      </c>
      <c r="H430" s="223">
        <v>54</v>
      </c>
      <c r="I430" s="224"/>
      <c r="J430" s="225">
        <f>ROUND(I430*H430,2)</f>
        <v>0</v>
      </c>
      <c r="K430" s="221" t="s">
        <v>138</v>
      </c>
      <c r="L430" s="45"/>
      <c r="M430" s="226" t="s">
        <v>1</v>
      </c>
      <c r="N430" s="227" t="s">
        <v>38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139</v>
      </c>
      <c r="AT430" s="230" t="s">
        <v>134</v>
      </c>
      <c r="AU430" s="230" t="s">
        <v>83</v>
      </c>
      <c r="AY430" s="18" t="s">
        <v>132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81</v>
      </c>
      <c r="BK430" s="231">
        <f>ROUND(I430*H430,2)</f>
        <v>0</v>
      </c>
      <c r="BL430" s="18" t="s">
        <v>139</v>
      </c>
      <c r="BM430" s="230" t="s">
        <v>707</v>
      </c>
    </row>
    <row r="431" s="2" customFormat="1">
      <c r="A431" s="39"/>
      <c r="B431" s="40"/>
      <c r="C431" s="41"/>
      <c r="D431" s="232" t="s">
        <v>140</v>
      </c>
      <c r="E431" s="41"/>
      <c r="F431" s="233" t="s">
        <v>1071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140</v>
      </c>
      <c r="AU431" s="18" t="s">
        <v>83</v>
      </c>
    </row>
    <row r="432" s="2" customFormat="1" ht="16.5" customHeight="1">
      <c r="A432" s="39"/>
      <c r="B432" s="40"/>
      <c r="C432" s="219" t="s">
        <v>709</v>
      </c>
      <c r="D432" s="219" t="s">
        <v>134</v>
      </c>
      <c r="E432" s="220" t="s">
        <v>1072</v>
      </c>
      <c r="F432" s="221" t="s">
        <v>1073</v>
      </c>
      <c r="G432" s="222" t="s">
        <v>137</v>
      </c>
      <c r="H432" s="223">
        <v>2</v>
      </c>
      <c r="I432" s="224"/>
      <c r="J432" s="225">
        <f>ROUND(I432*H432,2)</f>
        <v>0</v>
      </c>
      <c r="K432" s="221" t="s">
        <v>138</v>
      </c>
      <c r="L432" s="45"/>
      <c r="M432" s="226" t="s">
        <v>1</v>
      </c>
      <c r="N432" s="227" t="s">
        <v>38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139</v>
      </c>
      <c r="AT432" s="230" t="s">
        <v>134</v>
      </c>
      <c r="AU432" s="230" t="s">
        <v>83</v>
      </c>
      <c r="AY432" s="18" t="s">
        <v>132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81</v>
      </c>
      <c r="BK432" s="231">
        <f>ROUND(I432*H432,2)</f>
        <v>0</v>
      </c>
      <c r="BL432" s="18" t="s">
        <v>139</v>
      </c>
      <c r="BM432" s="230" t="s">
        <v>710</v>
      </c>
    </row>
    <row r="433" s="2" customFormat="1">
      <c r="A433" s="39"/>
      <c r="B433" s="40"/>
      <c r="C433" s="41"/>
      <c r="D433" s="232" t="s">
        <v>140</v>
      </c>
      <c r="E433" s="41"/>
      <c r="F433" s="233" t="s">
        <v>1074</v>
      </c>
      <c r="G433" s="41"/>
      <c r="H433" s="41"/>
      <c r="I433" s="234"/>
      <c r="J433" s="41"/>
      <c r="K433" s="41"/>
      <c r="L433" s="45"/>
      <c r="M433" s="235"/>
      <c r="N433" s="23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140</v>
      </c>
      <c r="AU433" s="18" t="s">
        <v>83</v>
      </c>
    </row>
    <row r="434" s="13" customFormat="1">
      <c r="A434" s="13"/>
      <c r="B434" s="237"/>
      <c r="C434" s="238"/>
      <c r="D434" s="239" t="s">
        <v>142</v>
      </c>
      <c r="E434" s="240" t="s">
        <v>1</v>
      </c>
      <c r="F434" s="241" t="s">
        <v>1075</v>
      </c>
      <c r="G434" s="238"/>
      <c r="H434" s="242">
        <v>2</v>
      </c>
      <c r="I434" s="243"/>
      <c r="J434" s="238"/>
      <c r="K434" s="238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142</v>
      </c>
      <c r="AU434" s="248" t="s">
        <v>83</v>
      </c>
      <c r="AV434" s="13" t="s">
        <v>83</v>
      </c>
      <c r="AW434" s="13" t="s">
        <v>30</v>
      </c>
      <c r="AX434" s="13" t="s">
        <v>73</v>
      </c>
      <c r="AY434" s="248" t="s">
        <v>132</v>
      </c>
    </row>
    <row r="435" s="14" customFormat="1">
      <c r="A435" s="14"/>
      <c r="B435" s="249"/>
      <c r="C435" s="250"/>
      <c r="D435" s="239" t="s">
        <v>142</v>
      </c>
      <c r="E435" s="251" t="s">
        <v>1</v>
      </c>
      <c r="F435" s="252" t="s">
        <v>1076</v>
      </c>
      <c r="G435" s="250"/>
      <c r="H435" s="251" t="s">
        <v>1</v>
      </c>
      <c r="I435" s="253"/>
      <c r="J435" s="250"/>
      <c r="K435" s="250"/>
      <c r="L435" s="254"/>
      <c r="M435" s="255"/>
      <c r="N435" s="256"/>
      <c r="O435" s="256"/>
      <c r="P435" s="256"/>
      <c r="Q435" s="256"/>
      <c r="R435" s="256"/>
      <c r="S435" s="256"/>
      <c r="T435" s="25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8" t="s">
        <v>142</v>
      </c>
      <c r="AU435" s="258" t="s">
        <v>83</v>
      </c>
      <c r="AV435" s="14" t="s">
        <v>81</v>
      </c>
      <c r="AW435" s="14" t="s">
        <v>30</v>
      </c>
      <c r="AX435" s="14" t="s">
        <v>73</v>
      </c>
      <c r="AY435" s="258" t="s">
        <v>132</v>
      </c>
    </row>
    <row r="436" s="15" customFormat="1">
      <c r="A436" s="15"/>
      <c r="B436" s="259"/>
      <c r="C436" s="260"/>
      <c r="D436" s="239" t="s">
        <v>142</v>
      </c>
      <c r="E436" s="261" t="s">
        <v>1</v>
      </c>
      <c r="F436" s="262" t="s">
        <v>145</v>
      </c>
      <c r="G436" s="260"/>
      <c r="H436" s="263">
        <v>2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9" t="s">
        <v>142</v>
      </c>
      <c r="AU436" s="269" t="s">
        <v>83</v>
      </c>
      <c r="AV436" s="15" t="s">
        <v>139</v>
      </c>
      <c r="AW436" s="15" t="s">
        <v>30</v>
      </c>
      <c r="AX436" s="15" t="s">
        <v>81</v>
      </c>
      <c r="AY436" s="269" t="s">
        <v>132</v>
      </c>
    </row>
    <row r="437" s="2" customFormat="1" ht="16.5" customHeight="1">
      <c r="A437" s="39"/>
      <c r="B437" s="40"/>
      <c r="C437" s="219" t="s">
        <v>337</v>
      </c>
      <c r="D437" s="219" t="s">
        <v>134</v>
      </c>
      <c r="E437" s="220" t="s">
        <v>1077</v>
      </c>
      <c r="F437" s="221" t="s">
        <v>1078</v>
      </c>
      <c r="G437" s="222" t="s">
        <v>137</v>
      </c>
      <c r="H437" s="223">
        <v>8</v>
      </c>
      <c r="I437" s="224"/>
      <c r="J437" s="225">
        <f>ROUND(I437*H437,2)</f>
        <v>0</v>
      </c>
      <c r="K437" s="221" t="s">
        <v>138</v>
      </c>
      <c r="L437" s="45"/>
      <c r="M437" s="226" t="s">
        <v>1</v>
      </c>
      <c r="N437" s="227" t="s">
        <v>38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139</v>
      </c>
      <c r="AT437" s="230" t="s">
        <v>134</v>
      </c>
      <c r="AU437" s="230" t="s">
        <v>83</v>
      </c>
      <c r="AY437" s="18" t="s">
        <v>132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81</v>
      </c>
      <c r="BK437" s="231">
        <f>ROUND(I437*H437,2)</f>
        <v>0</v>
      </c>
      <c r="BL437" s="18" t="s">
        <v>139</v>
      </c>
      <c r="BM437" s="230" t="s">
        <v>714</v>
      </c>
    </row>
    <row r="438" s="2" customFormat="1">
      <c r="A438" s="39"/>
      <c r="B438" s="40"/>
      <c r="C438" s="41"/>
      <c r="D438" s="232" t="s">
        <v>140</v>
      </c>
      <c r="E438" s="41"/>
      <c r="F438" s="233" t="s">
        <v>1079</v>
      </c>
      <c r="G438" s="41"/>
      <c r="H438" s="41"/>
      <c r="I438" s="234"/>
      <c r="J438" s="41"/>
      <c r="K438" s="41"/>
      <c r="L438" s="45"/>
      <c r="M438" s="235"/>
      <c r="N438" s="23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140</v>
      </c>
      <c r="AU438" s="18" t="s">
        <v>83</v>
      </c>
    </row>
    <row r="439" s="13" customFormat="1">
      <c r="A439" s="13"/>
      <c r="B439" s="237"/>
      <c r="C439" s="238"/>
      <c r="D439" s="239" t="s">
        <v>142</v>
      </c>
      <c r="E439" s="240" t="s">
        <v>1</v>
      </c>
      <c r="F439" s="241" t="s">
        <v>1080</v>
      </c>
      <c r="G439" s="238"/>
      <c r="H439" s="242">
        <v>8</v>
      </c>
      <c r="I439" s="243"/>
      <c r="J439" s="238"/>
      <c r="K439" s="238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142</v>
      </c>
      <c r="AU439" s="248" t="s">
        <v>83</v>
      </c>
      <c r="AV439" s="13" t="s">
        <v>83</v>
      </c>
      <c r="AW439" s="13" t="s">
        <v>30</v>
      </c>
      <c r="AX439" s="13" t="s">
        <v>73</v>
      </c>
      <c r="AY439" s="248" t="s">
        <v>132</v>
      </c>
    </row>
    <row r="440" s="14" customFormat="1">
      <c r="A440" s="14"/>
      <c r="B440" s="249"/>
      <c r="C440" s="250"/>
      <c r="D440" s="239" t="s">
        <v>142</v>
      </c>
      <c r="E440" s="251" t="s">
        <v>1</v>
      </c>
      <c r="F440" s="252" t="s">
        <v>1081</v>
      </c>
      <c r="G440" s="250"/>
      <c r="H440" s="251" t="s">
        <v>1</v>
      </c>
      <c r="I440" s="253"/>
      <c r="J440" s="250"/>
      <c r="K440" s="250"/>
      <c r="L440" s="254"/>
      <c r="M440" s="255"/>
      <c r="N440" s="256"/>
      <c r="O440" s="256"/>
      <c r="P440" s="256"/>
      <c r="Q440" s="256"/>
      <c r="R440" s="256"/>
      <c r="S440" s="256"/>
      <c r="T440" s="25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8" t="s">
        <v>142</v>
      </c>
      <c r="AU440" s="258" t="s">
        <v>83</v>
      </c>
      <c r="AV440" s="14" t="s">
        <v>81</v>
      </c>
      <c r="AW440" s="14" t="s">
        <v>30</v>
      </c>
      <c r="AX440" s="14" t="s">
        <v>73</v>
      </c>
      <c r="AY440" s="258" t="s">
        <v>132</v>
      </c>
    </row>
    <row r="441" s="15" customFormat="1">
      <c r="A441" s="15"/>
      <c r="B441" s="259"/>
      <c r="C441" s="260"/>
      <c r="D441" s="239" t="s">
        <v>142</v>
      </c>
      <c r="E441" s="261" t="s">
        <v>1</v>
      </c>
      <c r="F441" s="262" t="s">
        <v>145</v>
      </c>
      <c r="G441" s="260"/>
      <c r="H441" s="263">
        <v>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9" t="s">
        <v>142</v>
      </c>
      <c r="AU441" s="269" t="s">
        <v>83</v>
      </c>
      <c r="AV441" s="15" t="s">
        <v>139</v>
      </c>
      <c r="AW441" s="15" t="s">
        <v>30</v>
      </c>
      <c r="AX441" s="15" t="s">
        <v>81</v>
      </c>
      <c r="AY441" s="269" t="s">
        <v>132</v>
      </c>
    </row>
    <row r="442" s="2" customFormat="1" ht="16.5" customHeight="1">
      <c r="A442" s="39"/>
      <c r="B442" s="40"/>
      <c r="C442" s="219" t="s">
        <v>717</v>
      </c>
      <c r="D442" s="219" t="s">
        <v>134</v>
      </c>
      <c r="E442" s="220" t="s">
        <v>1082</v>
      </c>
      <c r="F442" s="221" t="s">
        <v>1083</v>
      </c>
      <c r="G442" s="222" t="s">
        <v>137</v>
      </c>
      <c r="H442" s="223">
        <v>6.5999999999999996</v>
      </c>
      <c r="I442" s="224"/>
      <c r="J442" s="225">
        <f>ROUND(I442*H442,2)</f>
        <v>0</v>
      </c>
      <c r="K442" s="221" t="s">
        <v>138</v>
      </c>
      <c r="L442" s="45"/>
      <c r="M442" s="226" t="s">
        <v>1</v>
      </c>
      <c r="N442" s="227" t="s">
        <v>38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139</v>
      </c>
      <c r="AT442" s="230" t="s">
        <v>134</v>
      </c>
      <c r="AU442" s="230" t="s">
        <v>83</v>
      </c>
      <c r="AY442" s="18" t="s">
        <v>132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81</v>
      </c>
      <c r="BK442" s="231">
        <f>ROUND(I442*H442,2)</f>
        <v>0</v>
      </c>
      <c r="BL442" s="18" t="s">
        <v>139</v>
      </c>
      <c r="BM442" s="230" t="s">
        <v>718</v>
      </c>
    </row>
    <row r="443" s="2" customFormat="1">
      <c r="A443" s="39"/>
      <c r="B443" s="40"/>
      <c r="C443" s="41"/>
      <c r="D443" s="232" t="s">
        <v>140</v>
      </c>
      <c r="E443" s="41"/>
      <c r="F443" s="233" t="s">
        <v>1084</v>
      </c>
      <c r="G443" s="41"/>
      <c r="H443" s="41"/>
      <c r="I443" s="234"/>
      <c r="J443" s="41"/>
      <c r="K443" s="41"/>
      <c r="L443" s="45"/>
      <c r="M443" s="235"/>
      <c r="N443" s="23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140</v>
      </c>
      <c r="AU443" s="18" t="s">
        <v>83</v>
      </c>
    </row>
    <row r="444" s="13" customFormat="1">
      <c r="A444" s="13"/>
      <c r="B444" s="237"/>
      <c r="C444" s="238"/>
      <c r="D444" s="239" t="s">
        <v>142</v>
      </c>
      <c r="E444" s="240" t="s">
        <v>1</v>
      </c>
      <c r="F444" s="241" t="s">
        <v>1085</v>
      </c>
      <c r="G444" s="238"/>
      <c r="H444" s="242">
        <v>6.5999999999999996</v>
      </c>
      <c r="I444" s="243"/>
      <c r="J444" s="238"/>
      <c r="K444" s="238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142</v>
      </c>
      <c r="AU444" s="248" t="s">
        <v>83</v>
      </c>
      <c r="AV444" s="13" t="s">
        <v>83</v>
      </c>
      <c r="AW444" s="13" t="s">
        <v>30</v>
      </c>
      <c r="AX444" s="13" t="s">
        <v>73</v>
      </c>
      <c r="AY444" s="248" t="s">
        <v>132</v>
      </c>
    </row>
    <row r="445" s="14" customFormat="1">
      <c r="A445" s="14"/>
      <c r="B445" s="249"/>
      <c r="C445" s="250"/>
      <c r="D445" s="239" t="s">
        <v>142</v>
      </c>
      <c r="E445" s="251" t="s">
        <v>1</v>
      </c>
      <c r="F445" s="252" t="s">
        <v>144</v>
      </c>
      <c r="G445" s="250"/>
      <c r="H445" s="251" t="s">
        <v>1</v>
      </c>
      <c r="I445" s="253"/>
      <c r="J445" s="250"/>
      <c r="K445" s="250"/>
      <c r="L445" s="254"/>
      <c r="M445" s="255"/>
      <c r="N445" s="256"/>
      <c r="O445" s="256"/>
      <c r="P445" s="256"/>
      <c r="Q445" s="256"/>
      <c r="R445" s="256"/>
      <c r="S445" s="256"/>
      <c r="T445" s="25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8" t="s">
        <v>142</v>
      </c>
      <c r="AU445" s="258" t="s">
        <v>83</v>
      </c>
      <c r="AV445" s="14" t="s">
        <v>81</v>
      </c>
      <c r="AW445" s="14" t="s">
        <v>30</v>
      </c>
      <c r="AX445" s="14" t="s">
        <v>73</v>
      </c>
      <c r="AY445" s="258" t="s">
        <v>132</v>
      </c>
    </row>
    <row r="446" s="15" customFormat="1">
      <c r="A446" s="15"/>
      <c r="B446" s="259"/>
      <c r="C446" s="260"/>
      <c r="D446" s="239" t="s">
        <v>142</v>
      </c>
      <c r="E446" s="261" t="s">
        <v>1</v>
      </c>
      <c r="F446" s="262" t="s">
        <v>145</v>
      </c>
      <c r="G446" s="260"/>
      <c r="H446" s="263">
        <v>6.5999999999999996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9" t="s">
        <v>142</v>
      </c>
      <c r="AU446" s="269" t="s">
        <v>83</v>
      </c>
      <c r="AV446" s="15" t="s">
        <v>139</v>
      </c>
      <c r="AW446" s="15" t="s">
        <v>30</v>
      </c>
      <c r="AX446" s="15" t="s">
        <v>81</v>
      </c>
      <c r="AY446" s="269" t="s">
        <v>132</v>
      </c>
    </row>
    <row r="447" s="2" customFormat="1" ht="16.5" customHeight="1">
      <c r="A447" s="39"/>
      <c r="B447" s="40"/>
      <c r="C447" s="219" t="s">
        <v>342</v>
      </c>
      <c r="D447" s="219" t="s">
        <v>134</v>
      </c>
      <c r="E447" s="220" t="s">
        <v>1086</v>
      </c>
      <c r="F447" s="221" t="s">
        <v>1087</v>
      </c>
      <c r="G447" s="222" t="s">
        <v>137</v>
      </c>
      <c r="H447" s="223">
        <v>19.800000000000001</v>
      </c>
      <c r="I447" s="224"/>
      <c r="J447" s="225">
        <f>ROUND(I447*H447,2)</f>
        <v>0</v>
      </c>
      <c r="K447" s="221" t="s">
        <v>138</v>
      </c>
      <c r="L447" s="45"/>
      <c r="M447" s="226" t="s">
        <v>1</v>
      </c>
      <c r="N447" s="227" t="s">
        <v>38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139</v>
      </c>
      <c r="AT447" s="230" t="s">
        <v>134</v>
      </c>
      <c r="AU447" s="230" t="s">
        <v>83</v>
      </c>
      <c r="AY447" s="18" t="s">
        <v>132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81</v>
      </c>
      <c r="BK447" s="231">
        <f>ROUND(I447*H447,2)</f>
        <v>0</v>
      </c>
      <c r="BL447" s="18" t="s">
        <v>139</v>
      </c>
      <c r="BM447" s="230" t="s">
        <v>719</v>
      </c>
    </row>
    <row r="448" s="2" customFormat="1">
      <c r="A448" s="39"/>
      <c r="B448" s="40"/>
      <c r="C448" s="41"/>
      <c r="D448" s="232" t="s">
        <v>140</v>
      </c>
      <c r="E448" s="41"/>
      <c r="F448" s="233" t="s">
        <v>1088</v>
      </c>
      <c r="G448" s="41"/>
      <c r="H448" s="41"/>
      <c r="I448" s="234"/>
      <c r="J448" s="41"/>
      <c r="K448" s="41"/>
      <c r="L448" s="45"/>
      <c r="M448" s="235"/>
      <c r="N448" s="23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140</v>
      </c>
      <c r="AU448" s="18" t="s">
        <v>83</v>
      </c>
    </row>
    <row r="449" s="13" customFormat="1">
      <c r="A449" s="13"/>
      <c r="B449" s="237"/>
      <c r="C449" s="238"/>
      <c r="D449" s="239" t="s">
        <v>142</v>
      </c>
      <c r="E449" s="240" t="s">
        <v>1</v>
      </c>
      <c r="F449" s="241" t="s">
        <v>1089</v>
      </c>
      <c r="G449" s="238"/>
      <c r="H449" s="242">
        <v>19.800000000000001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142</v>
      </c>
      <c r="AU449" s="248" t="s">
        <v>83</v>
      </c>
      <c r="AV449" s="13" t="s">
        <v>83</v>
      </c>
      <c r="AW449" s="13" t="s">
        <v>30</v>
      </c>
      <c r="AX449" s="13" t="s">
        <v>73</v>
      </c>
      <c r="AY449" s="248" t="s">
        <v>132</v>
      </c>
    </row>
    <row r="450" s="15" customFormat="1">
      <c r="A450" s="15"/>
      <c r="B450" s="259"/>
      <c r="C450" s="260"/>
      <c r="D450" s="239" t="s">
        <v>142</v>
      </c>
      <c r="E450" s="261" t="s">
        <v>1</v>
      </c>
      <c r="F450" s="262" t="s">
        <v>145</v>
      </c>
      <c r="G450" s="260"/>
      <c r="H450" s="263">
        <v>19.800000000000001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9" t="s">
        <v>142</v>
      </c>
      <c r="AU450" s="269" t="s">
        <v>83</v>
      </c>
      <c r="AV450" s="15" t="s">
        <v>139</v>
      </c>
      <c r="AW450" s="15" t="s">
        <v>30</v>
      </c>
      <c r="AX450" s="15" t="s">
        <v>81</v>
      </c>
      <c r="AY450" s="269" t="s">
        <v>132</v>
      </c>
    </row>
    <row r="451" s="2" customFormat="1" ht="24.15" customHeight="1">
      <c r="A451" s="39"/>
      <c r="B451" s="40"/>
      <c r="C451" s="219" t="s">
        <v>1090</v>
      </c>
      <c r="D451" s="219" t="s">
        <v>134</v>
      </c>
      <c r="E451" s="220" t="s">
        <v>1091</v>
      </c>
      <c r="F451" s="221" t="s">
        <v>1092</v>
      </c>
      <c r="G451" s="222" t="s">
        <v>534</v>
      </c>
      <c r="H451" s="223">
        <v>13</v>
      </c>
      <c r="I451" s="224"/>
      <c r="J451" s="225">
        <f>ROUND(I451*H451,2)</f>
        <v>0</v>
      </c>
      <c r="K451" s="221" t="s">
        <v>138</v>
      </c>
      <c r="L451" s="45"/>
      <c r="M451" s="226" t="s">
        <v>1</v>
      </c>
      <c r="N451" s="227" t="s">
        <v>38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139</v>
      </c>
      <c r="AT451" s="230" t="s">
        <v>134</v>
      </c>
      <c r="AU451" s="230" t="s">
        <v>83</v>
      </c>
      <c r="AY451" s="18" t="s">
        <v>132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81</v>
      </c>
      <c r="BK451" s="231">
        <f>ROUND(I451*H451,2)</f>
        <v>0</v>
      </c>
      <c r="BL451" s="18" t="s">
        <v>139</v>
      </c>
      <c r="BM451" s="230" t="s">
        <v>1093</v>
      </c>
    </row>
    <row r="452" s="2" customFormat="1">
      <c r="A452" s="39"/>
      <c r="B452" s="40"/>
      <c r="C452" s="41"/>
      <c r="D452" s="232" t="s">
        <v>140</v>
      </c>
      <c r="E452" s="41"/>
      <c r="F452" s="233" t="s">
        <v>1094</v>
      </c>
      <c r="G452" s="41"/>
      <c r="H452" s="41"/>
      <c r="I452" s="234"/>
      <c r="J452" s="41"/>
      <c r="K452" s="41"/>
      <c r="L452" s="45"/>
      <c r="M452" s="235"/>
      <c r="N452" s="23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140</v>
      </c>
      <c r="AU452" s="18" t="s">
        <v>83</v>
      </c>
    </row>
    <row r="453" s="13" customFormat="1">
      <c r="A453" s="13"/>
      <c r="B453" s="237"/>
      <c r="C453" s="238"/>
      <c r="D453" s="239" t="s">
        <v>142</v>
      </c>
      <c r="E453" s="240" t="s">
        <v>1</v>
      </c>
      <c r="F453" s="241" t="s">
        <v>1095</v>
      </c>
      <c r="G453" s="238"/>
      <c r="H453" s="242">
        <v>13</v>
      </c>
      <c r="I453" s="243"/>
      <c r="J453" s="238"/>
      <c r="K453" s="238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142</v>
      </c>
      <c r="AU453" s="248" t="s">
        <v>83</v>
      </c>
      <c r="AV453" s="13" t="s">
        <v>83</v>
      </c>
      <c r="AW453" s="13" t="s">
        <v>30</v>
      </c>
      <c r="AX453" s="13" t="s">
        <v>73</v>
      </c>
      <c r="AY453" s="248" t="s">
        <v>132</v>
      </c>
    </row>
    <row r="454" s="14" customFormat="1">
      <c r="A454" s="14"/>
      <c r="B454" s="249"/>
      <c r="C454" s="250"/>
      <c r="D454" s="239" t="s">
        <v>142</v>
      </c>
      <c r="E454" s="251" t="s">
        <v>1</v>
      </c>
      <c r="F454" s="252" t="s">
        <v>1096</v>
      </c>
      <c r="G454" s="250"/>
      <c r="H454" s="251" t="s">
        <v>1</v>
      </c>
      <c r="I454" s="253"/>
      <c r="J454" s="250"/>
      <c r="K454" s="250"/>
      <c r="L454" s="254"/>
      <c r="M454" s="255"/>
      <c r="N454" s="256"/>
      <c r="O454" s="256"/>
      <c r="P454" s="256"/>
      <c r="Q454" s="256"/>
      <c r="R454" s="256"/>
      <c r="S454" s="256"/>
      <c r="T454" s="25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8" t="s">
        <v>142</v>
      </c>
      <c r="AU454" s="258" t="s">
        <v>83</v>
      </c>
      <c r="AV454" s="14" t="s">
        <v>81</v>
      </c>
      <c r="AW454" s="14" t="s">
        <v>30</v>
      </c>
      <c r="AX454" s="14" t="s">
        <v>73</v>
      </c>
      <c r="AY454" s="258" t="s">
        <v>132</v>
      </c>
    </row>
    <row r="455" s="15" customFormat="1">
      <c r="A455" s="15"/>
      <c r="B455" s="259"/>
      <c r="C455" s="260"/>
      <c r="D455" s="239" t="s">
        <v>142</v>
      </c>
      <c r="E455" s="261" t="s">
        <v>1</v>
      </c>
      <c r="F455" s="262" t="s">
        <v>145</v>
      </c>
      <c r="G455" s="260"/>
      <c r="H455" s="263">
        <v>13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9" t="s">
        <v>142</v>
      </c>
      <c r="AU455" s="269" t="s">
        <v>83</v>
      </c>
      <c r="AV455" s="15" t="s">
        <v>139</v>
      </c>
      <c r="AW455" s="15" t="s">
        <v>30</v>
      </c>
      <c r="AX455" s="15" t="s">
        <v>81</v>
      </c>
      <c r="AY455" s="269" t="s">
        <v>132</v>
      </c>
    </row>
    <row r="456" s="2" customFormat="1" ht="16.5" customHeight="1">
      <c r="A456" s="39"/>
      <c r="B456" s="40"/>
      <c r="C456" s="219" t="s">
        <v>347</v>
      </c>
      <c r="D456" s="219" t="s">
        <v>134</v>
      </c>
      <c r="E456" s="220" t="s">
        <v>1097</v>
      </c>
      <c r="F456" s="221" t="s">
        <v>1098</v>
      </c>
      <c r="G456" s="222" t="s">
        <v>534</v>
      </c>
      <c r="H456" s="223">
        <v>7.5</v>
      </c>
      <c r="I456" s="224"/>
      <c r="J456" s="225">
        <f>ROUND(I456*H456,2)</f>
        <v>0</v>
      </c>
      <c r="K456" s="221" t="s">
        <v>138</v>
      </c>
      <c r="L456" s="45"/>
      <c r="M456" s="226" t="s">
        <v>1</v>
      </c>
      <c r="N456" s="227" t="s">
        <v>38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139</v>
      </c>
      <c r="AT456" s="230" t="s">
        <v>134</v>
      </c>
      <c r="AU456" s="230" t="s">
        <v>83</v>
      </c>
      <c r="AY456" s="18" t="s">
        <v>132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81</v>
      </c>
      <c r="BK456" s="231">
        <f>ROUND(I456*H456,2)</f>
        <v>0</v>
      </c>
      <c r="BL456" s="18" t="s">
        <v>139</v>
      </c>
      <c r="BM456" s="230" t="s">
        <v>1099</v>
      </c>
    </row>
    <row r="457" s="2" customFormat="1">
      <c r="A457" s="39"/>
      <c r="B457" s="40"/>
      <c r="C457" s="41"/>
      <c r="D457" s="232" t="s">
        <v>140</v>
      </c>
      <c r="E457" s="41"/>
      <c r="F457" s="233" t="s">
        <v>1100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140</v>
      </c>
      <c r="AU457" s="18" t="s">
        <v>83</v>
      </c>
    </row>
    <row r="458" s="13" customFormat="1">
      <c r="A458" s="13"/>
      <c r="B458" s="237"/>
      <c r="C458" s="238"/>
      <c r="D458" s="239" t="s">
        <v>142</v>
      </c>
      <c r="E458" s="240" t="s">
        <v>1</v>
      </c>
      <c r="F458" s="241" t="s">
        <v>1101</v>
      </c>
      <c r="G458" s="238"/>
      <c r="H458" s="242">
        <v>7.5</v>
      </c>
      <c r="I458" s="243"/>
      <c r="J458" s="238"/>
      <c r="K458" s="238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142</v>
      </c>
      <c r="AU458" s="248" t="s">
        <v>83</v>
      </c>
      <c r="AV458" s="13" t="s">
        <v>83</v>
      </c>
      <c r="AW458" s="13" t="s">
        <v>30</v>
      </c>
      <c r="AX458" s="13" t="s">
        <v>73</v>
      </c>
      <c r="AY458" s="248" t="s">
        <v>132</v>
      </c>
    </row>
    <row r="459" s="14" customFormat="1">
      <c r="A459" s="14"/>
      <c r="B459" s="249"/>
      <c r="C459" s="250"/>
      <c r="D459" s="239" t="s">
        <v>142</v>
      </c>
      <c r="E459" s="251" t="s">
        <v>1</v>
      </c>
      <c r="F459" s="252" t="s">
        <v>144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8" t="s">
        <v>142</v>
      </c>
      <c r="AU459" s="258" t="s">
        <v>83</v>
      </c>
      <c r="AV459" s="14" t="s">
        <v>81</v>
      </c>
      <c r="AW459" s="14" t="s">
        <v>30</v>
      </c>
      <c r="AX459" s="14" t="s">
        <v>73</v>
      </c>
      <c r="AY459" s="258" t="s">
        <v>132</v>
      </c>
    </row>
    <row r="460" s="15" customFormat="1">
      <c r="A460" s="15"/>
      <c r="B460" s="259"/>
      <c r="C460" s="260"/>
      <c r="D460" s="239" t="s">
        <v>142</v>
      </c>
      <c r="E460" s="261" t="s">
        <v>1</v>
      </c>
      <c r="F460" s="262" t="s">
        <v>145</v>
      </c>
      <c r="G460" s="260"/>
      <c r="H460" s="263">
        <v>7.5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9" t="s">
        <v>142</v>
      </c>
      <c r="AU460" s="269" t="s">
        <v>83</v>
      </c>
      <c r="AV460" s="15" t="s">
        <v>139</v>
      </c>
      <c r="AW460" s="15" t="s">
        <v>30</v>
      </c>
      <c r="AX460" s="15" t="s">
        <v>81</v>
      </c>
      <c r="AY460" s="269" t="s">
        <v>132</v>
      </c>
    </row>
    <row r="461" s="2" customFormat="1" ht="16.5" customHeight="1">
      <c r="A461" s="39"/>
      <c r="B461" s="40"/>
      <c r="C461" s="219" t="s">
        <v>1102</v>
      </c>
      <c r="D461" s="219" t="s">
        <v>134</v>
      </c>
      <c r="E461" s="220" t="s">
        <v>1103</v>
      </c>
      <c r="F461" s="221" t="s">
        <v>1104</v>
      </c>
      <c r="G461" s="222" t="s">
        <v>534</v>
      </c>
      <c r="H461" s="223">
        <v>63</v>
      </c>
      <c r="I461" s="224"/>
      <c r="J461" s="225">
        <f>ROUND(I461*H461,2)</f>
        <v>0</v>
      </c>
      <c r="K461" s="221" t="s">
        <v>138</v>
      </c>
      <c r="L461" s="45"/>
      <c r="M461" s="226" t="s">
        <v>1</v>
      </c>
      <c r="N461" s="227" t="s">
        <v>38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139</v>
      </c>
      <c r="AT461" s="230" t="s">
        <v>134</v>
      </c>
      <c r="AU461" s="230" t="s">
        <v>83</v>
      </c>
      <c r="AY461" s="18" t="s">
        <v>132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81</v>
      </c>
      <c r="BK461" s="231">
        <f>ROUND(I461*H461,2)</f>
        <v>0</v>
      </c>
      <c r="BL461" s="18" t="s">
        <v>139</v>
      </c>
      <c r="BM461" s="230" t="s">
        <v>1105</v>
      </c>
    </row>
    <row r="462" s="2" customFormat="1">
      <c r="A462" s="39"/>
      <c r="B462" s="40"/>
      <c r="C462" s="41"/>
      <c r="D462" s="232" t="s">
        <v>140</v>
      </c>
      <c r="E462" s="41"/>
      <c r="F462" s="233" t="s">
        <v>1106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140</v>
      </c>
      <c r="AU462" s="18" t="s">
        <v>83</v>
      </c>
    </row>
    <row r="463" s="13" customFormat="1">
      <c r="A463" s="13"/>
      <c r="B463" s="237"/>
      <c r="C463" s="238"/>
      <c r="D463" s="239" t="s">
        <v>142</v>
      </c>
      <c r="E463" s="240" t="s">
        <v>1</v>
      </c>
      <c r="F463" s="241" t="s">
        <v>1107</v>
      </c>
      <c r="G463" s="238"/>
      <c r="H463" s="242">
        <v>63</v>
      </c>
      <c r="I463" s="243"/>
      <c r="J463" s="238"/>
      <c r="K463" s="238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142</v>
      </c>
      <c r="AU463" s="248" t="s">
        <v>83</v>
      </c>
      <c r="AV463" s="13" t="s">
        <v>83</v>
      </c>
      <c r="AW463" s="13" t="s">
        <v>30</v>
      </c>
      <c r="AX463" s="13" t="s">
        <v>73</v>
      </c>
      <c r="AY463" s="248" t="s">
        <v>132</v>
      </c>
    </row>
    <row r="464" s="14" customFormat="1">
      <c r="A464" s="14"/>
      <c r="B464" s="249"/>
      <c r="C464" s="250"/>
      <c r="D464" s="239" t="s">
        <v>142</v>
      </c>
      <c r="E464" s="251" t="s">
        <v>1</v>
      </c>
      <c r="F464" s="252" t="s">
        <v>1108</v>
      </c>
      <c r="G464" s="250"/>
      <c r="H464" s="251" t="s">
        <v>1</v>
      </c>
      <c r="I464" s="253"/>
      <c r="J464" s="250"/>
      <c r="K464" s="250"/>
      <c r="L464" s="254"/>
      <c r="M464" s="255"/>
      <c r="N464" s="256"/>
      <c r="O464" s="256"/>
      <c r="P464" s="256"/>
      <c r="Q464" s="256"/>
      <c r="R464" s="256"/>
      <c r="S464" s="256"/>
      <c r="T464" s="25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8" t="s">
        <v>142</v>
      </c>
      <c r="AU464" s="258" t="s">
        <v>83</v>
      </c>
      <c r="AV464" s="14" t="s">
        <v>81</v>
      </c>
      <c r="AW464" s="14" t="s">
        <v>30</v>
      </c>
      <c r="AX464" s="14" t="s">
        <v>73</v>
      </c>
      <c r="AY464" s="258" t="s">
        <v>132</v>
      </c>
    </row>
    <row r="465" s="15" customFormat="1">
      <c r="A465" s="15"/>
      <c r="B465" s="259"/>
      <c r="C465" s="260"/>
      <c r="D465" s="239" t="s">
        <v>142</v>
      </c>
      <c r="E465" s="261" t="s">
        <v>1</v>
      </c>
      <c r="F465" s="262" t="s">
        <v>145</v>
      </c>
      <c r="G465" s="260"/>
      <c r="H465" s="263">
        <v>63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9" t="s">
        <v>142</v>
      </c>
      <c r="AU465" s="269" t="s">
        <v>83</v>
      </c>
      <c r="AV465" s="15" t="s">
        <v>139</v>
      </c>
      <c r="AW465" s="15" t="s">
        <v>30</v>
      </c>
      <c r="AX465" s="15" t="s">
        <v>81</v>
      </c>
      <c r="AY465" s="269" t="s">
        <v>132</v>
      </c>
    </row>
    <row r="466" s="2" customFormat="1" ht="24.15" customHeight="1">
      <c r="A466" s="39"/>
      <c r="B466" s="40"/>
      <c r="C466" s="219" t="s">
        <v>352</v>
      </c>
      <c r="D466" s="219" t="s">
        <v>134</v>
      </c>
      <c r="E466" s="220" t="s">
        <v>1109</v>
      </c>
      <c r="F466" s="221" t="s">
        <v>1110</v>
      </c>
      <c r="G466" s="222" t="s">
        <v>137</v>
      </c>
      <c r="H466" s="223">
        <v>54</v>
      </c>
      <c r="I466" s="224"/>
      <c r="J466" s="225">
        <f>ROUND(I466*H466,2)</f>
        <v>0</v>
      </c>
      <c r="K466" s="221" t="s">
        <v>138</v>
      </c>
      <c r="L466" s="45"/>
      <c r="M466" s="226" t="s">
        <v>1</v>
      </c>
      <c r="N466" s="227" t="s">
        <v>38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139</v>
      </c>
      <c r="AT466" s="230" t="s">
        <v>134</v>
      </c>
      <c r="AU466" s="230" t="s">
        <v>83</v>
      </c>
      <c r="AY466" s="18" t="s">
        <v>132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81</v>
      </c>
      <c r="BK466" s="231">
        <f>ROUND(I466*H466,2)</f>
        <v>0</v>
      </c>
      <c r="BL466" s="18" t="s">
        <v>139</v>
      </c>
      <c r="BM466" s="230" t="s">
        <v>1111</v>
      </c>
    </row>
    <row r="467" s="2" customFormat="1">
      <c r="A467" s="39"/>
      <c r="B467" s="40"/>
      <c r="C467" s="41"/>
      <c r="D467" s="232" t="s">
        <v>140</v>
      </c>
      <c r="E467" s="41"/>
      <c r="F467" s="233" t="s">
        <v>1112</v>
      </c>
      <c r="G467" s="41"/>
      <c r="H467" s="41"/>
      <c r="I467" s="234"/>
      <c r="J467" s="41"/>
      <c r="K467" s="41"/>
      <c r="L467" s="45"/>
      <c r="M467" s="235"/>
      <c r="N467" s="236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140</v>
      </c>
      <c r="AU467" s="18" t="s">
        <v>83</v>
      </c>
    </row>
    <row r="468" s="13" customFormat="1">
      <c r="A468" s="13"/>
      <c r="B468" s="237"/>
      <c r="C468" s="238"/>
      <c r="D468" s="239" t="s">
        <v>142</v>
      </c>
      <c r="E468" s="240" t="s">
        <v>1</v>
      </c>
      <c r="F468" s="241" t="s">
        <v>1113</v>
      </c>
      <c r="G468" s="238"/>
      <c r="H468" s="242">
        <v>54</v>
      </c>
      <c r="I468" s="243"/>
      <c r="J468" s="238"/>
      <c r="K468" s="238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142</v>
      </c>
      <c r="AU468" s="248" t="s">
        <v>83</v>
      </c>
      <c r="AV468" s="13" t="s">
        <v>83</v>
      </c>
      <c r="AW468" s="13" t="s">
        <v>30</v>
      </c>
      <c r="AX468" s="13" t="s">
        <v>73</v>
      </c>
      <c r="AY468" s="248" t="s">
        <v>132</v>
      </c>
    </row>
    <row r="469" s="14" customFormat="1">
      <c r="A469" s="14"/>
      <c r="B469" s="249"/>
      <c r="C469" s="250"/>
      <c r="D469" s="239" t="s">
        <v>142</v>
      </c>
      <c r="E469" s="251" t="s">
        <v>1</v>
      </c>
      <c r="F469" s="252" t="s">
        <v>144</v>
      </c>
      <c r="G469" s="250"/>
      <c r="H469" s="251" t="s">
        <v>1</v>
      </c>
      <c r="I469" s="253"/>
      <c r="J469" s="250"/>
      <c r="K469" s="250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142</v>
      </c>
      <c r="AU469" s="258" t="s">
        <v>83</v>
      </c>
      <c r="AV469" s="14" t="s">
        <v>81</v>
      </c>
      <c r="AW469" s="14" t="s">
        <v>30</v>
      </c>
      <c r="AX469" s="14" t="s">
        <v>73</v>
      </c>
      <c r="AY469" s="258" t="s">
        <v>132</v>
      </c>
    </row>
    <row r="470" s="15" customFormat="1">
      <c r="A470" s="15"/>
      <c r="B470" s="259"/>
      <c r="C470" s="260"/>
      <c r="D470" s="239" t="s">
        <v>142</v>
      </c>
      <c r="E470" s="261" t="s">
        <v>1</v>
      </c>
      <c r="F470" s="262" t="s">
        <v>145</v>
      </c>
      <c r="G470" s="260"/>
      <c r="H470" s="263">
        <v>54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9" t="s">
        <v>142</v>
      </c>
      <c r="AU470" s="269" t="s">
        <v>83</v>
      </c>
      <c r="AV470" s="15" t="s">
        <v>139</v>
      </c>
      <c r="AW470" s="15" t="s">
        <v>30</v>
      </c>
      <c r="AX470" s="15" t="s">
        <v>81</v>
      </c>
      <c r="AY470" s="269" t="s">
        <v>132</v>
      </c>
    </row>
    <row r="471" s="12" customFormat="1" ht="22.8" customHeight="1">
      <c r="A471" s="12"/>
      <c r="B471" s="203"/>
      <c r="C471" s="204"/>
      <c r="D471" s="205" t="s">
        <v>72</v>
      </c>
      <c r="E471" s="217" t="s">
        <v>161</v>
      </c>
      <c r="F471" s="217" t="s">
        <v>162</v>
      </c>
      <c r="G471" s="204"/>
      <c r="H471" s="204"/>
      <c r="I471" s="207"/>
      <c r="J471" s="218">
        <f>BK471</f>
        <v>0</v>
      </c>
      <c r="K471" s="204"/>
      <c r="L471" s="209"/>
      <c r="M471" s="210"/>
      <c r="N471" s="211"/>
      <c r="O471" s="211"/>
      <c r="P471" s="212">
        <f>SUM(P472:P516)</f>
        <v>0</v>
      </c>
      <c r="Q471" s="211"/>
      <c r="R471" s="212">
        <f>SUM(R472:R516)</f>
        <v>0.057000000000000002</v>
      </c>
      <c r="S471" s="211"/>
      <c r="T471" s="213">
        <f>SUM(T472:T516)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4" t="s">
        <v>81</v>
      </c>
      <c r="AT471" s="215" t="s">
        <v>72</v>
      </c>
      <c r="AU471" s="215" t="s">
        <v>81</v>
      </c>
      <c r="AY471" s="214" t="s">
        <v>132</v>
      </c>
      <c r="BK471" s="216">
        <f>SUM(BK472:BK516)</f>
        <v>0</v>
      </c>
    </row>
    <row r="472" s="2" customFormat="1" ht="16.5" customHeight="1">
      <c r="A472" s="39"/>
      <c r="B472" s="40"/>
      <c r="C472" s="270" t="s">
        <v>1114</v>
      </c>
      <c r="D472" s="270" t="s">
        <v>199</v>
      </c>
      <c r="E472" s="271" t="s">
        <v>1115</v>
      </c>
      <c r="F472" s="272" t="s">
        <v>1116</v>
      </c>
      <c r="G472" s="273" t="s">
        <v>207</v>
      </c>
      <c r="H472" s="274">
        <v>30</v>
      </c>
      <c r="I472" s="275"/>
      <c r="J472" s="276">
        <f>ROUND(I472*H472,2)</f>
        <v>0</v>
      </c>
      <c r="K472" s="272" t="s">
        <v>138</v>
      </c>
      <c r="L472" s="277"/>
      <c r="M472" s="278" t="s">
        <v>1</v>
      </c>
      <c r="N472" s="279" t="s">
        <v>38</v>
      </c>
      <c r="O472" s="92"/>
      <c r="P472" s="228">
        <f>O472*H472</f>
        <v>0</v>
      </c>
      <c r="Q472" s="228">
        <v>0.0019</v>
      </c>
      <c r="R472" s="228">
        <f>Q472*H472</f>
        <v>0.057000000000000002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165</v>
      </c>
      <c r="AT472" s="230" t="s">
        <v>199</v>
      </c>
      <c r="AU472" s="230" t="s">
        <v>83</v>
      </c>
      <c r="AY472" s="18" t="s">
        <v>132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81</v>
      </c>
      <c r="BK472" s="231">
        <f>ROUND(I472*H472,2)</f>
        <v>0</v>
      </c>
      <c r="BL472" s="18" t="s">
        <v>139</v>
      </c>
      <c r="BM472" s="230" t="s">
        <v>1117</v>
      </c>
    </row>
    <row r="473" s="2" customFormat="1" ht="24.15" customHeight="1">
      <c r="A473" s="39"/>
      <c r="B473" s="40"/>
      <c r="C473" s="219" t="s">
        <v>1118</v>
      </c>
      <c r="D473" s="219" t="s">
        <v>134</v>
      </c>
      <c r="E473" s="220" t="s">
        <v>1119</v>
      </c>
      <c r="F473" s="221" t="s">
        <v>1120</v>
      </c>
      <c r="G473" s="222" t="s">
        <v>137</v>
      </c>
      <c r="H473" s="223">
        <v>40</v>
      </c>
      <c r="I473" s="224"/>
      <c r="J473" s="225">
        <f>ROUND(I473*H473,2)</f>
        <v>0</v>
      </c>
      <c r="K473" s="221" t="s">
        <v>1</v>
      </c>
      <c r="L473" s="45"/>
      <c r="M473" s="226" t="s">
        <v>1</v>
      </c>
      <c r="N473" s="227" t="s">
        <v>38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139</v>
      </c>
      <c r="AT473" s="230" t="s">
        <v>134</v>
      </c>
      <c r="AU473" s="230" t="s">
        <v>83</v>
      </c>
      <c r="AY473" s="18" t="s">
        <v>132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81</v>
      </c>
      <c r="BK473" s="231">
        <f>ROUND(I473*H473,2)</f>
        <v>0</v>
      </c>
      <c r="BL473" s="18" t="s">
        <v>139</v>
      </c>
      <c r="BM473" s="230" t="s">
        <v>1121</v>
      </c>
    </row>
    <row r="474" s="13" customFormat="1">
      <c r="A474" s="13"/>
      <c r="B474" s="237"/>
      <c r="C474" s="238"/>
      <c r="D474" s="239" t="s">
        <v>142</v>
      </c>
      <c r="E474" s="240" t="s">
        <v>1</v>
      </c>
      <c r="F474" s="241" t="s">
        <v>1122</v>
      </c>
      <c r="G474" s="238"/>
      <c r="H474" s="242">
        <v>40</v>
      </c>
      <c r="I474" s="243"/>
      <c r="J474" s="238"/>
      <c r="K474" s="238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142</v>
      </c>
      <c r="AU474" s="248" t="s">
        <v>83</v>
      </c>
      <c r="AV474" s="13" t="s">
        <v>83</v>
      </c>
      <c r="AW474" s="13" t="s">
        <v>30</v>
      </c>
      <c r="AX474" s="13" t="s">
        <v>73</v>
      </c>
      <c r="AY474" s="248" t="s">
        <v>132</v>
      </c>
    </row>
    <row r="475" s="14" customFormat="1">
      <c r="A475" s="14"/>
      <c r="B475" s="249"/>
      <c r="C475" s="250"/>
      <c r="D475" s="239" t="s">
        <v>142</v>
      </c>
      <c r="E475" s="251" t="s">
        <v>1</v>
      </c>
      <c r="F475" s="252" t="s">
        <v>1123</v>
      </c>
      <c r="G475" s="250"/>
      <c r="H475" s="251" t="s">
        <v>1</v>
      </c>
      <c r="I475" s="253"/>
      <c r="J475" s="250"/>
      <c r="K475" s="250"/>
      <c r="L475" s="254"/>
      <c r="M475" s="255"/>
      <c r="N475" s="256"/>
      <c r="O475" s="256"/>
      <c r="P475" s="256"/>
      <c r="Q475" s="256"/>
      <c r="R475" s="256"/>
      <c r="S475" s="256"/>
      <c r="T475" s="25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8" t="s">
        <v>142</v>
      </c>
      <c r="AU475" s="258" t="s">
        <v>83</v>
      </c>
      <c r="AV475" s="14" t="s">
        <v>81</v>
      </c>
      <c r="AW475" s="14" t="s">
        <v>30</v>
      </c>
      <c r="AX475" s="14" t="s">
        <v>73</v>
      </c>
      <c r="AY475" s="258" t="s">
        <v>132</v>
      </c>
    </row>
    <row r="476" s="15" customFormat="1">
      <c r="A476" s="15"/>
      <c r="B476" s="259"/>
      <c r="C476" s="260"/>
      <c r="D476" s="239" t="s">
        <v>142</v>
      </c>
      <c r="E476" s="261" t="s">
        <v>1</v>
      </c>
      <c r="F476" s="262" t="s">
        <v>145</v>
      </c>
      <c r="G476" s="260"/>
      <c r="H476" s="263">
        <v>40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9" t="s">
        <v>142</v>
      </c>
      <c r="AU476" s="269" t="s">
        <v>83</v>
      </c>
      <c r="AV476" s="15" t="s">
        <v>139</v>
      </c>
      <c r="AW476" s="15" t="s">
        <v>30</v>
      </c>
      <c r="AX476" s="15" t="s">
        <v>81</v>
      </c>
      <c r="AY476" s="269" t="s">
        <v>132</v>
      </c>
    </row>
    <row r="477" s="2" customFormat="1" ht="21.75" customHeight="1">
      <c r="A477" s="39"/>
      <c r="B477" s="40"/>
      <c r="C477" s="219" t="s">
        <v>357</v>
      </c>
      <c r="D477" s="219" t="s">
        <v>134</v>
      </c>
      <c r="E477" s="220" t="s">
        <v>1124</v>
      </c>
      <c r="F477" s="221" t="s">
        <v>1125</v>
      </c>
      <c r="G477" s="222" t="s">
        <v>137</v>
      </c>
      <c r="H477" s="223">
        <v>112.5</v>
      </c>
      <c r="I477" s="224"/>
      <c r="J477" s="225">
        <f>ROUND(I477*H477,2)</f>
        <v>0</v>
      </c>
      <c r="K477" s="221" t="s">
        <v>138</v>
      </c>
      <c r="L477" s="45"/>
      <c r="M477" s="226" t="s">
        <v>1</v>
      </c>
      <c r="N477" s="227" t="s">
        <v>38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139</v>
      </c>
      <c r="AT477" s="230" t="s">
        <v>134</v>
      </c>
      <c r="AU477" s="230" t="s">
        <v>83</v>
      </c>
      <c r="AY477" s="18" t="s">
        <v>132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81</v>
      </c>
      <c r="BK477" s="231">
        <f>ROUND(I477*H477,2)</f>
        <v>0</v>
      </c>
      <c r="BL477" s="18" t="s">
        <v>139</v>
      </c>
      <c r="BM477" s="230" t="s">
        <v>1126</v>
      </c>
    </row>
    <row r="478" s="2" customFormat="1">
      <c r="A478" s="39"/>
      <c r="B478" s="40"/>
      <c r="C478" s="41"/>
      <c r="D478" s="232" t="s">
        <v>140</v>
      </c>
      <c r="E478" s="41"/>
      <c r="F478" s="233" t="s">
        <v>1127</v>
      </c>
      <c r="G478" s="41"/>
      <c r="H478" s="41"/>
      <c r="I478" s="234"/>
      <c r="J478" s="41"/>
      <c r="K478" s="41"/>
      <c r="L478" s="45"/>
      <c r="M478" s="235"/>
      <c r="N478" s="23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140</v>
      </c>
      <c r="AU478" s="18" t="s">
        <v>83</v>
      </c>
    </row>
    <row r="479" s="13" customFormat="1">
      <c r="A479" s="13"/>
      <c r="B479" s="237"/>
      <c r="C479" s="238"/>
      <c r="D479" s="239" t="s">
        <v>142</v>
      </c>
      <c r="E479" s="240" t="s">
        <v>1</v>
      </c>
      <c r="F479" s="241" t="s">
        <v>831</v>
      </c>
      <c r="G479" s="238"/>
      <c r="H479" s="242">
        <v>112.5</v>
      </c>
      <c r="I479" s="243"/>
      <c r="J479" s="238"/>
      <c r="K479" s="238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142</v>
      </c>
      <c r="AU479" s="248" t="s">
        <v>83</v>
      </c>
      <c r="AV479" s="13" t="s">
        <v>83</v>
      </c>
      <c r="AW479" s="13" t="s">
        <v>30</v>
      </c>
      <c r="AX479" s="13" t="s">
        <v>73</v>
      </c>
      <c r="AY479" s="248" t="s">
        <v>132</v>
      </c>
    </row>
    <row r="480" s="14" customFormat="1">
      <c r="A480" s="14"/>
      <c r="B480" s="249"/>
      <c r="C480" s="250"/>
      <c r="D480" s="239" t="s">
        <v>142</v>
      </c>
      <c r="E480" s="251" t="s">
        <v>1</v>
      </c>
      <c r="F480" s="252" t="s">
        <v>144</v>
      </c>
      <c r="G480" s="250"/>
      <c r="H480" s="251" t="s">
        <v>1</v>
      </c>
      <c r="I480" s="253"/>
      <c r="J480" s="250"/>
      <c r="K480" s="250"/>
      <c r="L480" s="254"/>
      <c r="M480" s="255"/>
      <c r="N480" s="256"/>
      <c r="O480" s="256"/>
      <c r="P480" s="256"/>
      <c r="Q480" s="256"/>
      <c r="R480" s="256"/>
      <c r="S480" s="256"/>
      <c r="T480" s="25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8" t="s">
        <v>142</v>
      </c>
      <c r="AU480" s="258" t="s">
        <v>83</v>
      </c>
      <c r="AV480" s="14" t="s">
        <v>81</v>
      </c>
      <c r="AW480" s="14" t="s">
        <v>30</v>
      </c>
      <c r="AX480" s="14" t="s">
        <v>73</v>
      </c>
      <c r="AY480" s="258" t="s">
        <v>132</v>
      </c>
    </row>
    <row r="481" s="15" customFormat="1">
      <c r="A481" s="15"/>
      <c r="B481" s="259"/>
      <c r="C481" s="260"/>
      <c r="D481" s="239" t="s">
        <v>142</v>
      </c>
      <c r="E481" s="261" t="s">
        <v>1</v>
      </c>
      <c r="F481" s="262" t="s">
        <v>145</v>
      </c>
      <c r="G481" s="260"/>
      <c r="H481" s="263">
        <v>112.5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9" t="s">
        <v>142</v>
      </c>
      <c r="AU481" s="269" t="s">
        <v>83</v>
      </c>
      <c r="AV481" s="15" t="s">
        <v>139</v>
      </c>
      <c r="AW481" s="15" t="s">
        <v>30</v>
      </c>
      <c r="AX481" s="15" t="s">
        <v>81</v>
      </c>
      <c r="AY481" s="269" t="s">
        <v>132</v>
      </c>
    </row>
    <row r="482" s="2" customFormat="1" ht="24.15" customHeight="1">
      <c r="A482" s="39"/>
      <c r="B482" s="40"/>
      <c r="C482" s="219" t="s">
        <v>1128</v>
      </c>
      <c r="D482" s="219" t="s">
        <v>134</v>
      </c>
      <c r="E482" s="220" t="s">
        <v>1129</v>
      </c>
      <c r="F482" s="221" t="s">
        <v>1130</v>
      </c>
      <c r="G482" s="222" t="s">
        <v>137</v>
      </c>
      <c r="H482" s="223">
        <v>116.25</v>
      </c>
      <c r="I482" s="224"/>
      <c r="J482" s="225">
        <f>ROUND(I482*H482,2)</f>
        <v>0</v>
      </c>
      <c r="K482" s="221" t="s">
        <v>138</v>
      </c>
      <c r="L482" s="45"/>
      <c r="M482" s="226" t="s">
        <v>1</v>
      </c>
      <c r="N482" s="227" t="s">
        <v>38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139</v>
      </c>
      <c r="AT482" s="230" t="s">
        <v>134</v>
      </c>
      <c r="AU482" s="230" t="s">
        <v>83</v>
      </c>
      <c r="AY482" s="18" t="s">
        <v>132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81</v>
      </c>
      <c r="BK482" s="231">
        <f>ROUND(I482*H482,2)</f>
        <v>0</v>
      </c>
      <c r="BL482" s="18" t="s">
        <v>139</v>
      </c>
      <c r="BM482" s="230" t="s">
        <v>1131</v>
      </c>
    </row>
    <row r="483" s="2" customFormat="1">
      <c r="A483" s="39"/>
      <c r="B483" s="40"/>
      <c r="C483" s="41"/>
      <c r="D483" s="232" t="s">
        <v>140</v>
      </c>
      <c r="E483" s="41"/>
      <c r="F483" s="233" t="s">
        <v>1132</v>
      </c>
      <c r="G483" s="41"/>
      <c r="H483" s="41"/>
      <c r="I483" s="234"/>
      <c r="J483" s="41"/>
      <c r="K483" s="41"/>
      <c r="L483" s="45"/>
      <c r="M483" s="235"/>
      <c r="N483" s="23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140</v>
      </c>
      <c r="AU483" s="18" t="s">
        <v>83</v>
      </c>
    </row>
    <row r="484" s="13" customFormat="1">
      <c r="A484" s="13"/>
      <c r="B484" s="237"/>
      <c r="C484" s="238"/>
      <c r="D484" s="239" t="s">
        <v>142</v>
      </c>
      <c r="E484" s="240" t="s">
        <v>1</v>
      </c>
      <c r="F484" s="241" t="s">
        <v>1133</v>
      </c>
      <c r="G484" s="238"/>
      <c r="H484" s="242">
        <v>116.25</v>
      </c>
      <c r="I484" s="243"/>
      <c r="J484" s="238"/>
      <c r="K484" s="238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142</v>
      </c>
      <c r="AU484" s="248" t="s">
        <v>83</v>
      </c>
      <c r="AV484" s="13" t="s">
        <v>83</v>
      </c>
      <c r="AW484" s="13" t="s">
        <v>30</v>
      </c>
      <c r="AX484" s="13" t="s">
        <v>73</v>
      </c>
      <c r="AY484" s="248" t="s">
        <v>132</v>
      </c>
    </row>
    <row r="485" s="14" customFormat="1">
      <c r="A485" s="14"/>
      <c r="B485" s="249"/>
      <c r="C485" s="250"/>
      <c r="D485" s="239" t="s">
        <v>142</v>
      </c>
      <c r="E485" s="251" t="s">
        <v>1</v>
      </c>
      <c r="F485" s="252" t="s">
        <v>144</v>
      </c>
      <c r="G485" s="250"/>
      <c r="H485" s="251" t="s">
        <v>1</v>
      </c>
      <c r="I485" s="253"/>
      <c r="J485" s="250"/>
      <c r="K485" s="250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142</v>
      </c>
      <c r="AU485" s="258" t="s">
        <v>83</v>
      </c>
      <c r="AV485" s="14" t="s">
        <v>81</v>
      </c>
      <c r="AW485" s="14" t="s">
        <v>30</v>
      </c>
      <c r="AX485" s="14" t="s">
        <v>73</v>
      </c>
      <c r="AY485" s="258" t="s">
        <v>132</v>
      </c>
    </row>
    <row r="486" s="15" customFormat="1">
      <c r="A486" s="15"/>
      <c r="B486" s="259"/>
      <c r="C486" s="260"/>
      <c r="D486" s="239" t="s">
        <v>142</v>
      </c>
      <c r="E486" s="261" t="s">
        <v>1</v>
      </c>
      <c r="F486" s="262" t="s">
        <v>145</v>
      </c>
      <c r="G486" s="260"/>
      <c r="H486" s="263">
        <v>116.25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9" t="s">
        <v>142</v>
      </c>
      <c r="AU486" s="269" t="s">
        <v>83</v>
      </c>
      <c r="AV486" s="15" t="s">
        <v>139</v>
      </c>
      <c r="AW486" s="15" t="s">
        <v>30</v>
      </c>
      <c r="AX486" s="15" t="s">
        <v>81</v>
      </c>
      <c r="AY486" s="269" t="s">
        <v>132</v>
      </c>
    </row>
    <row r="487" s="2" customFormat="1" ht="24.15" customHeight="1">
      <c r="A487" s="39"/>
      <c r="B487" s="40"/>
      <c r="C487" s="219" t="s">
        <v>361</v>
      </c>
      <c r="D487" s="219" t="s">
        <v>134</v>
      </c>
      <c r="E487" s="220" t="s">
        <v>588</v>
      </c>
      <c r="F487" s="221" t="s">
        <v>1134</v>
      </c>
      <c r="G487" s="222" t="s">
        <v>137</v>
      </c>
      <c r="H487" s="223">
        <v>118.125</v>
      </c>
      <c r="I487" s="224"/>
      <c r="J487" s="225">
        <f>ROUND(I487*H487,2)</f>
        <v>0</v>
      </c>
      <c r="K487" s="221" t="s">
        <v>138</v>
      </c>
      <c r="L487" s="45"/>
      <c r="M487" s="226" t="s">
        <v>1</v>
      </c>
      <c r="N487" s="227" t="s">
        <v>38</v>
      </c>
      <c r="O487" s="92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139</v>
      </c>
      <c r="AT487" s="230" t="s">
        <v>134</v>
      </c>
      <c r="AU487" s="230" t="s">
        <v>83</v>
      </c>
      <c r="AY487" s="18" t="s">
        <v>132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81</v>
      </c>
      <c r="BK487" s="231">
        <f>ROUND(I487*H487,2)</f>
        <v>0</v>
      </c>
      <c r="BL487" s="18" t="s">
        <v>139</v>
      </c>
      <c r="BM487" s="230" t="s">
        <v>1135</v>
      </c>
    </row>
    <row r="488" s="2" customFormat="1">
      <c r="A488" s="39"/>
      <c r="B488" s="40"/>
      <c r="C488" s="41"/>
      <c r="D488" s="232" t="s">
        <v>140</v>
      </c>
      <c r="E488" s="41"/>
      <c r="F488" s="233" t="s">
        <v>590</v>
      </c>
      <c r="G488" s="41"/>
      <c r="H488" s="41"/>
      <c r="I488" s="234"/>
      <c r="J488" s="41"/>
      <c r="K488" s="41"/>
      <c r="L488" s="45"/>
      <c r="M488" s="235"/>
      <c r="N488" s="23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140</v>
      </c>
      <c r="AU488" s="18" t="s">
        <v>83</v>
      </c>
    </row>
    <row r="489" s="13" customFormat="1">
      <c r="A489" s="13"/>
      <c r="B489" s="237"/>
      <c r="C489" s="238"/>
      <c r="D489" s="239" t="s">
        <v>142</v>
      </c>
      <c r="E489" s="240" t="s">
        <v>1</v>
      </c>
      <c r="F489" s="241" t="s">
        <v>1136</v>
      </c>
      <c r="G489" s="238"/>
      <c r="H489" s="242">
        <v>118.125</v>
      </c>
      <c r="I489" s="243"/>
      <c r="J489" s="238"/>
      <c r="K489" s="238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142</v>
      </c>
      <c r="AU489" s="248" t="s">
        <v>83</v>
      </c>
      <c r="AV489" s="13" t="s">
        <v>83</v>
      </c>
      <c r="AW489" s="13" t="s">
        <v>30</v>
      </c>
      <c r="AX489" s="13" t="s">
        <v>73</v>
      </c>
      <c r="AY489" s="248" t="s">
        <v>132</v>
      </c>
    </row>
    <row r="490" s="14" customFormat="1">
      <c r="A490" s="14"/>
      <c r="B490" s="249"/>
      <c r="C490" s="250"/>
      <c r="D490" s="239" t="s">
        <v>142</v>
      </c>
      <c r="E490" s="251" t="s">
        <v>1</v>
      </c>
      <c r="F490" s="252" t="s">
        <v>144</v>
      </c>
      <c r="G490" s="250"/>
      <c r="H490" s="251" t="s">
        <v>1</v>
      </c>
      <c r="I490" s="253"/>
      <c r="J490" s="250"/>
      <c r="K490" s="250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142</v>
      </c>
      <c r="AU490" s="258" t="s">
        <v>83</v>
      </c>
      <c r="AV490" s="14" t="s">
        <v>81</v>
      </c>
      <c r="AW490" s="14" t="s">
        <v>30</v>
      </c>
      <c r="AX490" s="14" t="s">
        <v>73</v>
      </c>
      <c r="AY490" s="258" t="s">
        <v>132</v>
      </c>
    </row>
    <row r="491" s="15" customFormat="1">
      <c r="A491" s="15"/>
      <c r="B491" s="259"/>
      <c r="C491" s="260"/>
      <c r="D491" s="239" t="s">
        <v>142</v>
      </c>
      <c r="E491" s="261" t="s">
        <v>1</v>
      </c>
      <c r="F491" s="262" t="s">
        <v>145</v>
      </c>
      <c r="G491" s="260"/>
      <c r="H491" s="263">
        <v>118.125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9" t="s">
        <v>142</v>
      </c>
      <c r="AU491" s="269" t="s">
        <v>83</v>
      </c>
      <c r="AV491" s="15" t="s">
        <v>139</v>
      </c>
      <c r="AW491" s="15" t="s">
        <v>30</v>
      </c>
      <c r="AX491" s="15" t="s">
        <v>81</v>
      </c>
      <c r="AY491" s="269" t="s">
        <v>132</v>
      </c>
    </row>
    <row r="492" s="2" customFormat="1" ht="16.5" customHeight="1">
      <c r="A492" s="39"/>
      <c r="B492" s="40"/>
      <c r="C492" s="219" t="s">
        <v>1137</v>
      </c>
      <c r="D492" s="219" t="s">
        <v>134</v>
      </c>
      <c r="E492" s="220" t="s">
        <v>1138</v>
      </c>
      <c r="F492" s="221" t="s">
        <v>1139</v>
      </c>
      <c r="G492" s="222" t="s">
        <v>534</v>
      </c>
      <c r="H492" s="223">
        <v>12.800000000000001</v>
      </c>
      <c r="I492" s="224"/>
      <c r="J492" s="225">
        <f>ROUND(I492*H492,2)</f>
        <v>0</v>
      </c>
      <c r="K492" s="221" t="s">
        <v>138</v>
      </c>
      <c r="L492" s="45"/>
      <c r="M492" s="226" t="s">
        <v>1</v>
      </c>
      <c r="N492" s="227" t="s">
        <v>38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139</v>
      </c>
      <c r="AT492" s="230" t="s">
        <v>134</v>
      </c>
      <c r="AU492" s="230" t="s">
        <v>83</v>
      </c>
      <c r="AY492" s="18" t="s">
        <v>132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81</v>
      </c>
      <c r="BK492" s="231">
        <f>ROUND(I492*H492,2)</f>
        <v>0</v>
      </c>
      <c r="BL492" s="18" t="s">
        <v>139</v>
      </c>
      <c r="BM492" s="230" t="s">
        <v>1140</v>
      </c>
    </row>
    <row r="493" s="2" customFormat="1">
      <c r="A493" s="39"/>
      <c r="B493" s="40"/>
      <c r="C493" s="41"/>
      <c r="D493" s="232" t="s">
        <v>140</v>
      </c>
      <c r="E493" s="41"/>
      <c r="F493" s="233" t="s">
        <v>1141</v>
      </c>
      <c r="G493" s="41"/>
      <c r="H493" s="41"/>
      <c r="I493" s="234"/>
      <c r="J493" s="41"/>
      <c r="K493" s="41"/>
      <c r="L493" s="45"/>
      <c r="M493" s="235"/>
      <c r="N493" s="23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140</v>
      </c>
      <c r="AU493" s="18" t="s">
        <v>83</v>
      </c>
    </row>
    <row r="494" s="13" customFormat="1">
      <c r="A494" s="13"/>
      <c r="B494" s="237"/>
      <c r="C494" s="238"/>
      <c r="D494" s="239" t="s">
        <v>142</v>
      </c>
      <c r="E494" s="240" t="s">
        <v>1</v>
      </c>
      <c r="F494" s="241" t="s">
        <v>1142</v>
      </c>
      <c r="G494" s="238"/>
      <c r="H494" s="242">
        <v>12.800000000000001</v>
      </c>
      <c r="I494" s="243"/>
      <c r="J494" s="238"/>
      <c r="K494" s="238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142</v>
      </c>
      <c r="AU494" s="248" t="s">
        <v>83</v>
      </c>
      <c r="AV494" s="13" t="s">
        <v>83</v>
      </c>
      <c r="AW494" s="13" t="s">
        <v>30</v>
      </c>
      <c r="AX494" s="13" t="s">
        <v>73</v>
      </c>
      <c r="AY494" s="248" t="s">
        <v>132</v>
      </c>
    </row>
    <row r="495" s="14" customFormat="1">
      <c r="A495" s="14"/>
      <c r="B495" s="249"/>
      <c r="C495" s="250"/>
      <c r="D495" s="239" t="s">
        <v>142</v>
      </c>
      <c r="E495" s="251" t="s">
        <v>1</v>
      </c>
      <c r="F495" s="252" t="s">
        <v>1143</v>
      </c>
      <c r="G495" s="250"/>
      <c r="H495" s="251" t="s">
        <v>1</v>
      </c>
      <c r="I495" s="253"/>
      <c r="J495" s="250"/>
      <c r="K495" s="250"/>
      <c r="L495" s="254"/>
      <c r="M495" s="255"/>
      <c r="N495" s="256"/>
      <c r="O495" s="256"/>
      <c r="P495" s="256"/>
      <c r="Q495" s="256"/>
      <c r="R495" s="256"/>
      <c r="S495" s="256"/>
      <c r="T495" s="25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8" t="s">
        <v>142</v>
      </c>
      <c r="AU495" s="258" t="s">
        <v>83</v>
      </c>
      <c r="AV495" s="14" t="s">
        <v>81</v>
      </c>
      <c r="AW495" s="14" t="s">
        <v>30</v>
      </c>
      <c r="AX495" s="14" t="s">
        <v>73</v>
      </c>
      <c r="AY495" s="258" t="s">
        <v>132</v>
      </c>
    </row>
    <row r="496" s="15" customFormat="1">
      <c r="A496" s="15"/>
      <c r="B496" s="259"/>
      <c r="C496" s="260"/>
      <c r="D496" s="239" t="s">
        <v>142</v>
      </c>
      <c r="E496" s="261" t="s">
        <v>1</v>
      </c>
      <c r="F496" s="262" t="s">
        <v>145</v>
      </c>
      <c r="G496" s="260"/>
      <c r="H496" s="263">
        <v>12.800000000000001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9" t="s">
        <v>142</v>
      </c>
      <c r="AU496" s="269" t="s">
        <v>83</v>
      </c>
      <c r="AV496" s="15" t="s">
        <v>139</v>
      </c>
      <c r="AW496" s="15" t="s">
        <v>30</v>
      </c>
      <c r="AX496" s="15" t="s">
        <v>81</v>
      </c>
      <c r="AY496" s="269" t="s">
        <v>132</v>
      </c>
    </row>
    <row r="497" s="2" customFormat="1" ht="16.5" customHeight="1">
      <c r="A497" s="39"/>
      <c r="B497" s="40"/>
      <c r="C497" s="270" t="s">
        <v>367</v>
      </c>
      <c r="D497" s="270" t="s">
        <v>199</v>
      </c>
      <c r="E497" s="271" t="s">
        <v>1144</v>
      </c>
      <c r="F497" s="272" t="s">
        <v>1145</v>
      </c>
      <c r="G497" s="273" t="s">
        <v>170</v>
      </c>
      <c r="H497" s="274">
        <v>25.600000000000001</v>
      </c>
      <c r="I497" s="275"/>
      <c r="J497" s="276">
        <f>ROUND(I497*H497,2)</f>
        <v>0</v>
      </c>
      <c r="K497" s="272" t="s">
        <v>138</v>
      </c>
      <c r="L497" s="277"/>
      <c r="M497" s="278" t="s">
        <v>1</v>
      </c>
      <c r="N497" s="279" t="s">
        <v>38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165</v>
      </c>
      <c r="AT497" s="230" t="s">
        <v>199</v>
      </c>
      <c r="AU497" s="230" t="s">
        <v>83</v>
      </c>
      <c r="AY497" s="18" t="s">
        <v>132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81</v>
      </c>
      <c r="BK497" s="231">
        <f>ROUND(I497*H497,2)</f>
        <v>0</v>
      </c>
      <c r="BL497" s="18" t="s">
        <v>139</v>
      </c>
      <c r="BM497" s="230" t="s">
        <v>1146</v>
      </c>
    </row>
    <row r="498" s="13" customFormat="1">
      <c r="A498" s="13"/>
      <c r="B498" s="237"/>
      <c r="C498" s="238"/>
      <c r="D498" s="239" t="s">
        <v>142</v>
      </c>
      <c r="E498" s="240" t="s">
        <v>1</v>
      </c>
      <c r="F498" s="241" t="s">
        <v>1147</v>
      </c>
      <c r="G498" s="238"/>
      <c r="H498" s="242">
        <v>25.600000000000001</v>
      </c>
      <c r="I498" s="243"/>
      <c r="J498" s="238"/>
      <c r="K498" s="238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142</v>
      </c>
      <c r="AU498" s="248" t="s">
        <v>83</v>
      </c>
      <c r="AV498" s="13" t="s">
        <v>83</v>
      </c>
      <c r="AW498" s="13" t="s">
        <v>30</v>
      </c>
      <c r="AX498" s="13" t="s">
        <v>73</v>
      </c>
      <c r="AY498" s="248" t="s">
        <v>132</v>
      </c>
    </row>
    <row r="499" s="15" customFormat="1">
      <c r="A499" s="15"/>
      <c r="B499" s="259"/>
      <c r="C499" s="260"/>
      <c r="D499" s="239" t="s">
        <v>142</v>
      </c>
      <c r="E499" s="261" t="s">
        <v>1</v>
      </c>
      <c r="F499" s="262" t="s">
        <v>145</v>
      </c>
      <c r="G499" s="260"/>
      <c r="H499" s="263">
        <v>25.600000000000001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9" t="s">
        <v>142</v>
      </c>
      <c r="AU499" s="269" t="s">
        <v>83</v>
      </c>
      <c r="AV499" s="15" t="s">
        <v>139</v>
      </c>
      <c r="AW499" s="15" t="s">
        <v>30</v>
      </c>
      <c r="AX499" s="15" t="s">
        <v>81</v>
      </c>
      <c r="AY499" s="269" t="s">
        <v>132</v>
      </c>
    </row>
    <row r="500" s="2" customFormat="1" ht="24.15" customHeight="1">
      <c r="A500" s="39"/>
      <c r="B500" s="40"/>
      <c r="C500" s="219" t="s">
        <v>1148</v>
      </c>
      <c r="D500" s="219" t="s">
        <v>134</v>
      </c>
      <c r="E500" s="220" t="s">
        <v>163</v>
      </c>
      <c r="F500" s="221" t="s">
        <v>164</v>
      </c>
      <c r="G500" s="222" t="s">
        <v>137</v>
      </c>
      <c r="H500" s="223">
        <v>16</v>
      </c>
      <c r="I500" s="224"/>
      <c r="J500" s="225">
        <f>ROUND(I500*H500,2)</f>
        <v>0</v>
      </c>
      <c r="K500" s="221" t="s">
        <v>138</v>
      </c>
      <c r="L500" s="45"/>
      <c r="M500" s="226" t="s">
        <v>1</v>
      </c>
      <c r="N500" s="227" t="s">
        <v>38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139</v>
      </c>
      <c r="AT500" s="230" t="s">
        <v>134</v>
      </c>
      <c r="AU500" s="230" t="s">
        <v>83</v>
      </c>
      <c r="AY500" s="18" t="s">
        <v>132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81</v>
      </c>
      <c r="BK500" s="231">
        <f>ROUND(I500*H500,2)</f>
        <v>0</v>
      </c>
      <c r="BL500" s="18" t="s">
        <v>139</v>
      </c>
      <c r="BM500" s="230" t="s">
        <v>1149</v>
      </c>
    </row>
    <row r="501" s="2" customFormat="1">
      <c r="A501" s="39"/>
      <c r="B501" s="40"/>
      <c r="C501" s="41"/>
      <c r="D501" s="232" t="s">
        <v>140</v>
      </c>
      <c r="E501" s="41"/>
      <c r="F501" s="233" t="s">
        <v>166</v>
      </c>
      <c r="G501" s="41"/>
      <c r="H501" s="41"/>
      <c r="I501" s="234"/>
      <c r="J501" s="41"/>
      <c r="K501" s="41"/>
      <c r="L501" s="45"/>
      <c r="M501" s="235"/>
      <c r="N501" s="23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140</v>
      </c>
      <c r="AU501" s="18" t="s">
        <v>83</v>
      </c>
    </row>
    <row r="502" s="13" customFormat="1">
      <c r="A502" s="13"/>
      <c r="B502" s="237"/>
      <c r="C502" s="238"/>
      <c r="D502" s="239" t="s">
        <v>142</v>
      </c>
      <c r="E502" s="240" t="s">
        <v>1</v>
      </c>
      <c r="F502" s="241" t="s">
        <v>183</v>
      </c>
      <c r="G502" s="238"/>
      <c r="H502" s="242">
        <v>16</v>
      </c>
      <c r="I502" s="243"/>
      <c r="J502" s="238"/>
      <c r="K502" s="238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142</v>
      </c>
      <c r="AU502" s="248" t="s">
        <v>83</v>
      </c>
      <c r="AV502" s="13" t="s">
        <v>83</v>
      </c>
      <c r="AW502" s="13" t="s">
        <v>30</v>
      </c>
      <c r="AX502" s="13" t="s">
        <v>73</v>
      </c>
      <c r="AY502" s="248" t="s">
        <v>132</v>
      </c>
    </row>
    <row r="503" s="14" customFormat="1">
      <c r="A503" s="14"/>
      <c r="B503" s="249"/>
      <c r="C503" s="250"/>
      <c r="D503" s="239" t="s">
        <v>142</v>
      </c>
      <c r="E503" s="251" t="s">
        <v>1</v>
      </c>
      <c r="F503" s="252" t="s">
        <v>144</v>
      </c>
      <c r="G503" s="250"/>
      <c r="H503" s="251" t="s">
        <v>1</v>
      </c>
      <c r="I503" s="253"/>
      <c r="J503" s="250"/>
      <c r="K503" s="250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142</v>
      </c>
      <c r="AU503" s="258" t="s">
        <v>83</v>
      </c>
      <c r="AV503" s="14" t="s">
        <v>81</v>
      </c>
      <c r="AW503" s="14" t="s">
        <v>30</v>
      </c>
      <c r="AX503" s="14" t="s">
        <v>73</v>
      </c>
      <c r="AY503" s="258" t="s">
        <v>132</v>
      </c>
    </row>
    <row r="504" s="15" customFormat="1">
      <c r="A504" s="15"/>
      <c r="B504" s="259"/>
      <c r="C504" s="260"/>
      <c r="D504" s="239" t="s">
        <v>142</v>
      </c>
      <c r="E504" s="261" t="s">
        <v>1</v>
      </c>
      <c r="F504" s="262" t="s">
        <v>145</v>
      </c>
      <c r="G504" s="260"/>
      <c r="H504" s="263">
        <v>16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9" t="s">
        <v>142</v>
      </c>
      <c r="AU504" s="269" t="s">
        <v>83</v>
      </c>
      <c r="AV504" s="15" t="s">
        <v>139</v>
      </c>
      <c r="AW504" s="15" t="s">
        <v>30</v>
      </c>
      <c r="AX504" s="15" t="s">
        <v>81</v>
      </c>
      <c r="AY504" s="269" t="s">
        <v>132</v>
      </c>
    </row>
    <row r="505" s="2" customFormat="1" ht="16.5" customHeight="1">
      <c r="A505" s="39"/>
      <c r="B505" s="40"/>
      <c r="C505" s="219" t="s">
        <v>373</v>
      </c>
      <c r="D505" s="219" t="s">
        <v>134</v>
      </c>
      <c r="E505" s="220" t="s">
        <v>593</v>
      </c>
      <c r="F505" s="221" t="s">
        <v>453</v>
      </c>
      <c r="G505" s="222" t="s">
        <v>137</v>
      </c>
      <c r="H505" s="223">
        <v>120</v>
      </c>
      <c r="I505" s="224"/>
      <c r="J505" s="225">
        <f>ROUND(I505*H505,2)</f>
        <v>0</v>
      </c>
      <c r="K505" s="221" t="s">
        <v>138</v>
      </c>
      <c r="L505" s="45"/>
      <c r="M505" s="226" t="s">
        <v>1</v>
      </c>
      <c r="N505" s="227" t="s">
        <v>38</v>
      </c>
      <c r="O505" s="92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139</v>
      </c>
      <c r="AT505" s="230" t="s">
        <v>134</v>
      </c>
      <c r="AU505" s="230" t="s">
        <v>83</v>
      </c>
      <c r="AY505" s="18" t="s">
        <v>132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81</v>
      </c>
      <c r="BK505" s="231">
        <f>ROUND(I505*H505,2)</f>
        <v>0</v>
      </c>
      <c r="BL505" s="18" t="s">
        <v>139</v>
      </c>
      <c r="BM505" s="230" t="s">
        <v>1150</v>
      </c>
    </row>
    <row r="506" s="2" customFormat="1">
      <c r="A506" s="39"/>
      <c r="B506" s="40"/>
      <c r="C506" s="41"/>
      <c r="D506" s="232" t="s">
        <v>140</v>
      </c>
      <c r="E506" s="41"/>
      <c r="F506" s="233" t="s">
        <v>594</v>
      </c>
      <c r="G506" s="41"/>
      <c r="H506" s="41"/>
      <c r="I506" s="234"/>
      <c r="J506" s="41"/>
      <c r="K506" s="41"/>
      <c r="L506" s="45"/>
      <c r="M506" s="235"/>
      <c r="N506" s="23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140</v>
      </c>
      <c r="AU506" s="18" t="s">
        <v>83</v>
      </c>
    </row>
    <row r="507" s="13" customFormat="1">
      <c r="A507" s="13"/>
      <c r="B507" s="237"/>
      <c r="C507" s="238"/>
      <c r="D507" s="239" t="s">
        <v>142</v>
      </c>
      <c r="E507" s="240" t="s">
        <v>1</v>
      </c>
      <c r="F507" s="241" t="s">
        <v>677</v>
      </c>
      <c r="G507" s="238"/>
      <c r="H507" s="242">
        <v>120</v>
      </c>
      <c r="I507" s="243"/>
      <c r="J507" s="238"/>
      <c r="K507" s="238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142</v>
      </c>
      <c r="AU507" s="248" t="s">
        <v>83</v>
      </c>
      <c r="AV507" s="13" t="s">
        <v>83</v>
      </c>
      <c r="AW507" s="13" t="s">
        <v>30</v>
      </c>
      <c r="AX507" s="13" t="s">
        <v>73</v>
      </c>
      <c r="AY507" s="248" t="s">
        <v>132</v>
      </c>
    </row>
    <row r="508" s="14" customFormat="1">
      <c r="A508" s="14"/>
      <c r="B508" s="249"/>
      <c r="C508" s="250"/>
      <c r="D508" s="239" t="s">
        <v>142</v>
      </c>
      <c r="E508" s="251" t="s">
        <v>1</v>
      </c>
      <c r="F508" s="252" t="s">
        <v>1151</v>
      </c>
      <c r="G508" s="250"/>
      <c r="H508" s="251" t="s">
        <v>1</v>
      </c>
      <c r="I508" s="253"/>
      <c r="J508" s="250"/>
      <c r="K508" s="250"/>
      <c r="L508" s="254"/>
      <c r="M508" s="255"/>
      <c r="N508" s="256"/>
      <c r="O508" s="256"/>
      <c r="P508" s="256"/>
      <c r="Q508" s="256"/>
      <c r="R508" s="256"/>
      <c r="S508" s="256"/>
      <c r="T508" s="25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8" t="s">
        <v>142</v>
      </c>
      <c r="AU508" s="258" t="s">
        <v>83</v>
      </c>
      <c r="AV508" s="14" t="s">
        <v>81</v>
      </c>
      <c r="AW508" s="14" t="s">
        <v>30</v>
      </c>
      <c r="AX508" s="14" t="s">
        <v>73</v>
      </c>
      <c r="AY508" s="258" t="s">
        <v>132</v>
      </c>
    </row>
    <row r="509" s="15" customFormat="1">
      <c r="A509" s="15"/>
      <c r="B509" s="259"/>
      <c r="C509" s="260"/>
      <c r="D509" s="239" t="s">
        <v>142</v>
      </c>
      <c r="E509" s="261" t="s">
        <v>1</v>
      </c>
      <c r="F509" s="262" t="s">
        <v>145</v>
      </c>
      <c r="G509" s="260"/>
      <c r="H509" s="263">
        <v>120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9" t="s">
        <v>142</v>
      </c>
      <c r="AU509" s="269" t="s">
        <v>83</v>
      </c>
      <c r="AV509" s="15" t="s">
        <v>139</v>
      </c>
      <c r="AW509" s="15" t="s">
        <v>30</v>
      </c>
      <c r="AX509" s="15" t="s">
        <v>81</v>
      </c>
      <c r="AY509" s="269" t="s">
        <v>132</v>
      </c>
    </row>
    <row r="510" s="2" customFormat="1" ht="24.15" customHeight="1">
      <c r="A510" s="39"/>
      <c r="B510" s="40"/>
      <c r="C510" s="219" t="s">
        <v>803</v>
      </c>
      <c r="D510" s="219" t="s">
        <v>134</v>
      </c>
      <c r="E510" s="220" t="s">
        <v>187</v>
      </c>
      <c r="F510" s="221" t="s">
        <v>188</v>
      </c>
      <c r="G510" s="222" t="s">
        <v>137</v>
      </c>
      <c r="H510" s="223">
        <v>120</v>
      </c>
      <c r="I510" s="224"/>
      <c r="J510" s="225">
        <f>ROUND(I510*H510,2)</f>
        <v>0</v>
      </c>
      <c r="K510" s="221" t="s">
        <v>138</v>
      </c>
      <c r="L510" s="45"/>
      <c r="M510" s="226" t="s">
        <v>1</v>
      </c>
      <c r="N510" s="227" t="s">
        <v>38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139</v>
      </c>
      <c r="AT510" s="230" t="s">
        <v>134</v>
      </c>
      <c r="AU510" s="230" t="s">
        <v>83</v>
      </c>
      <c r="AY510" s="18" t="s">
        <v>132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81</v>
      </c>
      <c r="BK510" s="231">
        <f>ROUND(I510*H510,2)</f>
        <v>0</v>
      </c>
      <c r="BL510" s="18" t="s">
        <v>139</v>
      </c>
      <c r="BM510" s="230" t="s">
        <v>458</v>
      </c>
    </row>
    <row r="511" s="2" customFormat="1">
      <c r="A511" s="39"/>
      <c r="B511" s="40"/>
      <c r="C511" s="41"/>
      <c r="D511" s="232" t="s">
        <v>140</v>
      </c>
      <c r="E511" s="41"/>
      <c r="F511" s="233" t="s">
        <v>190</v>
      </c>
      <c r="G511" s="41"/>
      <c r="H511" s="41"/>
      <c r="I511" s="234"/>
      <c r="J511" s="41"/>
      <c r="K511" s="41"/>
      <c r="L511" s="45"/>
      <c r="M511" s="235"/>
      <c r="N511" s="236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140</v>
      </c>
      <c r="AU511" s="18" t="s">
        <v>83</v>
      </c>
    </row>
    <row r="512" s="13" customFormat="1">
      <c r="A512" s="13"/>
      <c r="B512" s="237"/>
      <c r="C512" s="238"/>
      <c r="D512" s="239" t="s">
        <v>142</v>
      </c>
      <c r="E512" s="240" t="s">
        <v>1</v>
      </c>
      <c r="F512" s="241" t="s">
        <v>1152</v>
      </c>
      <c r="G512" s="238"/>
      <c r="H512" s="242">
        <v>120</v>
      </c>
      <c r="I512" s="243"/>
      <c r="J512" s="238"/>
      <c r="K512" s="238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142</v>
      </c>
      <c r="AU512" s="248" t="s">
        <v>83</v>
      </c>
      <c r="AV512" s="13" t="s">
        <v>83</v>
      </c>
      <c r="AW512" s="13" t="s">
        <v>30</v>
      </c>
      <c r="AX512" s="13" t="s">
        <v>73</v>
      </c>
      <c r="AY512" s="248" t="s">
        <v>132</v>
      </c>
    </row>
    <row r="513" s="14" customFormat="1">
      <c r="A513" s="14"/>
      <c r="B513" s="249"/>
      <c r="C513" s="250"/>
      <c r="D513" s="239" t="s">
        <v>142</v>
      </c>
      <c r="E513" s="251" t="s">
        <v>1</v>
      </c>
      <c r="F513" s="252" t="s">
        <v>144</v>
      </c>
      <c r="G513" s="250"/>
      <c r="H513" s="251" t="s">
        <v>1</v>
      </c>
      <c r="I513" s="253"/>
      <c r="J513" s="250"/>
      <c r="K513" s="250"/>
      <c r="L513" s="254"/>
      <c r="M513" s="255"/>
      <c r="N513" s="256"/>
      <c r="O513" s="256"/>
      <c r="P513" s="256"/>
      <c r="Q513" s="256"/>
      <c r="R513" s="256"/>
      <c r="S513" s="256"/>
      <c r="T513" s="25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8" t="s">
        <v>142</v>
      </c>
      <c r="AU513" s="258" t="s">
        <v>83</v>
      </c>
      <c r="AV513" s="14" t="s">
        <v>81</v>
      </c>
      <c r="AW513" s="14" t="s">
        <v>30</v>
      </c>
      <c r="AX513" s="14" t="s">
        <v>73</v>
      </c>
      <c r="AY513" s="258" t="s">
        <v>132</v>
      </c>
    </row>
    <row r="514" s="15" customFormat="1">
      <c r="A514" s="15"/>
      <c r="B514" s="259"/>
      <c r="C514" s="260"/>
      <c r="D514" s="239" t="s">
        <v>142</v>
      </c>
      <c r="E514" s="261" t="s">
        <v>1</v>
      </c>
      <c r="F514" s="262" t="s">
        <v>145</v>
      </c>
      <c r="G514" s="260"/>
      <c r="H514" s="263">
        <v>120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9" t="s">
        <v>142</v>
      </c>
      <c r="AU514" s="269" t="s">
        <v>83</v>
      </c>
      <c r="AV514" s="15" t="s">
        <v>139</v>
      </c>
      <c r="AW514" s="15" t="s">
        <v>30</v>
      </c>
      <c r="AX514" s="15" t="s">
        <v>81</v>
      </c>
      <c r="AY514" s="269" t="s">
        <v>132</v>
      </c>
    </row>
    <row r="515" s="2" customFormat="1" ht="24.15" customHeight="1">
      <c r="A515" s="39"/>
      <c r="B515" s="40"/>
      <c r="C515" s="219" t="s">
        <v>380</v>
      </c>
      <c r="D515" s="219" t="s">
        <v>134</v>
      </c>
      <c r="E515" s="220" t="s">
        <v>612</v>
      </c>
      <c r="F515" s="221" t="s">
        <v>613</v>
      </c>
      <c r="G515" s="222" t="s">
        <v>137</v>
      </c>
      <c r="H515" s="223">
        <v>145</v>
      </c>
      <c r="I515" s="224"/>
      <c r="J515" s="225">
        <f>ROUND(I515*H515,2)</f>
        <v>0</v>
      </c>
      <c r="K515" s="221" t="s">
        <v>138</v>
      </c>
      <c r="L515" s="45"/>
      <c r="M515" s="226" t="s">
        <v>1</v>
      </c>
      <c r="N515" s="227" t="s">
        <v>38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139</v>
      </c>
      <c r="AT515" s="230" t="s">
        <v>134</v>
      </c>
      <c r="AU515" s="230" t="s">
        <v>83</v>
      </c>
      <c r="AY515" s="18" t="s">
        <v>132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81</v>
      </c>
      <c r="BK515" s="231">
        <f>ROUND(I515*H515,2)</f>
        <v>0</v>
      </c>
      <c r="BL515" s="18" t="s">
        <v>139</v>
      </c>
      <c r="BM515" s="230" t="s">
        <v>1153</v>
      </c>
    </row>
    <row r="516" s="2" customFormat="1">
      <c r="A516" s="39"/>
      <c r="B516" s="40"/>
      <c r="C516" s="41"/>
      <c r="D516" s="232" t="s">
        <v>140</v>
      </c>
      <c r="E516" s="41"/>
      <c r="F516" s="233" t="s">
        <v>614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140</v>
      </c>
      <c r="AU516" s="18" t="s">
        <v>83</v>
      </c>
    </row>
    <row r="517" s="12" customFormat="1" ht="22.8" customHeight="1">
      <c r="A517" s="12"/>
      <c r="B517" s="203"/>
      <c r="C517" s="204"/>
      <c r="D517" s="205" t="s">
        <v>72</v>
      </c>
      <c r="E517" s="217" t="s">
        <v>158</v>
      </c>
      <c r="F517" s="217" t="s">
        <v>1154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SUM(P518:P537)</f>
        <v>0</v>
      </c>
      <c r="Q517" s="211"/>
      <c r="R517" s="212">
        <f>SUM(R518:R537)</f>
        <v>0</v>
      </c>
      <c r="S517" s="211"/>
      <c r="T517" s="213">
        <f>SUM(T518:T537)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81</v>
      </c>
      <c r="AT517" s="215" t="s">
        <v>72</v>
      </c>
      <c r="AU517" s="215" t="s">
        <v>81</v>
      </c>
      <c r="AY517" s="214" t="s">
        <v>132</v>
      </c>
      <c r="BK517" s="216">
        <f>SUM(BK518:BK537)</f>
        <v>0</v>
      </c>
    </row>
    <row r="518" s="2" customFormat="1" ht="16.5" customHeight="1">
      <c r="A518" s="39"/>
      <c r="B518" s="40"/>
      <c r="C518" s="219" t="s">
        <v>1155</v>
      </c>
      <c r="D518" s="219" t="s">
        <v>134</v>
      </c>
      <c r="E518" s="220" t="s">
        <v>1156</v>
      </c>
      <c r="F518" s="221" t="s">
        <v>1157</v>
      </c>
      <c r="G518" s="222" t="s">
        <v>137</v>
      </c>
      <c r="H518" s="223">
        <v>36</v>
      </c>
      <c r="I518" s="224"/>
      <c r="J518" s="225">
        <f>ROUND(I518*H518,2)</f>
        <v>0</v>
      </c>
      <c r="K518" s="221" t="s">
        <v>138</v>
      </c>
      <c r="L518" s="45"/>
      <c r="M518" s="226" t="s">
        <v>1</v>
      </c>
      <c r="N518" s="227" t="s">
        <v>38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139</v>
      </c>
      <c r="AT518" s="230" t="s">
        <v>134</v>
      </c>
      <c r="AU518" s="230" t="s">
        <v>83</v>
      </c>
      <c r="AY518" s="18" t="s">
        <v>132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81</v>
      </c>
      <c r="BK518" s="231">
        <f>ROUND(I518*H518,2)</f>
        <v>0</v>
      </c>
      <c r="BL518" s="18" t="s">
        <v>139</v>
      </c>
      <c r="BM518" s="230" t="s">
        <v>1158</v>
      </c>
    </row>
    <row r="519" s="2" customFormat="1">
      <c r="A519" s="39"/>
      <c r="B519" s="40"/>
      <c r="C519" s="41"/>
      <c r="D519" s="232" t="s">
        <v>140</v>
      </c>
      <c r="E519" s="41"/>
      <c r="F519" s="233" t="s">
        <v>1159</v>
      </c>
      <c r="G519" s="41"/>
      <c r="H519" s="41"/>
      <c r="I519" s="234"/>
      <c r="J519" s="41"/>
      <c r="K519" s="41"/>
      <c r="L519" s="45"/>
      <c r="M519" s="235"/>
      <c r="N519" s="23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140</v>
      </c>
      <c r="AU519" s="18" t="s">
        <v>83</v>
      </c>
    </row>
    <row r="520" s="13" customFormat="1">
      <c r="A520" s="13"/>
      <c r="B520" s="237"/>
      <c r="C520" s="238"/>
      <c r="D520" s="239" t="s">
        <v>142</v>
      </c>
      <c r="E520" s="240" t="s">
        <v>1</v>
      </c>
      <c r="F520" s="241" t="s">
        <v>1160</v>
      </c>
      <c r="G520" s="238"/>
      <c r="H520" s="242">
        <v>26</v>
      </c>
      <c r="I520" s="243"/>
      <c r="J520" s="238"/>
      <c r="K520" s="238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142</v>
      </c>
      <c r="AU520" s="248" t="s">
        <v>83</v>
      </c>
      <c r="AV520" s="13" t="s">
        <v>83</v>
      </c>
      <c r="AW520" s="13" t="s">
        <v>30</v>
      </c>
      <c r="AX520" s="13" t="s">
        <v>73</v>
      </c>
      <c r="AY520" s="248" t="s">
        <v>132</v>
      </c>
    </row>
    <row r="521" s="14" customFormat="1">
      <c r="A521" s="14"/>
      <c r="B521" s="249"/>
      <c r="C521" s="250"/>
      <c r="D521" s="239" t="s">
        <v>142</v>
      </c>
      <c r="E521" s="251" t="s">
        <v>1</v>
      </c>
      <c r="F521" s="252" t="s">
        <v>859</v>
      </c>
      <c r="G521" s="250"/>
      <c r="H521" s="251" t="s">
        <v>1</v>
      </c>
      <c r="I521" s="253"/>
      <c r="J521" s="250"/>
      <c r="K521" s="250"/>
      <c r="L521" s="254"/>
      <c r="M521" s="255"/>
      <c r="N521" s="256"/>
      <c r="O521" s="256"/>
      <c r="P521" s="256"/>
      <c r="Q521" s="256"/>
      <c r="R521" s="256"/>
      <c r="S521" s="256"/>
      <c r="T521" s="25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8" t="s">
        <v>142</v>
      </c>
      <c r="AU521" s="258" t="s">
        <v>83</v>
      </c>
      <c r="AV521" s="14" t="s">
        <v>81</v>
      </c>
      <c r="AW521" s="14" t="s">
        <v>30</v>
      </c>
      <c r="AX521" s="14" t="s">
        <v>73</v>
      </c>
      <c r="AY521" s="258" t="s">
        <v>132</v>
      </c>
    </row>
    <row r="522" s="13" customFormat="1">
      <c r="A522" s="13"/>
      <c r="B522" s="237"/>
      <c r="C522" s="238"/>
      <c r="D522" s="239" t="s">
        <v>142</v>
      </c>
      <c r="E522" s="240" t="s">
        <v>1</v>
      </c>
      <c r="F522" s="241" t="s">
        <v>171</v>
      </c>
      <c r="G522" s="238"/>
      <c r="H522" s="242">
        <v>10</v>
      </c>
      <c r="I522" s="243"/>
      <c r="J522" s="238"/>
      <c r="K522" s="238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142</v>
      </c>
      <c r="AU522" s="248" t="s">
        <v>83</v>
      </c>
      <c r="AV522" s="13" t="s">
        <v>83</v>
      </c>
      <c r="AW522" s="13" t="s">
        <v>30</v>
      </c>
      <c r="AX522" s="13" t="s">
        <v>73</v>
      </c>
      <c r="AY522" s="248" t="s">
        <v>132</v>
      </c>
    </row>
    <row r="523" s="14" customFormat="1">
      <c r="A523" s="14"/>
      <c r="B523" s="249"/>
      <c r="C523" s="250"/>
      <c r="D523" s="239" t="s">
        <v>142</v>
      </c>
      <c r="E523" s="251" t="s">
        <v>1</v>
      </c>
      <c r="F523" s="252" t="s">
        <v>1161</v>
      </c>
      <c r="G523" s="250"/>
      <c r="H523" s="251" t="s">
        <v>1</v>
      </c>
      <c r="I523" s="253"/>
      <c r="J523" s="250"/>
      <c r="K523" s="250"/>
      <c r="L523" s="254"/>
      <c r="M523" s="255"/>
      <c r="N523" s="256"/>
      <c r="O523" s="256"/>
      <c r="P523" s="256"/>
      <c r="Q523" s="256"/>
      <c r="R523" s="256"/>
      <c r="S523" s="256"/>
      <c r="T523" s="25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8" t="s">
        <v>142</v>
      </c>
      <c r="AU523" s="258" t="s">
        <v>83</v>
      </c>
      <c r="AV523" s="14" t="s">
        <v>81</v>
      </c>
      <c r="AW523" s="14" t="s">
        <v>30</v>
      </c>
      <c r="AX523" s="14" t="s">
        <v>73</v>
      </c>
      <c r="AY523" s="258" t="s">
        <v>132</v>
      </c>
    </row>
    <row r="524" s="14" customFormat="1">
      <c r="A524" s="14"/>
      <c r="B524" s="249"/>
      <c r="C524" s="250"/>
      <c r="D524" s="239" t="s">
        <v>142</v>
      </c>
      <c r="E524" s="251" t="s">
        <v>1</v>
      </c>
      <c r="F524" s="252" t="s">
        <v>197</v>
      </c>
      <c r="G524" s="250"/>
      <c r="H524" s="251" t="s">
        <v>1</v>
      </c>
      <c r="I524" s="253"/>
      <c r="J524" s="250"/>
      <c r="K524" s="250"/>
      <c r="L524" s="254"/>
      <c r="M524" s="255"/>
      <c r="N524" s="256"/>
      <c r="O524" s="256"/>
      <c r="P524" s="256"/>
      <c r="Q524" s="256"/>
      <c r="R524" s="256"/>
      <c r="S524" s="256"/>
      <c r="T524" s="25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8" t="s">
        <v>142</v>
      </c>
      <c r="AU524" s="258" t="s">
        <v>83</v>
      </c>
      <c r="AV524" s="14" t="s">
        <v>81</v>
      </c>
      <c r="AW524" s="14" t="s">
        <v>30</v>
      </c>
      <c r="AX524" s="14" t="s">
        <v>73</v>
      </c>
      <c r="AY524" s="258" t="s">
        <v>132</v>
      </c>
    </row>
    <row r="525" s="15" customFormat="1">
      <c r="A525" s="15"/>
      <c r="B525" s="259"/>
      <c r="C525" s="260"/>
      <c r="D525" s="239" t="s">
        <v>142</v>
      </c>
      <c r="E525" s="261" t="s">
        <v>1</v>
      </c>
      <c r="F525" s="262" t="s">
        <v>145</v>
      </c>
      <c r="G525" s="260"/>
      <c r="H525" s="263">
        <v>36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142</v>
      </c>
      <c r="AU525" s="269" t="s">
        <v>83</v>
      </c>
      <c r="AV525" s="15" t="s">
        <v>139</v>
      </c>
      <c r="AW525" s="15" t="s">
        <v>30</v>
      </c>
      <c r="AX525" s="15" t="s">
        <v>81</v>
      </c>
      <c r="AY525" s="269" t="s">
        <v>132</v>
      </c>
    </row>
    <row r="526" s="2" customFormat="1" ht="16.5" customHeight="1">
      <c r="A526" s="39"/>
      <c r="B526" s="40"/>
      <c r="C526" s="219" t="s">
        <v>389</v>
      </c>
      <c r="D526" s="219" t="s">
        <v>134</v>
      </c>
      <c r="E526" s="220" t="s">
        <v>1162</v>
      </c>
      <c r="F526" s="221" t="s">
        <v>1163</v>
      </c>
      <c r="G526" s="222" t="s">
        <v>137</v>
      </c>
      <c r="H526" s="223">
        <v>35.68</v>
      </c>
      <c r="I526" s="224"/>
      <c r="J526" s="225">
        <f>ROUND(I526*H526,2)</f>
        <v>0</v>
      </c>
      <c r="K526" s="221" t="s">
        <v>138</v>
      </c>
      <c r="L526" s="45"/>
      <c r="M526" s="226" t="s">
        <v>1</v>
      </c>
      <c r="N526" s="227" t="s">
        <v>38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139</v>
      </c>
      <c r="AT526" s="230" t="s">
        <v>134</v>
      </c>
      <c r="AU526" s="230" t="s">
        <v>83</v>
      </c>
      <c r="AY526" s="18" t="s">
        <v>132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81</v>
      </c>
      <c r="BK526" s="231">
        <f>ROUND(I526*H526,2)</f>
        <v>0</v>
      </c>
      <c r="BL526" s="18" t="s">
        <v>139</v>
      </c>
      <c r="BM526" s="230" t="s">
        <v>1164</v>
      </c>
    </row>
    <row r="527" s="2" customFormat="1">
      <c r="A527" s="39"/>
      <c r="B527" s="40"/>
      <c r="C527" s="41"/>
      <c r="D527" s="232" t="s">
        <v>140</v>
      </c>
      <c r="E527" s="41"/>
      <c r="F527" s="233" t="s">
        <v>1165</v>
      </c>
      <c r="G527" s="41"/>
      <c r="H527" s="41"/>
      <c r="I527" s="234"/>
      <c r="J527" s="41"/>
      <c r="K527" s="41"/>
      <c r="L527" s="45"/>
      <c r="M527" s="235"/>
      <c r="N527" s="23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140</v>
      </c>
      <c r="AU527" s="18" t="s">
        <v>83</v>
      </c>
    </row>
    <row r="528" s="13" customFormat="1">
      <c r="A528" s="13"/>
      <c r="B528" s="237"/>
      <c r="C528" s="238"/>
      <c r="D528" s="239" t="s">
        <v>142</v>
      </c>
      <c r="E528" s="240" t="s">
        <v>1</v>
      </c>
      <c r="F528" s="241" t="s">
        <v>1166</v>
      </c>
      <c r="G528" s="238"/>
      <c r="H528" s="242">
        <v>35.68</v>
      </c>
      <c r="I528" s="243"/>
      <c r="J528" s="238"/>
      <c r="K528" s="238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142</v>
      </c>
      <c r="AU528" s="248" t="s">
        <v>83</v>
      </c>
      <c r="AV528" s="13" t="s">
        <v>83</v>
      </c>
      <c r="AW528" s="13" t="s">
        <v>30</v>
      </c>
      <c r="AX528" s="13" t="s">
        <v>73</v>
      </c>
      <c r="AY528" s="248" t="s">
        <v>132</v>
      </c>
    </row>
    <row r="529" s="14" customFormat="1">
      <c r="A529" s="14"/>
      <c r="B529" s="249"/>
      <c r="C529" s="250"/>
      <c r="D529" s="239" t="s">
        <v>142</v>
      </c>
      <c r="E529" s="251" t="s">
        <v>1</v>
      </c>
      <c r="F529" s="252" t="s">
        <v>1167</v>
      </c>
      <c r="G529" s="250"/>
      <c r="H529" s="251" t="s">
        <v>1</v>
      </c>
      <c r="I529" s="253"/>
      <c r="J529" s="250"/>
      <c r="K529" s="250"/>
      <c r="L529" s="254"/>
      <c r="M529" s="255"/>
      <c r="N529" s="256"/>
      <c r="O529" s="256"/>
      <c r="P529" s="256"/>
      <c r="Q529" s="256"/>
      <c r="R529" s="256"/>
      <c r="S529" s="256"/>
      <c r="T529" s="25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8" t="s">
        <v>142</v>
      </c>
      <c r="AU529" s="258" t="s">
        <v>83</v>
      </c>
      <c r="AV529" s="14" t="s">
        <v>81</v>
      </c>
      <c r="AW529" s="14" t="s">
        <v>30</v>
      </c>
      <c r="AX529" s="14" t="s">
        <v>73</v>
      </c>
      <c r="AY529" s="258" t="s">
        <v>132</v>
      </c>
    </row>
    <row r="530" s="15" customFormat="1">
      <c r="A530" s="15"/>
      <c r="B530" s="259"/>
      <c r="C530" s="260"/>
      <c r="D530" s="239" t="s">
        <v>142</v>
      </c>
      <c r="E530" s="261" t="s">
        <v>1</v>
      </c>
      <c r="F530" s="262" t="s">
        <v>145</v>
      </c>
      <c r="G530" s="260"/>
      <c r="H530" s="263">
        <v>35.68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9" t="s">
        <v>142</v>
      </c>
      <c r="AU530" s="269" t="s">
        <v>83</v>
      </c>
      <c r="AV530" s="15" t="s">
        <v>139</v>
      </c>
      <c r="AW530" s="15" t="s">
        <v>30</v>
      </c>
      <c r="AX530" s="15" t="s">
        <v>81</v>
      </c>
      <c r="AY530" s="269" t="s">
        <v>132</v>
      </c>
    </row>
    <row r="531" s="2" customFormat="1" ht="24.15" customHeight="1">
      <c r="A531" s="39"/>
      <c r="B531" s="40"/>
      <c r="C531" s="219" t="s">
        <v>1168</v>
      </c>
      <c r="D531" s="219" t="s">
        <v>134</v>
      </c>
      <c r="E531" s="220" t="s">
        <v>1169</v>
      </c>
      <c r="F531" s="221" t="s">
        <v>1170</v>
      </c>
      <c r="G531" s="222" t="s">
        <v>137</v>
      </c>
      <c r="H531" s="223">
        <v>54</v>
      </c>
      <c r="I531" s="224"/>
      <c r="J531" s="225">
        <f>ROUND(I531*H531,2)</f>
        <v>0</v>
      </c>
      <c r="K531" s="221" t="s">
        <v>138</v>
      </c>
      <c r="L531" s="45"/>
      <c r="M531" s="226" t="s">
        <v>1</v>
      </c>
      <c r="N531" s="227" t="s">
        <v>38</v>
      </c>
      <c r="O531" s="92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139</v>
      </c>
      <c r="AT531" s="230" t="s">
        <v>134</v>
      </c>
      <c r="AU531" s="230" t="s">
        <v>83</v>
      </c>
      <c r="AY531" s="18" t="s">
        <v>132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81</v>
      </c>
      <c r="BK531" s="231">
        <f>ROUND(I531*H531,2)</f>
        <v>0</v>
      </c>
      <c r="BL531" s="18" t="s">
        <v>139</v>
      </c>
      <c r="BM531" s="230" t="s">
        <v>1171</v>
      </c>
    </row>
    <row r="532" s="2" customFormat="1">
      <c r="A532" s="39"/>
      <c r="B532" s="40"/>
      <c r="C532" s="41"/>
      <c r="D532" s="232" t="s">
        <v>140</v>
      </c>
      <c r="E532" s="41"/>
      <c r="F532" s="233" t="s">
        <v>1172</v>
      </c>
      <c r="G532" s="41"/>
      <c r="H532" s="41"/>
      <c r="I532" s="234"/>
      <c r="J532" s="41"/>
      <c r="K532" s="41"/>
      <c r="L532" s="45"/>
      <c r="M532" s="235"/>
      <c r="N532" s="23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140</v>
      </c>
      <c r="AU532" s="18" t="s">
        <v>83</v>
      </c>
    </row>
    <row r="533" s="2" customFormat="1" ht="33" customHeight="1">
      <c r="A533" s="39"/>
      <c r="B533" s="40"/>
      <c r="C533" s="219" t="s">
        <v>395</v>
      </c>
      <c r="D533" s="219" t="s">
        <v>134</v>
      </c>
      <c r="E533" s="220" t="s">
        <v>1173</v>
      </c>
      <c r="F533" s="221" t="s">
        <v>1174</v>
      </c>
      <c r="G533" s="222" t="s">
        <v>218</v>
      </c>
      <c r="H533" s="223">
        <v>72</v>
      </c>
      <c r="I533" s="224"/>
      <c r="J533" s="225">
        <f>ROUND(I533*H533,2)</f>
        <v>0</v>
      </c>
      <c r="K533" s="221" t="s">
        <v>138</v>
      </c>
      <c r="L533" s="45"/>
      <c r="M533" s="226" t="s">
        <v>1</v>
      </c>
      <c r="N533" s="227" t="s">
        <v>38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139</v>
      </c>
      <c r="AT533" s="230" t="s">
        <v>134</v>
      </c>
      <c r="AU533" s="230" t="s">
        <v>83</v>
      </c>
      <c r="AY533" s="18" t="s">
        <v>132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81</v>
      </c>
      <c r="BK533" s="231">
        <f>ROUND(I533*H533,2)</f>
        <v>0</v>
      </c>
      <c r="BL533" s="18" t="s">
        <v>139</v>
      </c>
      <c r="BM533" s="230" t="s">
        <v>1175</v>
      </c>
    </row>
    <row r="534" s="2" customFormat="1">
      <c r="A534" s="39"/>
      <c r="B534" s="40"/>
      <c r="C534" s="41"/>
      <c r="D534" s="232" t="s">
        <v>140</v>
      </c>
      <c r="E534" s="41"/>
      <c r="F534" s="233" t="s">
        <v>1176</v>
      </c>
      <c r="G534" s="41"/>
      <c r="H534" s="41"/>
      <c r="I534" s="234"/>
      <c r="J534" s="41"/>
      <c r="K534" s="41"/>
      <c r="L534" s="45"/>
      <c r="M534" s="235"/>
      <c r="N534" s="23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140</v>
      </c>
      <c r="AU534" s="18" t="s">
        <v>83</v>
      </c>
    </row>
    <row r="535" s="13" customFormat="1">
      <c r="A535" s="13"/>
      <c r="B535" s="237"/>
      <c r="C535" s="238"/>
      <c r="D535" s="239" t="s">
        <v>142</v>
      </c>
      <c r="E535" s="240" t="s">
        <v>1</v>
      </c>
      <c r="F535" s="241" t="s">
        <v>1177</v>
      </c>
      <c r="G535" s="238"/>
      <c r="H535" s="242">
        <v>72</v>
      </c>
      <c r="I535" s="243"/>
      <c r="J535" s="238"/>
      <c r="K535" s="238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142</v>
      </c>
      <c r="AU535" s="248" t="s">
        <v>83</v>
      </c>
      <c r="AV535" s="13" t="s">
        <v>83</v>
      </c>
      <c r="AW535" s="13" t="s">
        <v>30</v>
      </c>
      <c r="AX535" s="13" t="s">
        <v>73</v>
      </c>
      <c r="AY535" s="248" t="s">
        <v>132</v>
      </c>
    </row>
    <row r="536" s="14" customFormat="1">
      <c r="A536" s="14"/>
      <c r="B536" s="249"/>
      <c r="C536" s="250"/>
      <c r="D536" s="239" t="s">
        <v>142</v>
      </c>
      <c r="E536" s="251" t="s">
        <v>1</v>
      </c>
      <c r="F536" s="252" t="s">
        <v>144</v>
      </c>
      <c r="G536" s="250"/>
      <c r="H536" s="251" t="s">
        <v>1</v>
      </c>
      <c r="I536" s="253"/>
      <c r="J536" s="250"/>
      <c r="K536" s="250"/>
      <c r="L536" s="254"/>
      <c r="M536" s="255"/>
      <c r="N536" s="256"/>
      <c r="O536" s="256"/>
      <c r="P536" s="256"/>
      <c r="Q536" s="256"/>
      <c r="R536" s="256"/>
      <c r="S536" s="256"/>
      <c r="T536" s="25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8" t="s">
        <v>142</v>
      </c>
      <c r="AU536" s="258" t="s">
        <v>83</v>
      </c>
      <c r="AV536" s="14" t="s">
        <v>81</v>
      </c>
      <c r="AW536" s="14" t="s">
        <v>30</v>
      </c>
      <c r="AX536" s="14" t="s">
        <v>73</v>
      </c>
      <c r="AY536" s="258" t="s">
        <v>132</v>
      </c>
    </row>
    <row r="537" s="15" customFormat="1">
      <c r="A537" s="15"/>
      <c r="B537" s="259"/>
      <c r="C537" s="260"/>
      <c r="D537" s="239" t="s">
        <v>142</v>
      </c>
      <c r="E537" s="261" t="s">
        <v>1</v>
      </c>
      <c r="F537" s="262" t="s">
        <v>145</v>
      </c>
      <c r="G537" s="260"/>
      <c r="H537" s="263">
        <v>72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9" t="s">
        <v>142</v>
      </c>
      <c r="AU537" s="269" t="s">
        <v>83</v>
      </c>
      <c r="AV537" s="15" t="s">
        <v>139</v>
      </c>
      <c r="AW537" s="15" t="s">
        <v>30</v>
      </c>
      <c r="AX537" s="15" t="s">
        <v>81</v>
      </c>
      <c r="AY537" s="269" t="s">
        <v>132</v>
      </c>
    </row>
    <row r="538" s="12" customFormat="1" ht="22.8" customHeight="1">
      <c r="A538" s="12"/>
      <c r="B538" s="203"/>
      <c r="C538" s="204"/>
      <c r="D538" s="205" t="s">
        <v>72</v>
      </c>
      <c r="E538" s="217" t="s">
        <v>186</v>
      </c>
      <c r="F538" s="217" t="s">
        <v>215</v>
      </c>
      <c r="G538" s="204"/>
      <c r="H538" s="204"/>
      <c r="I538" s="207"/>
      <c r="J538" s="218">
        <f>BK538</f>
        <v>0</v>
      </c>
      <c r="K538" s="204"/>
      <c r="L538" s="209"/>
      <c r="M538" s="210"/>
      <c r="N538" s="211"/>
      <c r="O538" s="211"/>
      <c r="P538" s="212">
        <f>SUM(P539:P615)</f>
        <v>0</v>
      </c>
      <c r="Q538" s="211"/>
      <c r="R538" s="212">
        <f>SUM(R539:R615)</f>
        <v>0</v>
      </c>
      <c r="S538" s="211"/>
      <c r="T538" s="213">
        <f>SUM(T539:T615)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4" t="s">
        <v>81</v>
      </c>
      <c r="AT538" s="215" t="s">
        <v>72</v>
      </c>
      <c r="AU538" s="215" t="s">
        <v>81</v>
      </c>
      <c r="AY538" s="214" t="s">
        <v>132</v>
      </c>
      <c r="BK538" s="216">
        <f>SUM(BK539:BK615)</f>
        <v>0</v>
      </c>
    </row>
    <row r="539" s="2" customFormat="1" ht="16.5" customHeight="1">
      <c r="A539" s="39"/>
      <c r="B539" s="40"/>
      <c r="C539" s="219" t="s">
        <v>1178</v>
      </c>
      <c r="D539" s="219" t="s">
        <v>134</v>
      </c>
      <c r="E539" s="220" t="s">
        <v>1179</v>
      </c>
      <c r="F539" s="221" t="s">
        <v>1180</v>
      </c>
      <c r="G539" s="222" t="s">
        <v>207</v>
      </c>
      <c r="H539" s="223">
        <v>2</v>
      </c>
      <c r="I539" s="224"/>
      <c r="J539" s="225">
        <f>ROUND(I539*H539,2)</f>
        <v>0</v>
      </c>
      <c r="K539" s="221" t="s">
        <v>138</v>
      </c>
      <c r="L539" s="45"/>
      <c r="M539" s="226" t="s">
        <v>1</v>
      </c>
      <c r="N539" s="227" t="s">
        <v>38</v>
      </c>
      <c r="O539" s="92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139</v>
      </c>
      <c r="AT539" s="230" t="s">
        <v>134</v>
      </c>
      <c r="AU539" s="230" t="s">
        <v>83</v>
      </c>
      <c r="AY539" s="18" t="s">
        <v>132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81</v>
      </c>
      <c r="BK539" s="231">
        <f>ROUND(I539*H539,2)</f>
        <v>0</v>
      </c>
      <c r="BL539" s="18" t="s">
        <v>139</v>
      </c>
      <c r="BM539" s="230" t="s">
        <v>1181</v>
      </c>
    </row>
    <row r="540" s="2" customFormat="1">
      <c r="A540" s="39"/>
      <c r="B540" s="40"/>
      <c r="C540" s="41"/>
      <c r="D540" s="232" t="s">
        <v>140</v>
      </c>
      <c r="E540" s="41"/>
      <c r="F540" s="233" t="s">
        <v>1182</v>
      </c>
      <c r="G540" s="41"/>
      <c r="H540" s="41"/>
      <c r="I540" s="234"/>
      <c r="J540" s="41"/>
      <c r="K540" s="41"/>
      <c r="L540" s="45"/>
      <c r="M540" s="235"/>
      <c r="N540" s="236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140</v>
      </c>
      <c r="AU540" s="18" t="s">
        <v>83</v>
      </c>
    </row>
    <row r="541" s="13" customFormat="1">
      <c r="A541" s="13"/>
      <c r="B541" s="237"/>
      <c r="C541" s="238"/>
      <c r="D541" s="239" t="s">
        <v>142</v>
      </c>
      <c r="E541" s="240" t="s">
        <v>1</v>
      </c>
      <c r="F541" s="241" t="s">
        <v>83</v>
      </c>
      <c r="G541" s="238"/>
      <c r="H541" s="242">
        <v>2</v>
      </c>
      <c r="I541" s="243"/>
      <c r="J541" s="238"/>
      <c r="K541" s="238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142</v>
      </c>
      <c r="AU541" s="248" t="s">
        <v>83</v>
      </c>
      <c r="AV541" s="13" t="s">
        <v>83</v>
      </c>
      <c r="AW541" s="13" t="s">
        <v>30</v>
      </c>
      <c r="AX541" s="13" t="s">
        <v>73</v>
      </c>
      <c r="AY541" s="248" t="s">
        <v>132</v>
      </c>
    </row>
    <row r="542" s="14" customFormat="1">
      <c r="A542" s="14"/>
      <c r="B542" s="249"/>
      <c r="C542" s="250"/>
      <c r="D542" s="239" t="s">
        <v>142</v>
      </c>
      <c r="E542" s="251" t="s">
        <v>1</v>
      </c>
      <c r="F542" s="252" t="s">
        <v>144</v>
      </c>
      <c r="G542" s="250"/>
      <c r="H542" s="251" t="s">
        <v>1</v>
      </c>
      <c r="I542" s="253"/>
      <c r="J542" s="250"/>
      <c r="K542" s="250"/>
      <c r="L542" s="254"/>
      <c r="M542" s="255"/>
      <c r="N542" s="256"/>
      <c r="O542" s="256"/>
      <c r="P542" s="256"/>
      <c r="Q542" s="256"/>
      <c r="R542" s="256"/>
      <c r="S542" s="256"/>
      <c r="T542" s="25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8" t="s">
        <v>142</v>
      </c>
      <c r="AU542" s="258" t="s">
        <v>83</v>
      </c>
      <c r="AV542" s="14" t="s">
        <v>81</v>
      </c>
      <c r="AW542" s="14" t="s">
        <v>30</v>
      </c>
      <c r="AX542" s="14" t="s">
        <v>73</v>
      </c>
      <c r="AY542" s="258" t="s">
        <v>132</v>
      </c>
    </row>
    <row r="543" s="15" customFormat="1">
      <c r="A543" s="15"/>
      <c r="B543" s="259"/>
      <c r="C543" s="260"/>
      <c r="D543" s="239" t="s">
        <v>142</v>
      </c>
      <c r="E543" s="261" t="s">
        <v>1</v>
      </c>
      <c r="F543" s="262" t="s">
        <v>145</v>
      </c>
      <c r="G543" s="260"/>
      <c r="H543" s="263">
        <v>2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9" t="s">
        <v>142</v>
      </c>
      <c r="AU543" s="269" t="s">
        <v>83</v>
      </c>
      <c r="AV543" s="15" t="s">
        <v>139</v>
      </c>
      <c r="AW543" s="15" t="s">
        <v>30</v>
      </c>
      <c r="AX543" s="15" t="s">
        <v>81</v>
      </c>
      <c r="AY543" s="269" t="s">
        <v>132</v>
      </c>
    </row>
    <row r="544" s="2" customFormat="1" ht="16.5" customHeight="1">
      <c r="A544" s="39"/>
      <c r="B544" s="40"/>
      <c r="C544" s="219" t="s">
        <v>404</v>
      </c>
      <c r="D544" s="219" t="s">
        <v>134</v>
      </c>
      <c r="E544" s="220" t="s">
        <v>1183</v>
      </c>
      <c r="F544" s="221" t="s">
        <v>1184</v>
      </c>
      <c r="G544" s="222" t="s">
        <v>207</v>
      </c>
      <c r="H544" s="223">
        <v>1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38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139</v>
      </c>
      <c r="AT544" s="230" t="s">
        <v>134</v>
      </c>
      <c r="AU544" s="230" t="s">
        <v>83</v>
      </c>
      <c r="AY544" s="18" t="s">
        <v>132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81</v>
      </c>
      <c r="BK544" s="231">
        <f>ROUND(I544*H544,2)</f>
        <v>0</v>
      </c>
      <c r="BL544" s="18" t="s">
        <v>139</v>
      </c>
      <c r="BM544" s="230" t="s">
        <v>1185</v>
      </c>
    </row>
    <row r="545" s="13" customFormat="1">
      <c r="A545" s="13"/>
      <c r="B545" s="237"/>
      <c r="C545" s="238"/>
      <c r="D545" s="239" t="s">
        <v>142</v>
      </c>
      <c r="E545" s="240" t="s">
        <v>1</v>
      </c>
      <c r="F545" s="241" t="s">
        <v>81</v>
      </c>
      <c r="G545" s="238"/>
      <c r="H545" s="242">
        <v>1</v>
      </c>
      <c r="I545" s="243"/>
      <c r="J545" s="238"/>
      <c r="K545" s="238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142</v>
      </c>
      <c r="AU545" s="248" t="s">
        <v>83</v>
      </c>
      <c r="AV545" s="13" t="s">
        <v>83</v>
      </c>
      <c r="AW545" s="13" t="s">
        <v>30</v>
      </c>
      <c r="AX545" s="13" t="s">
        <v>73</v>
      </c>
      <c r="AY545" s="248" t="s">
        <v>132</v>
      </c>
    </row>
    <row r="546" s="14" customFormat="1">
      <c r="A546" s="14"/>
      <c r="B546" s="249"/>
      <c r="C546" s="250"/>
      <c r="D546" s="239" t="s">
        <v>142</v>
      </c>
      <c r="E546" s="251" t="s">
        <v>1</v>
      </c>
      <c r="F546" s="252" t="s">
        <v>144</v>
      </c>
      <c r="G546" s="250"/>
      <c r="H546" s="251" t="s">
        <v>1</v>
      </c>
      <c r="I546" s="253"/>
      <c r="J546" s="250"/>
      <c r="K546" s="250"/>
      <c r="L546" s="254"/>
      <c r="M546" s="255"/>
      <c r="N546" s="256"/>
      <c r="O546" s="256"/>
      <c r="P546" s="256"/>
      <c r="Q546" s="256"/>
      <c r="R546" s="256"/>
      <c r="S546" s="256"/>
      <c r="T546" s="25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8" t="s">
        <v>142</v>
      </c>
      <c r="AU546" s="258" t="s">
        <v>83</v>
      </c>
      <c r="AV546" s="14" t="s">
        <v>81</v>
      </c>
      <c r="AW546" s="14" t="s">
        <v>30</v>
      </c>
      <c r="AX546" s="14" t="s">
        <v>73</v>
      </c>
      <c r="AY546" s="258" t="s">
        <v>132</v>
      </c>
    </row>
    <row r="547" s="15" customFormat="1">
      <c r="A547" s="15"/>
      <c r="B547" s="259"/>
      <c r="C547" s="260"/>
      <c r="D547" s="239" t="s">
        <v>142</v>
      </c>
      <c r="E547" s="261" t="s">
        <v>1</v>
      </c>
      <c r="F547" s="262" t="s">
        <v>145</v>
      </c>
      <c r="G547" s="260"/>
      <c r="H547" s="263">
        <v>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9" t="s">
        <v>142</v>
      </c>
      <c r="AU547" s="269" t="s">
        <v>83</v>
      </c>
      <c r="AV547" s="15" t="s">
        <v>139</v>
      </c>
      <c r="AW547" s="15" t="s">
        <v>30</v>
      </c>
      <c r="AX547" s="15" t="s">
        <v>81</v>
      </c>
      <c r="AY547" s="269" t="s">
        <v>132</v>
      </c>
    </row>
    <row r="548" s="2" customFormat="1" ht="24.15" customHeight="1">
      <c r="A548" s="39"/>
      <c r="B548" s="40"/>
      <c r="C548" s="219" t="s">
        <v>1186</v>
      </c>
      <c r="D548" s="219" t="s">
        <v>134</v>
      </c>
      <c r="E548" s="220" t="s">
        <v>481</v>
      </c>
      <c r="F548" s="221" t="s">
        <v>482</v>
      </c>
      <c r="G548" s="222" t="s">
        <v>218</v>
      </c>
      <c r="H548" s="223">
        <v>14</v>
      </c>
      <c r="I548" s="224"/>
      <c r="J548" s="225">
        <f>ROUND(I548*H548,2)</f>
        <v>0</v>
      </c>
      <c r="K548" s="221" t="s">
        <v>138</v>
      </c>
      <c r="L548" s="45"/>
      <c r="M548" s="226" t="s">
        <v>1</v>
      </c>
      <c r="N548" s="227" t="s">
        <v>38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</v>
      </c>
      <c r="T548" s="22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139</v>
      </c>
      <c r="AT548" s="230" t="s">
        <v>134</v>
      </c>
      <c r="AU548" s="230" t="s">
        <v>83</v>
      </c>
      <c r="AY548" s="18" t="s">
        <v>132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81</v>
      </c>
      <c r="BK548" s="231">
        <f>ROUND(I548*H548,2)</f>
        <v>0</v>
      </c>
      <c r="BL548" s="18" t="s">
        <v>139</v>
      </c>
      <c r="BM548" s="230" t="s">
        <v>1187</v>
      </c>
    </row>
    <row r="549" s="2" customFormat="1">
      <c r="A549" s="39"/>
      <c r="B549" s="40"/>
      <c r="C549" s="41"/>
      <c r="D549" s="232" t="s">
        <v>140</v>
      </c>
      <c r="E549" s="41"/>
      <c r="F549" s="233" t="s">
        <v>483</v>
      </c>
      <c r="G549" s="41"/>
      <c r="H549" s="41"/>
      <c r="I549" s="234"/>
      <c r="J549" s="41"/>
      <c r="K549" s="41"/>
      <c r="L549" s="45"/>
      <c r="M549" s="235"/>
      <c r="N549" s="23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140</v>
      </c>
      <c r="AU549" s="18" t="s">
        <v>83</v>
      </c>
    </row>
    <row r="550" s="13" customFormat="1">
      <c r="A550" s="13"/>
      <c r="B550" s="237"/>
      <c r="C550" s="238"/>
      <c r="D550" s="239" t="s">
        <v>142</v>
      </c>
      <c r="E550" s="240" t="s">
        <v>1</v>
      </c>
      <c r="F550" s="241" t="s">
        <v>1188</v>
      </c>
      <c r="G550" s="238"/>
      <c r="H550" s="242">
        <v>14</v>
      </c>
      <c r="I550" s="243"/>
      <c r="J550" s="238"/>
      <c r="K550" s="238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142</v>
      </c>
      <c r="AU550" s="248" t="s">
        <v>83</v>
      </c>
      <c r="AV550" s="13" t="s">
        <v>83</v>
      </c>
      <c r="AW550" s="13" t="s">
        <v>30</v>
      </c>
      <c r="AX550" s="13" t="s">
        <v>73</v>
      </c>
      <c r="AY550" s="248" t="s">
        <v>132</v>
      </c>
    </row>
    <row r="551" s="14" customFormat="1">
      <c r="A551" s="14"/>
      <c r="B551" s="249"/>
      <c r="C551" s="250"/>
      <c r="D551" s="239" t="s">
        <v>142</v>
      </c>
      <c r="E551" s="251" t="s">
        <v>1</v>
      </c>
      <c r="F551" s="252" t="s">
        <v>144</v>
      </c>
      <c r="G551" s="250"/>
      <c r="H551" s="251" t="s">
        <v>1</v>
      </c>
      <c r="I551" s="253"/>
      <c r="J551" s="250"/>
      <c r="K551" s="250"/>
      <c r="L551" s="254"/>
      <c r="M551" s="255"/>
      <c r="N551" s="256"/>
      <c r="O551" s="256"/>
      <c r="P551" s="256"/>
      <c r="Q551" s="256"/>
      <c r="R551" s="256"/>
      <c r="S551" s="256"/>
      <c r="T551" s="25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8" t="s">
        <v>142</v>
      </c>
      <c r="AU551" s="258" t="s">
        <v>83</v>
      </c>
      <c r="AV551" s="14" t="s">
        <v>81</v>
      </c>
      <c r="AW551" s="14" t="s">
        <v>30</v>
      </c>
      <c r="AX551" s="14" t="s">
        <v>73</v>
      </c>
      <c r="AY551" s="258" t="s">
        <v>132</v>
      </c>
    </row>
    <row r="552" s="15" customFormat="1">
      <c r="A552" s="15"/>
      <c r="B552" s="259"/>
      <c r="C552" s="260"/>
      <c r="D552" s="239" t="s">
        <v>142</v>
      </c>
      <c r="E552" s="261" t="s">
        <v>1</v>
      </c>
      <c r="F552" s="262" t="s">
        <v>145</v>
      </c>
      <c r="G552" s="260"/>
      <c r="H552" s="263">
        <v>14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9" t="s">
        <v>142</v>
      </c>
      <c r="AU552" s="269" t="s">
        <v>83</v>
      </c>
      <c r="AV552" s="15" t="s">
        <v>139</v>
      </c>
      <c r="AW552" s="15" t="s">
        <v>30</v>
      </c>
      <c r="AX552" s="15" t="s">
        <v>81</v>
      </c>
      <c r="AY552" s="269" t="s">
        <v>132</v>
      </c>
    </row>
    <row r="553" s="2" customFormat="1" ht="16.5" customHeight="1">
      <c r="A553" s="39"/>
      <c r="B553" s="40"/>
      <c r="C553" s="270" t="s">
        <v>409</v>
      </c>
      <c r="D553" s="270" t="s">
        <v>199</v>
      </c>
      <c r="E553" s="271" t="s">
        <v>485</v>
      </c>
      <c r="F553" s="272" t="s">
        <v>486</v>
      </c>
      <c r="G553" s="273" t="s">
        <v>218</v>
      </c>
      <c r="H553" s="274">
        <v>14.279999999999999</v>
      </c>
      <c r="I553" s="275"/>
      <c r="J553" s="276">
        <f>ROUND(I553*H553,2)</f>
        <v>0</v>
      </c>
      <c r="K553" s="272" t="s">
        <v>138</v>
      </c>
      <c r="L553" s="277"/>
      <c r="M553" s="278" t="s">
        <v>1</v>
      </c>
      <c r="N553" s="279" t="s">
        <v>38</v>
      </c>
      <c r="O553" s="92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165</v>
      </c>
      <c r="AT553" s="230" t="s">
        <v>199</v>
      </c>
      <c r="AU553" s="230" t="s">
        <v>83</v>
      </c>
      <c r="AY553" s="18" t="s">
        <v>132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81</v>
      </c>
      <c r="BK553" s="231">
        <f>ROUND(I553*H553,2)</f>
        <v>0</v>
      </c>
      <c r="BL553" s="18" t="s">
        <v>139</v>
      </c>
      <c r="BM553" s="230" t="s">
        <v>1189</v>
      </c>
    </row>
    <row r="554" s="13" customFormat="1">
      <c r="A554" s="13"/>
      <c r="B554" s="237"/>
      <c r="C554" s="238"/>
      <c r="D554" s="239" t="s">
        <v>142</v>
      </c>
      <c r="E554" s="240" t="s">
        <v>1</v>
      </c>
      <c r="F554" s="241" t="s">
        <v>1190</v>
      </c>
      <c r="G554" s="238"/>
      <c r="H554" s="242">
        <v>14.279999999999999</v>
      </c>
      <c r="I554" s="243"/>
      <c r="J554" s="238"/>
      <c r="K554" s="238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142</v>
      </c>
      <c r="AU554" s="248" t="s">
        <v>83</v>
      </c>
      <c r="AV554" s="13" t="s">
        <v>83</v>
      </c>
      <c r="AW554" s="13" t="s">
        <v>30</v>
      </c>
      <c r="AX554" s="13" t="s">
        <v>73</v>
      </c>
      <c r="AY554" s="248" t="s">
        <v>132</v>
      </c>
    </row>
    <row r="555" s="15" customFormat="1">
      <c r="A555" s="15"/>
      <c r="B555" s="259"/>
      <c r="C555" s="260"/>
      <c r="D555" s="239" t="s">
        <v>142</v>
      </c>
      <c r="E555" s="261" t="s">
        <v>1</v>
      </c>
      <c r="F555" s="262" t="s">
        <v>145</v>
      </c>
      <c r="G555" s="260"/>
      <c r="H555" s="263">
        <v>14.279999999999999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9" t="s">
        <v>142</v>
      </c>
      <c r="AU555" s="269" t="s">
        <v>83</v>
      </c>
      <c r="AV555" s="15" t="s">
        <v>139</v>
      </c>
      <c r="AW555" s="15" t="s">
        <v>30</v>
      </c>
      <c r="AX555" s="15" t="s">
        <v>81</v>
      </c>
      <c r="AY555" s="269" t="s">
        <v>132</v>
      </c>
    </row>
    <row r="556" s="2" customFormat="1" ht="16.5" customHeight="1">
      <c r="A556" s="39"/>
      <c r="B556" s="40"/>
      <c r="C556" s="219" t="s">
        <v>1191</v>
      </c>
      <c r="D556" s="219" t="s">
        <v>134</v>
      </c>
      <c r="E556" s="220" t="s">
        <v>1192</v>
      </c>
      <c r="F556" s="221" t="s">
        <v>1193</v>
      </c>
      <c r="G556" s="222" t="s">
        <v>218</v>
      </c>
      <c r="H556" s="223">
        <v>22</v>
      </c>
      <c r="I556" s="224"/>
      <c r="J556" s="225">
        <f>ROUND(I556*H556,2)</f>
        <v>0</v>
      </c>
      <c r="K556" s="221" t="s">
        <v>138</v>
      </c>
      <c r="L556" s="45"/>
      <c r="M556" s="226" t="s">
        <v>1</v>
      </c>
      <c r="N556" s="227" t="s">
        <v>38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139</v>
      </c>
      <c r="AT556" s="230" t="s">
        <v>134</v>
      </c>
      <c r="AU556" s="230" t="s">
        <v>83</v>
      </c>
      <c r="AY556" s="18" t="s">
        <v>132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81</v>
      </c>
      <c r="BK556" s="231">
        <f>ROUND(I556*H556,2)</f>
        <v>0</v>
      </c>
      <c r="BL556" s="18" t="s">
        <v>139</v>
      </c>
      <c r="BM556" s="230" t="s">
        <v>1194</v>
      </c>
    </row>
    <row r="557" s="2" customFormat="1">
      <c r="A557" s="39"/>
      <c r="B557" s="40"/>
      <c r="C557" s="41"/>
      <c r="D557" s="232" t="s">
        <v>140</v>
      </c>
      <c r="E557" s="41"/>
      <c r="F557" s="233" t="s">
        <v>1195</v>
      </c>
      <c r="G557" s="41"/>
      <c r="H557" s="41"/>
      <c r="I557" s="234"/>
      <c r="J557" s="41"/>
      <c r="K557" s="41"/>
      <c r="L557" s="45"/>
      <c r="M557" s="235"/>
      <c r="N557" s="236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140</v>
      </c>
      <c r="AU557" s="18" t="s">
        <v>83</v>
      </c>
    </row>
    <row r="558" s="13" customFormat="1">
      <c r="A558" s="13"/>
      <c r="B558" s="237"/>
      <c r="C558" s="238"/>
      <c r="D558" s="239" t="s">
        <v>142</v>
      </c>
      <c r="E558" s="240" t="s">
        <v>1</v>
      </c>
      <c r="F558" s="241" t="s">
        <v>1196</v>
      </c>
      <c r="G558" s="238"/>
      <c r="H558" s="242">
        <v>22</v>
      </c>
      <c r="I558" s="243"/>
      <c r="J558" s="238"/>
      <c r="K558" s="238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142</v>
      </c>
      <c r="AU558" s="248" t="s">
        <v>83</v>
      </c>
      <c r="AV558" s="13" t="s">
        <v>83</v>
      </c>
      <c r="AW558" s="13" t="s">
        <v>30</v>
      </c>
      <c r="AX558" s="13" t="s">
        <v>73</v>
      </c>
      <c r="AY558" s="248" t="s">
        <v>132</v>
      </c>
    </row>
    <row r="559" s="14" customFormat="1">
      <c r="A559" s="14"/>
      <c r="B559" s="249"/>
      <c r="C559" s="250"/>
      <c r="D559" s="239" t="s">
        <v>142</v>
      </c>
      <c r="E559" s="251" t="s">
        <v>1</v>
      </c>
      <c r="F559" s="252" t="s">
        <v>144</v>
      </c>
      <c r="G559" s="250"/>
      <c r="H559" s="251" t="s">
        <v>1</v>
      </c>
      <c r="I559" s="253"/>
      <c r="J559" s="250"/>
      <c r="K559" s="250"/>
      <c r="L559" s="254"/>
      <c r="M559" s="255"/>
      <c r="N559" s="256"/>
      <c r="O559" s="256"/>
      <c r="P559" s="256"/>
      <c r="Q559" s="256"/>
      <c r="R559" s="256"/>
      <c r="S559" s="256"/>
      <c r="T559" s="25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8" t="s">
        <v>142</v>
      </c>
      <c r="AU559" s="258" t="s">
        <v>83</v>
      </c>
      <c r="AV559" s="14" t="s">
        <v>81</v>
      </c>
      <c r="AW559" s="14" t="s">
        <v>30</v>
      </c>
      <c r="AX559" s="14" t="s">
        <v>73</v>
      </c>
      <c r="AY559" s="258" t="s">
        <v>132</v>
      </c>
    </row>
    <row r="560" s="15" customFormat="1">
      <c r="A560" s="15"/>
      <c r="B560" s="259"/>
      <c r="C560" s="260"/>
      <c r="D560" s="239" t="s">
        <v>142</v>
      </c>
      <c r="E560" s="261" t="s">
        <v>1</v>
      </c>
      <c r="F560" s="262" t="s">
        <v>145</v>
      </c>
      <c r="G560" s="260"/>
      <c r="H560" s="263">
        <v>22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9" t="s">
        <v>142</v>
      </c>
      <c r="AU560" s="269" t="s">
        <v>83</v>
      </c>
      <c r="AV560" s="15" t="s">
        <v>139</v>
      </c>
      <c r="AW560" s="15" t="s">
        <v>30</v>
      </c>
      <c r="AX560" s="15" t="s">
        <v>81</v>
      </c>
      <c r="AY560" s="269" t="s">
        <v>132</v>
      </c>
    </row>
    <row r="561" s="2" customFormat="1" ht="16.5" customHeight="1">
      <c r="A561" s="39"/>
      <c r="B561" s="40"/>
      <c r="C561" s="270" t="s">
        <v>414</v>
      </c>
      <c r="D561" s="270" t="s">
        <v>199</v>
      </c>
      <c r="E561" s="271" t="s">
        <v>1197</v>
      </c>
      <c r="F561" s="272" t="s">
        <v>1198</v>
      </c>
      <c r="G561" s="273" t="s">
        <v>218</v>
      </c>
      <c r="H561" s="274">
        <v>22.219999999999999</v>
      </c>
      <c r="I561" s="275"/>
      <c r="J561" s="276">
        <f>ROUND(I561*H561,2)</f>
        <v>0</v>
      </c>
      <c r="K561" s="272" t="s">
        <v>1</v>
      </c>
      <c r="L561" s="277"/>
      <c r="M561" s="278" t="s">
        <v>1</v>
      </c>
      <c r="N561" s="279" t="s">
        <v>38</v>
      </c>
      <c r="O561" s="92"/>
      <c r="P561" s="228">
        <f>O561*H561</f>
        <v>0</v>
      </c>
      <c r="Q561" s="228">
        <v>0</v>
      </c>
      <c r="R561" s="228">
        <f>Q561*H561</f>
        <v>0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165</v>
      </c>
      <c r="AT561" s="230" t="s">
        <v>199</v>
      </c>
      <c r="AU561" s="230" t="s">
        <v>83</v>
      </c>
      <c r="AY561" s="18" t="s">
        <v>132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81</v>
      </c>
      <c r="BK561" s="231">
        <f>ROUND(I561*H561,2)</f>
        <v>0</v>
      </c>
      <c r="BL561" s="18" t="s">
        <v>139</v>
      </c>
      <c r="BM561" s="230" t="s">
        <v>1199</v>
      </c>
    </row>
    <row r="562" s="13" customFormat="1">
      <c r="A562" s="13"/>
      <c r="B562" s="237"/>
      <c r="C562" s="238"/>
      <c r="D562" s="239" t="s">
        <v>142</v>
      </c>
      <c r="E562" s="240" t="s">
        <v>1</v>
      </c>
      <c r="F562" s="241" t="s">
        <v>1200</v>
      </c>
      <c r="G562" s="238"/>
      <c r="H562" s="242">
        <v>22.219999999999999</v>
      </c>
      <c r="I562" s="243"/>
      <c r="J562" s="238"/>
      <c r="K562" s="238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142</v>
      </c>
      <c r="AU562" s="248" t="s">
        <v>83</v>
      </c>
      <c r="AV562" s="13" t="s">
        <v>83</v>
      </c>
      <c r="AW562" s="13" t="s">
        <v>30</v>
      </c>
      <c r="AX562" s="13" t="s">
        <v>73</v>
      </c>
      <c r="AY562" s="248" t="s">
        <v>132</v>
      </c>
    </row>
    <row r="563" s="15" customFormat="1">
      <c r="A563" s="15"/>
      <c r="B563" s="259"/>
      <c r="C563" s="260"/>
      <c r="D563" s="239" t="s">
        <v>142</v>
      </c>
      <c r="E563" s="261" t="s">
        <v>1</v>
      </c>
      <c r="F563" s="262" t="s">
        <v>145</v>
      </c>
      <c r="G563" s="260"/>
      <c r="H563" s="263">
        <v>22.219999999999999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9" t="s">
        <v>142</v>
      </c>
      <c r="AU563" s="269" t="s">
        <v>83</v>
      </c>
      <c r="AV563" s="15" t="s">
        <v>139</v>
      </c>
      <c r="AW563" s="15" t="s">
        <v>30</v>
      </c>
      <c r="AX563" s="15" t="s">
        <v>81</v>
      </c>
      <c r="AY563" s="269" t="s">
        <v>132</v>
      </c>
    </row>
    <row r="564" s="2" customFormat="1" ht="16.5" customHeight="1">
      <c r="A564" s="39"/>
      <c r="B564" s="40"/>
      <c r="C564" s="219" t="s">
        <v>1201</v>
      </c>
      <c r="D564" s="219" t="s">
        <v>134</v>
      </c>
      <c r="E564" s="220" t="s">
        <v>1202</v>
      </c>
      <c r="F564" s="221" t="s">
        <v>1203</v>
      </c>
      <c r="G564" s="222" t="s">
        <v>534</v>
      </c>
      <c r="H564" s="223">
        <v>0.41999999999999998</v>
      </c>
      <c r="I564" s="224"/>
      <c r="J564" s="225">
        <f>ROUND(I564*H564,2)</f>
        <v>0</v>
      </c>
      <c r="K564" s="221" t="s">
        <v>138</v>
      </c>
      <c r="L564" s="45"/>
      <c r="M564" s="226" t="s">
        <v>1</v>
      </c>
      <c r="N564" s="227" t="s">
        <v>38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139</v>
      </c>
      <c r="AT564" s="230" t="s">
        <v>134</v>
      </c>
      <c r="AU564" s="230" t="s">
        <v>83</v>
      </c>
      <c r="AY564" s="18" t="s">
        <v>132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81</v>
      </c>
      <c r="BK564" s="231">
        <f>ROUND(I564*H564,2)</f>
        <v>0</v>
      </c>
      <c r="BL564" s="18" t="s">
        <v>139</v>
      </c>
      <c r="BM564" s="230" t="s">
        <v>1204</v>
      </c>
    </row>
    <row r="565" s="2" customFormat="1">
      <c r="A565" s="39"/>
      <c r="B565" s="40"/>
      <c r="C565" s="41"/>
      <c r="D565" s="232" t="s">
        <v>140</v>
      </c>
      <c r="E565" s="41"/>
      <c r="F565" s="233" t="s">
        <v>1205</v>
      </c>
      <c r="G565" s="41"/>
      <c r="H565" s="41"/>
      <c r="I565" s="234"/>
      <c r="J565" s="41"/>
      <c r="K565" s="41"/>
      <c r="L565" s="45"/>
      <c r="M565" s="235"/>
      <c r="N565" s="23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140</v>
      </c>
      <c r="AU565" s="18" t="s">
        <v>83</v>
      </c>
    </row>
    <row r="566" s="13" customFormat="1">
      <c r="A566" s="13"/>
      <c r="B566" s="237"/>
      <c r="C566" s="238"/>
      <c r="D566" s="239" t="s">
        <v>142</v>
      </c>
      <c r="E566" s="240" t="s">
        <v>1</v>
      </c>
      <c r="F566" s="241" t="s">
        <v>1206</v>
      </c>
      <c r="G566" s="238"/>
      <c r="H566" s="242">
        <v>0.41999999999999998</v>
      </c>
      <c r="I566" s="243"/>
      <c r="J566" s="238"/>
      <c r="K566" s="238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142</v>
      </c>
      <c r="AU566" s="248" t="s">
        <v>83</v>
      </c>
      <c r="AV566" s="13" t="s">
        <v>83</v>
      </c>
      <c r="AW566" s="13" t="s">
        <v>30</v>
      </c>
      <c r="AX566" s="13" t="s">
        <v>73</v>
      </c>
      <c r="AY566" s="248" t="s">
        <v>132</v>
      </c>
    </row>
    <row r="567" s="15" customFormat="1">
      <c r="A567" s="15"/>
      <c r="B567" s="259"/>
      <c r="C567" s="260"/>
      <c r="D567" s="239" t="s">
        <v>142</v>
      </c>
      <c r="E567" s="261" t="s">
        <v>1</v>
      </c>
      <c r="F567" s="262" t="s">
        <v>145</v>
      </c>
      <c r="G567" s="260"/>
      <c r="H567" s="263">
        <v>0.41999999999999998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9" t="s">
        <v>142</v>
      </c>
      <c r="AU567" s="269" t="s">
        <v>83</v>
      </c>
      <c r="AV567" s="15" t="s">
        <v>139</v>
      </c>
      <c r="AW567" s="15" t="s">
        <v>30</v>
      </c>
      <c r="AX567" s="15" t="s">
        <v>81</v>
      </c>
      <c r="AY567" s="269" t="s">
        <v>132</v>
      </c>
    </row>
    <row r="568" s="2" customFormat="1" ht="24.15" customHeight="1">
      <c r="A568" s="39"/>
      <c r="B568" s="40"/>
      <c r="C568" s="219" t="s">
        <v>420</v>
      </c>
      <c r="D568" s="219" t="s">
        <v>134</v>
      </c>
      <c r="E568" s="220" t="s">
        <v>1207</v>
      </c>
      <c r="F568" s="221" t="s">
        <v>1208</v>
      </c>
      <c r="G568" s="222" t="s">
        <v>218</v>
      </c>
      <c r="H568" s="223">
        <v>49.200000000000003</v>
      </c>
      <c r="I568" s="224"/>
      <c r="J568" s="225">
        <f>ROUND(I568*H568,2)</f>
        <v>0</v>
      </c>
      <c r="K568" s="221" t="s">
        <v>138</v>
      </c>
      <c r="L568" s="45"/>
      <c r="M568" s="226" t="s">
        <v>1</v>
      </c>
      <c r="N568" s="227" t="s">
        <v>38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139</v>
      </c>
      <c r="AT568" s="230" t="s">
        <v>134</v>
      </c>
      <c r="AU568" s="230" t="s">
        <v>83</v>
      </c>
      <c r="AY568" s="18" t="s">
        <v>132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81</v>
      </c>
      <c r="BK568" s="231">
        <f>ROUND(I568*H568,2)</f>
        <v>0</v>
      </c>
      <c r="BL568" s="18" t="s">
        <v>139</v>
      </c>
      <c r="BM568" s="230" t="s">
        <v>1209</v>
      </c>
    </row>
    <row r="569" s="2" customFormat="1">
      <c r="A569" s="39"/>
      <c r="B569" s="40"/>
      <c r="C569" s="41"/>
      <c r="D569" s="232" t="s">
        <v>140</v>
      </c>
      <c r="E569" s="41"/>
      <c r="F569" s="233" t="s">
        <v>1210</v>
      </c>
      <c r="G569" s="41"/>
      <c r="H569" s="41"/>
      <c r="I569" s="234"/>
      <c r="J569" s="41"/>
      <c r="K569" s="41"/>
      <c r="L569" s="45"/>
      <c r="M569" s="235"/>
      <c r="N569" s="236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140</v>
      </c>
      <c r="AU569" s="18" t="s">
        <v>83</v>
      </c>
    </row>
    <row r="570" s="13" customFormat="1">
      <c r="A570" s="13"/>
      <c r="B570" s="237"/>
      <c r="C570" s="238"/>
      <c r="D570" s="239" t="s">
        <v>142</v>
      </c>
      <c r="E570" s="240" t="s">
        <v>1</v>
      </c>
      <c r="F570" s="241" t="s">
        <v>1211</v>
      </c>
      <c r="G570" s="238"/>
      <c r="H570" s="242">
        <v>49.200000000000003</v>
      </c>
      <c r="I570" s="243"/>
      <c r="J570" s="238"/>
      <c r="K570" s="238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142</v>
      </c>
      <c r="AU570" s="248" t="s">
        <v>83</v>
      </c>
      <c r="AV570" s="13" t="s">
        <v>83</v>
      </c>
      <c r="AW570" s="13" t="s">
        <v>30</v>
      </c>
      <c r="AX570" s="13" t="s">
        <v>73</v>
      </c>
      <c r="AY570" s="248" t="s">
        <v>132</v>
      </c>
    </row>
    <row r="571" s="14" customFormat="1">
      <c r="A571" s="14"/>
      <c r="B571" s="249"/>
      <c r="C571" s="250"/>
      <c r="D571" s="239" t="s">
        <v>142</v>
      </c>
      <c r="E571" s="251" t="s">
        <v>1</v>
      </c>
      <c r="F571" s="252" t="s">
        <v>144</v>
      </c>
      <c r="G571" s="250"/>
      <c r="H571" s="251" t="s">
        <v>1</v>
      </c>
      <c r="I571" s="253"/>
      <c r="J571" s="250"/>
      <c r="K571" s="250"/>
      <c r="L571" s="254"/>
      <c r="M571" s="255"/>
      <c r="N571" s="256"/>
      <c r="O571" s="256"/>
      <c r="P571" s="256"/>
      <c r="Q571" s="256"/>
      <c r="R571" s="256"/>
      <c r="S571" s="256"/>
      <c r="T571" s="25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8" t="s">
        <v>142</v>
      </c>
      <c r="AU571" s="258" t="s">
        <v>83</v>
      </c>
      <c r="AV571" s="14" t="s">
        <v>81</v>
      </c>
      <c r="AW571" s="14" t="s">
        <v>30</v>
      </c>
      <c r="AX571" s="14" t="s">
        <v>73</v>
      </c>
      <c r="AY571" s="258" t="s">
        <v>132</v>
      </c>
    </row>
    <row r="572" s="15" customFormat="1">
      <c r="A572" s="15"/>
      <c r="B572" s="259"/>
      <c r="C572" s="260"/>
      <c r="D572" s="239" t="s">
        <v>142</v>
      </c>
      <c r="E572" s="261" t="s">
        <v>1</v>
      </c>
      <c r="F572" s="262" t="s">
        <v>145</v>
      </c>
      <c r="G572" s="260"/>
      <c r="H572" s="263">
        <v>49.200000000000003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9" t="s">
        <v>142</v>
      </c>
      <c r="AU572" s="269" t="s">
        <v>83</v>
      </c>
      <c r="AV572" s="15" t="s">
        <v>139</v>
      </c>
      <c r="AW572" s="15" t="s">
        <v>30</v>
      </c>
      <c r="AX572" s="15" t="s">
        <v>81</v>
      </c>
      <c r="AY572" s="269" t="s">
        <v>132</v>
      </c>
    </row>
    <row r="573" s="2" customFormat="1" ht="24.15" customHeight="1">
      <c r="A573" s="39"/>
      <c r="B573" s="40"/>
      <c r="C573" s="219" t="s">
        <v>1212</v>
      </c>
      <c r="D573" s="219" t="s">
        <v>134</v>
      </c>
      <c r="E573" s="220" t="s">
        <v>1213</v>
      </c>
      <c r="F573" s="221" t="s">
        <v>1214</v>
      </c>
      <c r="G573" s="222" t="s">
        <v>218</v>
      </c>
      <c r="H573" s="223">
        <v>49.200000000000003</v>
      </c>
      <c r="I573" s="224"/>
      <c r="J573" s="225">
        <f>ROUND(I573*H573,2)</f>
        <v>0</v>
      </c>
      <c r="K573" s="221" t="s">
        <v>138</v>
      </c>
      <c r="L573" s="45"/>
      <c r="M573" s="226" t="s">
        <v>1</v>
      </c>
      <c r="N573" s="227" t="s">
        <v>38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139</v>
      </c>
      <c r="AT573" s="230" t="s">
        <v>134</v>
      </c>
      <c r="AU573" s="230" t="s">
        <v>83</v>
      </c>
      <c r="AY573" s="18" t="s">
        <v>132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81</v>
      </c>
      <c r="BK573" s="231">
        <f>ROUND(I573*H573,2)</f>
        <v>0</v>
      </c>
      <c r="BL573" s="18" t="s">
        <v>139</v>
      </c>
      <c r="BM573" s="230" t="s">
        <v>1215</v>
      </c>
    </row>
    <row r="574" s="2" customFormat="1">
      <c r="A574" s="39"/>
      <c r="B574" s="40"/>
      <c r="C574" s="41"/>
      <c r="D574" s="232" t="s">
        <v>140</v>
      </c>
      <c r="E574" s="41"/>
      <c r="F574" s="233" t="s">
        <v>1216</v>
      </c>
      <c r="G574" s="41"/>
      <c r="H574" s="41"/>
      <c r="I574" s="234"/>
      <c r="J574" s="41"/>
      <c r="K574" s="41"/>
      <c r="L574" s="45"/>
      <c r="M574" s="235"/>
      <c r="N574" s="236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140</v>
      </c>
      <c r="AU574" s="18" t="s">
        <v>83</v>
      </c>
    </row>
    <row r="575" s="13" customFormat="1">
      <c r="A575" s="13"/>
      <c r="B575" s="237"/>
      <c r="C575" s="238"/>
      <c r="D575" s="239" t="s">
        <v>142</v>
      </c>
      <c r="E575" s="240" t="s">
        <v>1</v>
      </c>
      <c r="F575" s="241" t="s">
        <v>1217</v>
      </c>
      <c r="G575" s="238"/>
      <c r="H575" s="242">
        <v>49.200000000000003</v>
      </c>
      <c r="I575" s="243"/>
      <c r="J575" s="238"/>
      <c r="K575" s="238"/>
      <c r="L575" s="244"/>
      <c r="M575" s="245"/>
      <c r="N575" s="246"/>
      <c r="O575" s="246"/>
      <c r="P575" s="246"/>
      <c r="Q575" s="246"/>
      <c r="R575" s="246"/>
      <c r="S575" s="246"/>
      <c r="T575" s="24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8" t="s">
        <v>142</v>
      </c>
      <c r="AU575" s="248" t="s">
        <v>83</v>
      </c>
      <c r="AV575" s="13" t="s">
        <v>83</v>
      </c>
      <c r="AW575" s="13" t="s">
        <v>30</v>
      </c>
      <c r="AX575" s="13" t="s">
        <v>73</v>
      </c>
      <c r="AY575" s="248" t="s">
        <v>132</v>
      </c>
    </row>
    <row r="576" s="14" customFormat="1">
      <c r="A576" s="14"/>
      <c r="B576" s="249"/>
      <c r="C576" s="250"/>
      <c r="D576" s="239" t="s">
        <v>142</v>
      </c>
      <c r="E576" s="251" t="s">
        <v>1</v>
      </c>
      <c r="F576" s="252" t="s">
        <v>144</v>
      </c>
      <c r="G576" s="250"/>
      <c r="H576" s="251" t="s">
        <v>1</v>
      </c>
      <c r="I576" s="253"/>
      <c r="J576" s="250"/>
      <c r="K576" s="250"/>
      <c r="L576" s="254"/>
      <c r="M576" s="255"/>
      <c r="N576" s="256"/>
      <c r="O576" s="256"/>
      <c r="P576" s="256"/>
      <c r="Q576" s="256"/>
      <c r="R576" s="256"/>
      <c r="S576" s="256"/>
      <c r="T576" s="25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8" t="s">
        <v>142</v>
      </c>
      <c r="AU576" s="258" t="s">
        <v>83</v>
      </c>
      <c r="AV576" s="14" t="s">
        <v>81</v>
      </c>
      <c r="AW576" s="14" t="s">
        <v>30</v>
      </c>
      <c r="AX576" s="14" t="s">
        <v>73</v>
      </c>
      <c r="AY576" s="258" t="s">
        <v>132</v>
      </c>
    </row>
    <row r="577" s="15" customFormat="1">
      <c r="A577" s="15"/>
      <c r="B577" s="259"/>
      <c r="C577" s="260"/>
      <c r="D577" s="239" t="s">
        <v>142</v>
      </c>
      <c r="E577" s="261" t="s">
        <v>1</v>
      </c>
      <c r="F577" s="262" t="s">
        <v>145</v>
      </c>
      <c r="G577" s="260"/>
      <c r="H577" s="263">
        <v>49.200000000000003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9" t="s">
        <v>142</v>
      </c>
      <c r="AU577" s="269" t="s">
        <v>83</v>
      </c>
      <c r="AV577" s="15" t="s">
        <v>139</v>
      </c>
      <c r="AW577" s="15" t="s">
        <v>30</v>
      </c>
      <c r="AX577" s="15" t="s">
        <v>81</v>
      </c>
      <c r="AY577" s="269" t="s">
        <v>132</v>
      </c>
    </row>
    <row r="578" s="2" customFormat="1" ht="21.75" customHeight="1">
      <c r="A578" s="39"/>
      <c r="B578" s="40"/>
      <c r="C578" s="219" t="s">
        <v>425</v>
      </c>
      <c r="D578" s="219" t="s">
        <v>134</v>
      </c>
      <c r="E578" s="220" t="s">
        <v>1218</v>
      </c>
      <c r="F578" s="221" t="s">
        <v>1219</v>
      </c>
      <c r="G578" s="222" t="s">
        <v>218</v>
      </c>
      <c r="H578" s="223">
        <v>44</v>
      </c>
      <c r="I578" s="224"/>
      <c r="J578" s="225">
        <f>ROUND(I578*H578,2)</f>
        <v>0</v>
      </c>
      <c r="K578" s="221" t="s">
        <v>1</v>
      </c>
      <c r="L578" s="45"/>
      <c r="M578" s="226" t="s">
        <v>1</v>
      </c>
      <c r="N578" s="227" t="s">
        <v>38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139</v>
      </c>
      <c r="AT578" s="230" t="s">
        <v>134</v>
      </c>
      <c r="AU578" s="230" t="s">
        <v>83</v>
      </c>
      <c r="AY578" s="18" t="s">
        <v>132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81</v>
      </c>
      <c r="BK578" s="231">
        <f>ROUND(I578*H578,2)</f>
        <v>0</v>
      </c>
      <c r="BL578" s="18" t="s">
        <v>139</v>
      </c>
      <c r="BM578" s="230" t="s">
        <v>1220</v>
      </c>
    </row>
    <row r="579" s="13" customFormat="1">
      <c r="A579" s="13"/>
      <c r="B579" s="237"/>
      <c r="C579" s="238"/>
      <c r="D579" s="239" t="s">
        <v>142</v>
      </c>
      <c r="E579" s="240" t="s">
        <v>1</v>
      </c>
      <c r="F579" s="241" t="s">
        <v>189</v>
      </c>
      <c r="G579" s="238"/>
      <c r="H579" s="242">
        <v>18</v>
      </c>
      <c r="I579" s="243"/>
      <c r="J579" s="238"/>
      <c r="K579" s="238"/>
      <c r="L579" s="244"/>
      <c r="M579" s="245"/>
      <c r="N579" s="246"/>
      <c r="O579" s="246"/>
      <c r="P579" s="246"/>
      <c r="Q579" s="246"/>
      <c r="R579" s="246"/>
      <c r="S579" s="246"/>
      <c r="T579" s="24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8" t="s">
        <v>142</v>
      </c>
      <c r="AU579" s="248" t="s">
        <v>83</v>
      </c>
      <c r="AV579" s="13" t="s">
        <v>83</v>
      </c>
      <c r="AW579" s="13" t="s">
        <v>30</v>
      </c>
      <c r="AX579" s="13" t="s">
        <v>73</v>
      </c>
      <c r="AY579" s="248" t="s">
        <v>132</v>
      </c>
    </row>
    <row r="580" s="14" customFormat="1">
      <c r="A580" s="14"/>
      <c r="B580" s="249"/>
      <c r="C580" s="250"/>
      <c r="D580" s="239" t="s">
        <v>142</v>
      </c>
      <c r="E580" s="251" t="s">
        <v>1</v>
      </c>
      <c r="F580" s="252" t="s">
        <v>1221</v>
      </c>
      <c r="G580" s="250"/>
      <c r="H580" s="251" t="s">
        <v>1</v>
      </c>
      <c r="I580" s="253"/>
      <c r="J580" s="250"/>
      <c r="K580" s="250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142</v>
      </c>
      <c r="AU580" s="258" t="s">
        <v>83</v>
      </c>
      <c r="AV580" s="14" t="s">
        <v>81</v>
      </c>
      <c r="AW580" s="14" t="s">
        <v>30</v>
      </c>
      <c r="AX580" s="14" t="s">
        <v>73</v>
      </c>
      <c r="AY580" s="258" t="s">
        <v>132</v>
      </c>
    </row>
    <row r="581" s="13" customFormat="1">
      <c r="A581" s="13"/>
      <c r="B581" s="237"/>
      <c r="C581" s="238"/>
      <c r="D581" s="239" t="s">
        <v>142</v>
      </c>
      <c r="E581" s="240" t="s">
        <v>1</v>
      </c>
      <c r="F581" s="241" t="s">
        <v>208</v>
      </c>
      <c r="G581" s="238"/>
      <c r="H581" s="242">
        <v>24</v>
      </c>
      <c r="I581" s="243"/>
      <c r="J581" s="238"/>
      <c r="K581" s="238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142</v>
      </c>
      <c r="AU581" s="248" t="s">
        <v>83</v>
      </c>
      <c r="AV581" s="13" t="s">
        <v>83</v>
      </c>
      <c r="AW581" s="13" t="s">
        <v>30</v>
      </c>
      <c r="AX581" s="13" t="s">
        <v>73</v>
      </c>
      <c r="AY581" s="248" t="s">
        <v>132</v>
      </c>
    </row>
    <row r="582" s="14" customFormat="1">
      <c r="A582" s="14"/>
      <c r="B582" s="249"/>
      <c r="C582" s="250"/>
      <c r="D582" s="239" t="s">
        <v>142</v>
      </c>
      <c r="E582" s="251" t="s">
        <v>1</v>
      </c>
      <c r="F582" s="252" t="s">
        <v>1222</v>
      </c>
      <c r="G582" s="250"/>
      <c r="H582" s="251" t="s">
        <v>1</v>
      </c>
      <c r="I582" s="253"/>
      <c r="J582" s="250"/>
      <c r="K582" s="250"/>
      <c r="L582" s="254"/>
      <c r="M582" s="255"/>
      <c r="N582" s="256"/>
      <c r="O582" s="256"/>
      <c r="P582" s="256"/>
      <c r="Q582" s="256"/>
      <c r="R582" s="256"/>
      <c r="S582" s="256"/>
      <c r="T582" s="25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8" t="s">
        <v>142</v>
      </c>
      <c r="AU582" s="258" t="s">
        <v>83</v>
      </c>
      <c r="AV582" s="14" t="s">
        <v>81</v>
      </c>
      <c r="AW582" s="14" t="s">
        <v>30</v>
      </c>
      <c r="AX582" s="14" t="s">
        <v>73</v>
      </c>
      <c r="AY582" s="258" t="s">
        <v>132</v>
      </c>
    </row>
    <row r="583" s="13" customFormat="1">
      <c r="A583" s="13"/>
      <c r="B583" s="237"/>
      <c r="C583" s="238"/>
      <c r="D583" s="239" t="s">
        <v>142</v>
      </c>
      <c r="E583" s="240" t="s">
        <v>1</v>
      </c>
      <c r="F583" s="241" t="s">
        <v>83</v>
      </c>
      <c r="G583" s="238"/>
      <c r="H583" s="242">
        <v>2</v>
      </c>
      <c r="I583" s="243"/>
      <c r="J583" s="238"/>
      <c r="K583" s="238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142</v>
      </c>
      <c r="AU583" s="248" t="s">
        <v>83</v>
      </c>
      <c r="AV583" s="13" t="s">
        <v>83</v>
      </c>
      <c r="AW583" s="13" t="s">
        <v>30</v>
      </c>
      <c r="AX583" s="13" t="s">
        <v>73</v>
      </c>
      <c r="AY583" s="248" t="s">
        <v>132</v>
      </c>
    </row>
    <row r="584" s="14" customFormat="1">
      <c r="A584" s="14"/>
      <c r="B584" s="249"/>
      <c r="C584" s="250"/>
      <c r="D584" s="239" t="s">
        <v>142</v>
      </c>
      <c r="E584" s="251" t="s">
        <v>1</v>
      </c>
      <c r="F584" s="252" t="s">
        <v>1223</v>
      </c>
      <c r="G584" s="250"/>
      <c r="H584" s="251" t="s">
        <v>1</v>
      </c>
      <c r="I584" s="253"/>
      <c r="J584" s="250"/>
      <c r="K584" s="250"/>
      <c r="L584" s="254"/>
      <c r="M584" s="255"/>
      <c r="N584" s="256"/>
      <c r="O584" s="256"/>
      <c r="P584" s="256"/>
      <c r="Q584" s="256"/>
      <c r="R584" s="256"/>
      <c r="S584" s="256"/>
      <c r="T584" s="25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8" t="s">
        <v>142</v>
      </c>
      <c r="AU584" s="258" t="s">
        <v>83</v>
      </c>
      <c r="AV584" s="14" t="s">
        <v>81</v>
      </c>
      <c r="AW584" s="14" t="s">
        <v>30</v>
      </c>
      <c r="AX584" s="14" t="s">
        <v>73</v>
      </c>
      <c r="AY584" s="258" t="s">
        <v>132</v>
      </c>
    </row>
    <row r="585" s="14" customFormat="1">
      <c r="A585" s="14"/>
      <c r="B585" s="249"/>
      <c r="C585" s="250"/>
      <c r="D585" s="239" t="s">
        <v>142</v>
      </c>
      <c r="E585" s="251" t="s">
        <v>1</v>
      </c>
      <c r="F585" s="252" t="s">
        <v>144</v>
      </c>
      <c r="G585" s="250"/>
      <c r="H585" s="251" t="s">
        <v>1</v>
      </c>
      <c r="I585" s="253"/>
      <c r="J585" s="250"/>
      <c r="K585" s="250"/>
      <c r="L585" s="254"/>
      <c r="M585" s="255"/>
      <c r="N585" s="256"/>
      <c r="O585" s="256"/>
      <c r="P585" s="256"/>
      <c r="Q585" s="256"/>
      <c r="R585" s="256"/>
      <c r="S585" s="256"/>
      <c r="T585" s="25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8" t="s">
        <v>142</v>
      </c>
      <c r="AU585" s="258" t="s">
        <v>83</v>
      </c>
      <c r="AV585" s="14" t="s">
        <v>81</v>
      </c>
      <c r="AW585" s="14" t="s">
        <v>30</v>
      </c>
      <c r="AX585" s="14" t="s">
        <v>73</v>
      </c>
      <c r="AY585" s="258" t="s">
        <v>132</v>
      </c>
    </row>
    <row r="586" s="15" customFormat="1">
      <c r="A586" s="15"/>
      <c r="B586" s="259"/>
      <c r="C586" s="260"/>
      <c r="D586" s="239" t="s">
        <v>142</v>
      </c>
      <c r="E586" s="261" t="s">
        <v>1</v>
      </c>
      <c r="F586" s="262" t="s">
        <v>145</v>
      </c>
      <c r="G586" s="260"/>
      <c r="H586" s="263">
        <v>44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9" t="s">
        <v>142</v>
      </c>
      <c r="AU586" s="269" t="s">
        <v>83</v>
      </c>
      <c r="AV586" s="15" t="s">
        <v>139</v>
      </c>
      <c r="AW586" s="15" t="s">
        <v>30</v>
      </c>
      <c r="AX586" s="15" t="s">
        <v>81</v>
      </c>
      <c r="AY586" s="269" t="s">
        <v>132</v>
      </c>
    </row>
    <row r="587" s="2" customFormat="1" ht="16.5" customHeight="1">
      <c r="A587" s="39"/>
      <c r="B587" s="40"/>
      <c r="C587" s="219" t="s">
        <v>1224</v>
      </c>
      <c r="D587" s="219" t="s">
        <v>134</v>
      </c>
      <c r="E587" s="220" t="s">
        <v>1225</v>
      </c>
      <c r="F587" s="221" t="s">
        <v>1226</v>
      </c>
      <c r="G587" s="222" t="s">
        <v>207</v>
      </c>
      <c r="H587" s="223">
        <v>2</v>
      </c>
      <c r="I587" s="224"/>
      <c r="J587" s="225">
        <f>ROUND(I587*H587,2)</f>
        <v>0</v>
      </c>
      <c r="K587" s="221" t="s">
        <v>1</v>
      </c>
      <c r="L587" s="45"/>
      <c r="M587" s="226" t="s">
        <v>1</v>
      </c>
      <c r="N587" s="227" t="s">
        <v>38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139</v>
      </c>
      <c r="AT587" s="230" t="s">
        <v>134</v>
      </c>
      <c r="AU587" s="230" t="s">
        <v>83</v>
      </c>
      <c r="AY587" s="18" t="s">
        <v>132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81</v>
      </c>
      <c r="BK587" s="231">
        <f>ROUND(I587*H587,2)</f>
        <v>0</v>
      </c>
      <c r="BL587" s="18" t="s">
        <v>139</v>
      </c>
      <c r="BM587" s="230" t="s">
        <v>1227</v>
      </c>
    </row>
    <row r="588" s="13" customFormat="1">
      <c r="A588" s="13"/>
      <c r="B588" s="237"/>
      <c r="C588" s="238"/>
      <c r="D588" s="239" t="s">
        <v>142</v>
      </c>
      <c r="E588" s="240" t="s">
        <v>1</v>
      </c>
      <c r="F588" s="241" t="s">
        <v>83</v>
      </c>
      <c r="G588" s="238"/>
      <c r="H588" s="242">
        <v>2</v>
      </c>
      <c r="I588" s="243"/>
      <c r="J588" s="238"/>
      <c r="K588" s="238"/>
      <c r="L588" s="244"/>
      <c r="M588" s="245"/>
      <c r="N588" s="246"/>
      <c r="O588" s="246"/>
      <c r="P588" s="246"/>
      <c r="Q588" s="246"/>
      <c r="R588" s="246"/>
      <c r="S588" s="246"/>
      <c r="T588" s="24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8" t="s">
        <v>142</v>
      </c>
      <c r="AU588" s="248" t="s">
        <v>83</v>
      </c>
      <c r="AV588" s="13" t="s">
        <v>83</v>
      </c>
      <c r="AW588" s="13" t="s">
        <v>30</v>
      </c>
      <c r="AX588" s="13" t="s">
        <v>73</v>
      </c>
      <c r="AY588" s="248" t="s">
        <v>132</v>
      </c>
    </row>
    <row r="589" s="14" customFormat="1">
      <c r="A589" s="14"/>
      <c r="B589" s="249"/>
      <c r="C589" s="250"/>
      <c r="D589" s="239" t="s">
        <v>142</v>
      </c>
      <c r="E589" s="251" t="s">
        <v>1</v>
      </c>
      <c r="F589" s="252" t="s">
        <v>144</v>
      </c>
      <c r="G589" s="250"/>
      <c r="H589" s="251" t="s">
        <v>1</v>
      </c>
      <c r="I589" s="253"/>
      <c r="J589" s="250"/>
      <c r="K589" s="250"/>
      <c r="L589" s="254"/>
      <c r="M589" s="255"/>
      <c r="N589" s="256"/>
      <c r="O589" s="256"/>
      <c r="P589" s="256"/>
      <c r="Q589" s="256"/>
      <c r="R589" s="256"/>
      <c r="S589" s="256"/>
      <c r="T589" s="25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8" t="s">
        <v>142</v>
      </c>
      <c r="AU589" s="258" t="s">
        <v>83</v>
      </c>
      <c r="AV589" s="14" t="s">
        <v>81</v>
      </c>
      <c r="AW589" s="14" t="s">
        <v>30</v>
      </c>
      <c r="AX589" s="14" t="s">
        <v>73</v>
      </c>
      <c r="AY589" s="258" t="s">
        <v>132</v>
      </c>
    </row>
    <row r="590" s="15" customFormat="1">
      <c r="A590" s="15"/>
      <c r="B590" s="259"/>
      <c r="C590" s="260"/>
      <c r="D590" s="239" t="s">
        <v>142</v>
      </c>
      <c r="E590" s="261" t="s">
        <v>1</v>
      </c>
      <c r="F590" s="262" t="s">
        <v>145</v>
      </c>
      <c r="G590" s="260"/>
      <c r="H590" s="263">
        <v>2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9" t="s">
        <v>142</v>
      </c>
      <c r="AU590" s="269" t="s">
        <v>83</v>
      </c>
      <c r="AV590" s="15" t="s">
        <v>139</v>
      </c>
      <c r="AW590" s="15" t="s">
        <v>30</v>
      </c>
      <c r="AX590" s="15" t="s">
        <v>81</v>
      </c>
      <c r="AY590" s="269" t="s">
        <v>132</v>
      </c>
    </row>
    <row r="591" s="2" customFormat="1" ht="16.5" customHeight="1">
      <c r="A591" s="39"/>
      <c r="B591" s="40"/>
      <c r="C591" s="219" t="s">
        <v>432</v>
      </c>
      <c r="D591" s="219" t="s">
        <v>134</v>
      </c>
      <c r="E591" s="220" t="s">
        <v>1228</v>
      </c>
      <c r="F591" s="221" t="s">
        <v>1229</v>
      </c>
      <c r="G591" s="222" t="s">
        <v>137</v>
      </c>
      <c r="H591" s="223">
        <v>34</v>
      </c>
      <c r="I591" s="224"/>
      <c r="J591" s="225">
        <f>ROUND(I591*H591,2)</f>
        <v>0</v>
      </c>
      <c r="K591" s="221" t="s">
        <v>138</v>
      </c>
      <c r="L591" s="45"/>
      <c r="M591" s="226" t="s">
        <v>1</v>
      </c>
      <c r="N591" s="227" t="s">
        <v>38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139</v>
      </c>
      <c r="AT591" s="230" t="s">
        <v>134</v>
      </c>
      <c r="AU591" s="230" t="s">
        <v>83</v>
      </c>
      <c r="AY591" s="18" t="s">
        <v>132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81</v>
      </c>
      <c r="BK591" s="231">
        <f>ROUND(I591*H591,2)</f>
        <v>0</v>
      </c>
      <c r="BL591" s="18" t="s">
        <v>139</v>
      </c>
      <c r="BM591" s="230" t="s">
        <v>1230</v>
      </c>
    </row>
    <row r="592" s="2" customFormat="1">
      <c r="A592" s="39"/>
      <c r="B592" s="40"/>
      <c r="C592" s="41"/>
      <c r="D592" s="232" t="s">
        <v>140</v>
      </c>
      <c r="E592" s="41"/>
      <c r="F592" s="233" t="s">
        <v>1231</v>
      </c>
      <c r="G592" s="41"/>
      <c r="H592" s="41"/>
      <c r="I592" s="234"/>
      <c r="J592" s="41"/>
      <c r="K592" s="41"/>
      <c r="L592" s="45"/>
      <c r="M592" s="235"/>
      <c r="N592" s="23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140</v>
      </c>
      <c r="AU592" s="18" t="s">
        <v>83</v>
      </c>
    </row>
    <row r="593" s="13" customFormat="1">
      <c r="A593" s="13"/>
      <c r="B593" s="237"/>
      <c r="C593" s="238"/>
      <c r="D593" s="239" t="s">
        <v>142</v>
      </c>
      <c r="E593" s="240" t="s">
        <v>1</v>
      </c>
      <c r="F593" s="241" t="s">
        <v>1232</v>
      </c>
      <c r="G593" s="238"/>
      <c r="H593" s="242">
        <v>34</v>
      </c>
      <c r="I593" s="243"/>
      <c r="J593" s="238"/>
      <c r="K593" s="238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142</v>
      </c>
      <c r="AU593" s="248" t="s">
        <v>83</v>
      </c>
      <c r="AV593" s="13" t="s">
        <v>83</v>
      </c>
      <c r="AW593" s="13" t="s">
        <v>30</v>
      </c>
      <c r="AX593" s="13" t="s">
        <v>73</v>
      </c>
      <c r="AY593" s="248" t="s">
        <v>132</v>
      </c>
    </row>
    <row r="594" s="14" customFormat="1">
      <c r="A594" s="14"/>
      <c r="B594" s="249"/>
      <c r="C594" s="250"/>
      <c r="D594" s="239" t="s">
        <v>142</v>
      </c>
      <c r="E594" s="251" t="s">
        <v>1</v>
      </c>
      <c r="F594" s="252" t="s">
        <v>144</v>
      </c>
      <c r="G594" s="250"/>
      <c r="H594" s="251" t="s">
        <v>1</v>
      </c>
      <c r="I594" s="253"/>
      <c r="J594" s="250"/>
      <c r="K594" s="250"/>
      <c r="L594" s="254"/>
      <c r="M594" s="255"/>
      <c r="N594" s="256"/>
      <c r="O594" s="256"/>
      <c r="P594" s="256"/>
      <c r="Q594" s="256"/>
      <c r="R594" s="256"/>
      <c r="S594" s="256"/>
      <c r="T594" s="25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8" t="s">
        <v>142</v>
      </c>
      <c r="AU594" s="258" t="s">
        <v>83</v>
      </c>
      <c r="AV594" s="14" t="s">
        <v>81</v>
      </c>
      <c r="AW594" s="14" t="s">
        <v>30</v>
      </c>
      <c r="AX594" s="14" t="s">
        <v>73</v>
      </c>
      <c r="AY594" s="258" t="s">
        <v>132</v>
      </c>
    </row>
    <row r="595" s="15" customFormat="1">
      <c r="A595" s="15"/>
      <c r="B595" s="259"/>
      <c r="C595" s="260"/>
      <c r="D595" s="239" t="s">
        <v>142</v>
      </c>
      <c r="E595" s="261" t="s">
        <v>1</v>
      </c>
      <c r="F595" s="262" t="s">
        <v>145</v>
      </c>
      <c r="G595" s="260"/>
      <c r="H595" s="263">
        <v>34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9" t="s">
        <v>142</v>
      </c>
      <c r="AU595" s="269" t="s">
        <v>83</v>
      </c>
      <c r="AV595" s="15" t="s">
        <v>139</v>
      </c>
      <c r="AW595" s="15" t="s">
        <v>30</v>
      </c>
      <c r="AX595" s="15" t="s">
        <v>81</v>
      </c>
      <c r="AY595" s="269" t="s">
        <v>132</v>
      </c>
    </row>
    <row r="596" s="2" customFormat="1" ht="16.5" customHeight="1">
      <c r="A596" s="39"/>
      <c r="B596" s="40"/>
      <c r="C596" s="219" t="s">
        <v>1233</v>
      </c>
      <c r="D596" s="219" t="s">
        <v>134</v>
      </c>
      <c r="E596" s="220" t="s">
        <v>1234</v>
      </c>
      <c r="F596" s="221" t="s">
        <v>1235</v>
      </c>
      <c r="G596" s="222" t="s">
        <v>534</v>
      </c>
      <c r="H596" s="223">
        <v>4.125</v>
      </c>
      <c r="I596" s="224"/>
      <c r="J596" s="225">
        <f>ROUND(I596*H596,2)</f>
        <v>0</v>
      </c>
      <c r="K596" s="221" t="s">
        <v>138</v>
      </c>
      <c r="L596" s="45"/>
      <c r="M596" s="226" t="s">
        <v>1</v>
      </c>
      <c r="N596" s="227" t="s">
        <v>38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139</v>
      </c>
      <c r="AT596" s="230" t="s">
        <v>134</v>
      </c>
      <c r="AU596" s="230" t="s">
        <v>83</v>
      </c>
      <c r="AY596" s="18" t="s">
        <v>132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81</v>
      </c>
      <c r="BK596" s="231">
        <f>ROUND(I596*H596,2)</f>
        <v>0</v>
      </c>
      <c r="BL596" s="18" t="s">
        <v>139</v>
      </c>
      <c r="BM596" s="230" t="s">
        <v>1236</v>
      </c>
    </row>
    <row r="597" s="2" customFormat="1">
      <c r="A597" s="39"/>
      <c r="B597" s="40"/>
      <c r="C597" s="41"/>
      <c r="D597" s="232" t="s">
        <v>140</v>
      </c>
      <c r="E597" s="41"/>
      <c r="F597" s="233" t="s">
        <v>1237</v>
      </c>
      <c r="G597" s="41"/>
      <c r="H597" s="41"/>
      <c r="I597" s="234"/>
      <c r="J597" s="41"/>
      <c r="K597" s="41"/>
      <c r="L597" s="45"/>
      <c r="M597" s="235"/>
      <c r="N597" s="236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140</v>
      </c>
      <c r="AU597" s="18" t="s">
        <v>83</v>
      </c>
    </row>
    <row r="598" s="13" customFormat="1">
      <c r="A598" s="13"/>
      <c r="B598" s="237"/>
      <c r="C598" s="238"/>
      <c r="D598" s="239" t="s">
        <v>142</v>
      </c>
      <c r="E598" s="240" t="s">
        <v>1</v>
      </c>
      <c r="F598" s="241" t="s">
        <v>1238</v>
      </c>
      <c r="G598" s="238"/>
      <c r="H598" s="242">
        <v>4.125</v>
      </c>
      <c r="I598" s="243"/>
      <c r="J598" s="238"/>
      <c r="K598" s="238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142</v>
      </c>
      <c r="AU598" s="248" t="s">
        <v>83</v>
      </c>
      <c r="AV598" s="13" t="s">
        <v>83</v>
      </c>
      <c r="AW598" s="13" t="s">
        <v>30</v>
      </c>
      <c r="AX598" s="13" t="s">
        <v>73</v>
      </c>
      <c r="AY598" s="248" t="s">
        <v>132</v>
      </c>
    </row>
    <row r="599" s="14" customFormat="1">
      <c r="A599" s="14"/>
      <c r="B599" s="249"/>
      <c r="C599" s="250"/>
      <c r="D599" s="239" t="s">
        <v>142</v>
      </c>
      <c r="E599" s="251" t="s">
        <v>1</v>
      </c>
      <c r="F599" s="252" t="s">
        <v>1239</v>
      </c>
      <c r="G599" s="250"/>
      <c r="H599" s="251" t="s">
        <v>1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142</v>
      </c>
      <c r="AU599" s="258" t="s">
        <v>83</v>
      </c>
      <c r="AV599" s="14" t="s">
        <v>81</v>
      </c>
      <c r="AW599" s="14" t="s">
        <v>30</v>
      </c>
      <c r="AX599" s="14" t="s">
        <v>73</v>
      </c>
      <c r="AY599" s="258" t="s">
        <v>132</v>
      </c>
    </row>
    <row r="600" s="15" customFormat="1">
      <c r="A600" s="15"/>
      <c r="B600" s="259"/>
      <c r="C600" s="260"/>
      <c r="D600" s="239" t="s">
        <v>142</v>
      </c>
      <c r="E600" s="261" t="s">
        <v>1</v>
      </c>
      <c r="F600" s="262" t="s">
        <v>145</v>
      </c>
      <c r="G600" s="260"/>
      <c r="H600" s="263">
        <v>4.125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9" t="s">
        <v>142</v>
      </c>
      <c r="AU600" s="269" t="s">
        <v>83</v>
      </c>
      <c r="AV600" s="15" t="s">
        <v>139</v>
      </c>
      <c r="AW600" s="15" t="s">
        <v>30</v>
      </c>
      <c r="AX600" s="15" t="s">
        <v>81</v>
      </c>
      <c r="AY600" s="269" t="s">
        <v>132</v>
      </c>
    </row>
    <row r="601" s="2" customFormat="1" ht="16.5" customHeight="1">
      <c r="A601" s="39"/>
      <c r="B601" s="40"/>
      <c r="C601" s="219" t="s">
        <v>651</v>
      </c>
      <c r="D601" s="219" t="s">
        <v>134</v>
      </c>
      <c r="E601" s="220" t="s">
        <v>1240</v>
      </c>
      <c r="F601" s="221" t="s">
        <v>1241</v>
      </c>
      <c r="G601" s="222" t="s">
        <v>534</v>
      </c>
      <c r="H601" s="223">
        <v>4.5</v>
      </c>
      <c r="I601" s="224"/>
      <c r="J601" s="225">
        <f>ROUND(I601*H601,2)</f>
        <v>0</v>
      </c>
      <c r="K601" s="221" t="s">
        <v>1</v>
      </c>
      <c r="L601" s="45"/>
      <c r="M601" s="226" t="s">
        <v>1</v>
      </c>
      <c r="N601" s="227" t="s">
        <v>38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139</v>
      </c>
      <c r="AT601" s="230" t="s">
        <v>134</v>
      </c>
      <c r="AU601" s="230" t="s">
        <v>83</v>
      </c>
      <c r="AY601" s="18" t="s">
        <v>132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81</v>
      </c>
      <c r="BK601" s="231">
        <f>ROUND(I601*H601,2)</f>
        <v>0</v>
      </c>
      <c r="BL601" s="18" t="s">
        <v>139</v>
      </c>
      <c r="BM601" s="230" t="s">
        <v>1242</v>
      </c>
    </row>
    <row r="602" s="13" customFormat="1">
      <c r="A602" s="13"/>
      <c r="B602" s="237"/>
      <c r="C602" s="238"/>
      <c r="D602" s="239" t="s">
        <v>142</v>
      </c>
      <c r="E602" s="240" t="s">
        <v>1</v>
      </c>
      <c r="F602" s="241" t="s">
        <v>1243</v>
      </c>
      <c r="G602" s="238"/>
      <c r="H602" s="242">
        <v>4.5</v>
      </c>
      <c r="I602" s="243"/>
      <c r="J602" s="238"/>
      <c r="K602" s="238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142</v>
      </c>
      <c r="AU602" s="248" t="s">
        <v>83</v>
      </c>
      <c r="AV602" s="13" t="s">
        <v>83</v>
      </c>
      <c r="AW602" s="13" t="s">
        <v>30</v>
      </c>
      <c r="AX602" s="13" t="s">
        <v>73</v>
      </c>
      <c r="AY602" s="248" t="s">
        <v>132</v>
      </c>
    </row>
    <row r="603" s="14" customFormat="1">
      <c r="A603" s="14"/>
      <c r="B603" s="249"/>
      <c r="C603" s="250"/>
      <c r="D603" s="239" t="s">
        <v>142</v>
      </c>
      <c r="E603" s="251" t="s">
        <v>1</v>
      </c>
      <c r="F603" s="252" t="s">
        <v>144</v>
      </c>
      <c r="G603" s="250"/>
      <c r="H603" s="251" t="s">
        <v>1</v>
      </c>
      <c r="I603" s="253"/>
      <c r="J603" s="250"/>
      <c r="K603" s="250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142</v>
      </c>
      <c r="AU603" s="258" t="s">
        <v>83</v>
      </c>
      <c r="AV603" s="14" t="s">
        <v>81</v>
      </c>
      <c r="AW603" s="14" t="s">
        <v>30</v>
      </c>
      <c r="AX603" s="14" t="s">
        <v>73</v>
      </c>
      <c r="AY603" s="258" t="s">
        <v>132</v>
      </c>
    </row>
    <row r="604" s="15" customFormat="1">
      <c r="A604" s="15"/>
      <c r="B604" s="259"/>
      <c r="C604" s="260"/>
      <c r="D604" s="239" t="s">
        <v>142</v>
      </c>
      <c r="E604" s="261" t="s">
        <v>1</v>
      </c>
      <c r="F604" s="262" t="s">
        <v>145</v>
      </c>
      <c r="G604" s="260"/>
      <c r="H604" s="263">
        <v>4.5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9" t="s">
        <v>142</v>
      </c>
      <c r="AU604" s="269" t="s">
        <v>83</v>
      </c>
      <c r="AV604" s="15" t="s">
        <v>139</v>
      </c>
      <c r="AW604" s="15" t="s">
        <v>30</v>
      </c>
      <c r="AX604" s="15" t="s">
        <v>81</v>
      </c>
      <c r="AY604" s="269" t="s">
        <v>132</v>
      </c>
    </row>
    <row r="605" s="2" customFormat="1" ht="33" customHeight="1">
      <c r="A605" s="39"/>
      <c r="B605" s="40"/>
      <c r="C605" s="219" t="s">
        <v>1244</v>
      </c>
      <c r="D605" s="219" t="s">
        <v>134</v>
      </c>
      <c r="E605" s="220" t="s">
        <v>1245</v>
      </c>
      <c r="F605" s="221" t="s">
        <v>1246</v>
      </c>
      <c r="G605" s="222" t="s">
        <v>218</v>
      </c>
      <c r="H605" s="223">
        <v>22</v>
      </c>
      <c r="I605" s="224"/>
      <c r="J605" s="225">
        <f>ROUND(I605*H605,2)</f>
        <v>0</v>
      </c>
      <c r="K605" s="221" t="s">
        <v>138</v>
      </c>
      <c r="L605" s="45"/>
      <c r="M605" s="226" t="s">
        <v>1</v>
      </c>
      <c r="N605" s="227" t="s">
        <v>38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139</v>
      </c>
      <c r="AT605" s="230" t="s">
        <v>134</v>
      </c>
      <c r="AU605" s="230" t="s">
        <v>83</v>
      </c>
      <c r="AY605" s="18" t="s">
        <v>132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81</v>
      </c>
      <c r="BK605" s="231">
        <f>ROUND(I605*H605,2)</f>
        <v>0</v>
      </c>
      <c r="BL605" s="18" t="s">
        <v>139</v>
      </c>
      <c r="BM605" s="230" t="s">
        <v>1247</v>
      </c>
    </row>
    <row r="606" s="2" customFormat="1">
      <c r="A606" s="39"/>
      <c r="B606" s="40"/>
      <c r="C606" s="41"/>
      <c r="D606" s="232" t="s">
        <v>140</v>
      </c>
      <c r="E606" s="41"/>
      <c r="F606" s="233" t="s">
        <v>1248</v>
      </c>
      <c r="G606" s="41"/>
      <c r="H606" s="41"/>
      <c r="I606" s="234"/>
      <c r="J606" s="41"/>
      <c r="K606" s="41"/>
      <c r="L606" s="45"/>
      <c r="M606" s="235"/>
      <c r="N606" s="23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140</v>
      </c>
      <c r="AU606" s="18" t="s">
        <v>83</v>
      </c>
    </row>
    <row r="607" s="13" customFormat="1">
      <c r="A607" s="13"/>
      <c r="B607" s="237"/>
      <c r="C607" s="238"/>
      <c r="D607" s="239" t="s">
        <v>142</v>
      </c>
      <c r="E607" s="240" t="s">
        <v>1</v>
      </c>
      <c r="F607" s="241" t="s">
        <v>202</v>
      </c>
      <c r="G607" s="238"/>
      <c r="H607" s="242">
        <v>22</v>
      </c>
      <c r="I607" s="243"/>
      <c r="J607" s="238"/>
      <c r="K607" s="238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142</v>
      </c>
      <c r="AU607" s="248" t="s">
        <v>83</v>
      </c>
      <c r="AV607" s="13" t="s">
        <v>83</v>
      </c>
      <c r="AW607" s="13" t="s">
        <v>30</v>
      </c>
      <c r="AX607" s="13" t="s">
        <v>73</v>
      </c>
      <c r="AY607" s="248" t="s">
        <v>132</v>
      </c>
    </row>
    <row r="608" s="14" customFormat="1">
      <c r="A608" s="14"/>
      <c r="B608" s="249"/>
      <c r="C608" s="250"/>
      <c r="D608" s="239" t="s">
        <v>142</v>
      </c>
      <c r="E608" s="251" t="s">
        <v>1</v>
      </c>
      <c r="F608" s="252" t="s">
        <v>144</v>
      </c>
      <c r="G608" s="250"/>
      <c r="H608" s="251" t="s">
        <v>1</v>
      </c>
      <c r="I608" s="253"/>
      <c r="J608" s="250"/>
      <c r="K608" s="250"/>
      <c r="L608" s="254"/>
      <c r="M608" s="255"/>
      <c r="N608" s="256"/>
      <c r="O608" s="256"/>
      <c r="P608" s="256"/>
      <c r="Q608" s="256"/>
      <c r="R608" s="256"/>
      <c r="S608" s="256"/>
      <c r="T608" s="25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8" t="s">
        <v>142</v>
      </c>
      <c r="AU608" s="258" t="s">
        <v>83</v>
      </c>
      <c r="AV608" s="14" t="s">
        <v>81</v>
      </c>
      <c r="AW608" s="14" t="s">
        <v>30</v>
      </c>
      <c r="AX608" s="14" t="s">
        <v>73</v>
      </c>
      <c r="AY608" s="258" t="s">
        <v>132</v>
      </c>
    </row>
    <row r="609" s="15" customFormat="1">
      <c r="A609" s="15"/>
      <c r="B609" s="259"/>
      <c r="C609" s="260"/>
      <c r="D609" s="239" t="s">
        <v>142</v>
      </c>
      <c r="E609" s="261" t="s">
        <v>1</v>
      </c>
      <c r="F609" s="262" t="s">
        <v>145</v>
      </c>
      <c r="G609" s="260"/>
      <c r="H609" s="263">
        <v>22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9" t="s">
        <v>142</v>
      </c>
      <c r="AU609" s="269" t="s">
        <v>83</v>
      </c>
      <c r="AV609" s="15" t="s">
        <v>139</v>
      </c>
      <c r="AW609" s="15" t="s">
        <v>30</v>
      </c>
      <c r="AX609" s="15" t="s">
        <v>81</v>
      </c>
      <c r="AY609" s="269" t="s">
        <v>132</v>
      </c>
    </row>
    <row r="610" s="2" customFormat="1" ht="33" customHeight="1">
      <c r="A610" s="39"/>
      <c r="B610" s="40"/>
      <c r="C610" s="219" t="s">
        <v>654</v>
      </c>
      <c r="D610" s="219" t="s">
        <v>134</v>
      </c>
      <c r="E610" s="220" t="s">
        <v>1249</v>
      </c>
      <c r="F610" s="221" t="s">
        <v>1250</v>
      </c>
      <c r="G610" s="222" t="s">
        <v>218</v>
      </c>
      <c r="H610" s="223">
        <v>11</v>
      </c>
      <c r="I610" s="224"/>
      <c r="J610" s="225">
        <f>ROUND(I610*H610,2)</f>
        <v>0</v>
      </c>
      <c r="K610" s="221" t="s">
        <v>138</v>
      </c>
      <c r="L610" s="45"/>
      <c r="M610" s="226" t="s">
        <v>1</v>
      </c>
      <c r="N610" s="227" t="s">
        <v>38</v>
      </c>
      <c r="O610" s="92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139</v>
      </c>
      <c r="AT610" s="230" t="s">
        <v>134</v>
      </c>
      <c r="AU610" s="230" t="s">
        <v>83</v>
      </c>
      <c r="AY610" s="18" t="s">
        <v>132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81</v>
      </c>
      <c r="BK610" s="231">
        <f>ROUND(I610*H610,2)</f>
        <v>0</v>
      </c>
      <c r="BL610" s="18" t="s">
        <v>139</v>
      </c>
      <c r="BM610" s="230" t="s">
        <v>1251</v>
      </c>
    </row>
    <row r="611" s="2" customFormat="1">
      <c r="A611" s="39"/>
      <c r="B611" s="40"/>
      <c r="C611" s="41"/>
      <c r="D611" s="232" t="s">
        <v>140</v>
      </c>
      <c r="E611" s="41"/>
      <c r="F611" s="233" t="s">
        <v>1252</v>
      </c>
      <c r="G611" s="41"/>
      <c r="H611" s="41"/>
      <c r="I611" s="234"/>
      <c r="J611" s="41"/>
      <c r="K611" s="41"/>
      <c r="L611" s="45"/>
      <c r="M611" s="235"/>
      <c r="N611" s="23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140</v>
      </c>
      <c r="AU611" s="18" t="s">
        <v>83</v>
      </c>
    </row>
    <row r="612" s="13" customFormat="1">
      <c r="A612" s="13"/>
      <c r="B612" s="237"/>
      <c r="C612" s="238"/>
      <c r="D612" s="239" t="s">
        <v>142</v>
      </c>
      <c r="E612" s="240" t="s">
        <v>1</v>
      </c>
      <c r="F612" s="241" t="s">
        <v>198</v>
      </c>
      <c r="G612" s="238"/>
      <c r="H612" s="242">
        <v>11</v>
      </c>
      <c r="I612" s="243"/>
      <c r="J612" s="238"/>
      <c r="K612" s="238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142</v>
      </c>
      <c r="AU612" s="248" t="s">
        <v>83</v>
      </c>
      <c r="AV612" s="13" t="s">
        <v>83</v>
      </c>
      <c r="AW612" s="13" t="s">
        <v>30</v>
      </c>
      <c r="AX612" s="13" t="s">
        <v>73</v>
      </c>
      <c r="AY612" s="248" t="s">
        <v>132</v>
      </c>
    </row>
    <row r="613" s="14" customFormat="1">
      <c r="A613" s="14"/>
      <c r="B613" s="249"/>
      <c r="C613" s="250"/>
      <c r="D613" s="239" t="s">
        <v>142</v>
      </c>
      <c r="E613" s="251" t="s">
        <v>1</v>
      </c>
      <c r="F613" s="252" t="s">
        <v>144</v>
      </c>
      <c r="G613" s="250"/>
      <c r="H613" s="251" t="s">
        <v>1</v>
      </c>
      <c r="I613" s="253"/>
      <c r="J613" s="250"/>
      <c r="K613" s="250"/>
      <c r="L613" s="254"/>
      <c r="M613" s="255"/>
      <c r="N613" s="256"/>
      <c r="O613" s="256"/>
      <c r="P613" s="256"/>
      <c r="Q613" s="256"/>
      <c r="R613" s="256"/>
      <c r="S613" s="256"/>
      <c r="T613" s="25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8" t="s">
        <v>142</v>
      </c>
      <c r="AU613" s="258" t="s">
        <v>83</v>
      </c>
      <c r="AV613" s="14" t="s">
        <v>81</v>
      </c>
      <c r="AW613" s="14" t="s">
        <v>30</v>
      </c>
      <c r="AX613" s="14" t="s">
        <v>73</v>
      </c>
      <c r="AY613" s="258" t="s">
        <v>132</v>
      </c>
    </row>
    <row r="614" s="15" customFormat="1">
      <c r="A614" s="15"/>
      <c r="B614" s="259"/>
      <c r="C614" s="260"/>
      <c r="D614" s="239" t="s">
        <v>142</v>
      </c>
      <c r="E614" s="261" t="s">
        <v>1</v>
      </c>
      <c r="F614" s="262" t="s">
        <v>145</v>
      </c>
      <c r="G614" s="260"/>
      <c r="H614" s="263">
        <v>11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9" t="s">
        <v>142</v>
      </c>
      <c r="AU614" s="269" t="s">
        <v>83</v>
      </c>
      <c r="AV614" s="15" t="s">
        <v>139</v>
      </c>
      <c r="AW614" s="15" t="s">
        <v>30</v>
      </c>
      <c r="AX614" s="15" t="s">
        <v>81</v>
      </c>
      <c r="AY614" s="269" t="s">
        <v>132</v>
      </c>
    </row>
    <row r="615" s="2" customFormat="1" ht="16.5" customHeight="1">
      <c r="A615" s="39"/>
      <c r="B615" s="40"/>
      <c r="C615" s="219" t="s">
        <v>1253</v>
      </c>
      <c r="D615" s="219" t="s">
        <v>134</v>
      </c>
      <c r="E615" s="220" t="s">
        <v>1254</v>
      </c>
      <c r="F615" s="221" t="s">
        <v>1255</v>
      </c>
      <c r="G615" s="222" t="s">
        <v>218</v>
      </c>
      <c r="H615" s="223">
        <v>18</v>
      </c>
      <c r="I615" s="224"/>
      <c r="J615" s="225">
        <f>ROUND(I615*H615,2)</f>
        <v>0</v>
      </c>
      <c r="K615" s="221" t="s">
        <v>1</v>
      </c>
      <c r="L615" s="45"/>
      <c r="M615" s="226" t="s">
        <v>1</v>
      </c>
      <c r="N615" s="227" t="s">
        <v>38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139</v>
      </c>
      <c r="AT615" s="230" t="s">
        <v>134</v>
      </c>
      <c r="AU615" s="230" t="s">
        <v>83</v>
      </c>
      <c r="AY615" s="18" t="s">
        <v>132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81</v>
      </c>
      <c r="BK615" s="231">
        <f>ROUND(I615*H615,2)</f>
        <v>0</v>
      </c>
      <c r="BL615" s="18" t="s">
        <v>139</v>
      </c>
      <c r="BM615" s="230" t="s">
        <v>1256</v>
      </c>
    </row>
    <row r="616" s="12" customFormat="1" ht="22.8" customHeight="1">
      <c r="A616" s="12"/>
      <c r="B616" s="203"/>
      <c r="C616" s="204"/>
      <c r="D616" s="205" t="s">
        <v>72</v>
      </c>
      <c r="E616" s="217" t="s">
        <v>369</v>
      </c>
      <c r="F616" s="217" t="s">
        <v>370</v>
      </c>
      <c r="G616" s="204"/>
      <c r="H616" s="204"/>
      <c r="I616" s="207"/>
      <c r="J616" s="218">
        <f>BK616</f>
        <v>0</v>
      </c>
      <c r="K616" s="204"/>
      <c r="L616" s="209"/>
      <c r="M616" s="210"/>
      <c r="N616" s="211"/>
      <c r="O616" s="211"/>
      <c r="P616" s="212">
        <f>SUM(P617:P672)</f>
        <v>0</v>
      </c>
      <c r="Q616" s="211"/>
      <c r="R616" s="212">
        <f>SUM(R617:R672)</f>
        <v>0</v>
      </c>
      <c r="S616" s="211"/>
      <c r="T616" s="213">
        <f>SUM(T617:T672)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4" t="s">
        <v>81</v>
      </c>
      <c r="AT616" s="215" t="s">
        <v>72</v>
      </c>
      <c r="AU616" s="215" t="s">
        <v>81</v>
      </c>
      <c r="AY616" s="214" t="s">
        <v>132</v>
      </c>
      <c r="BK616" s="216">
        <f>SUM(BK617:BK672)</f>
        <v>0</v>
      </c>
    </row>
    <row r="617" s="2" customFormat="1" ht="24.15" customHeight="1">
      <c r="A617" s="39"/>
      <c r="B617" s="40"/>
      <c r="C617" s="219" t="s">
        <v>659</v>
      </c>
      <c r="D617" s="219" t="s">
        <v>134</v>
      </c>
      <c r="E617" s="220" t="s">
        <v>371</v>
      </c>
      <c r="F617" s="221" t="s">
        <v>372</v>
      </c>
      <c r="G617" s="222" t="s">
        <v>170</v>
      </c>
      <c r="H617" s="223">
        <v>0.90200000000000002</v>
      </c>
      <c r="I617" s="224"/>
      <c r="J617" s="225">
        <f>ROUND(I617*H617,2)</f>
        <v>0</v>
      </c>
      <c r="K617" s="221" t="s">
        <v>138</v>
      </c>
      <c r="L617" s="45"/>
      <c r="M617" s="226" t="s">
        <v>1</v>
      </c>
      <c r="N617" s="227" t="s">
        <v>38</v>
      </c>
      <c r="O617" s="92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139</v>
      </c>
      <c r="AT617" s="230" t="s">
        <v>134</v>
      </c>
      <c r="AU617" s="230" t="s">
        <v>83</v>
      </c>
      <c r="AY617" s="18" t="s">
        <v>132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81</v>
      </c>
      <c r="BK617" s="231">
        <f>ROUND(I617*H617,2)</f>
        <v>0</v>
      </c>
      <c r="BL617" s="18" t="s">
        <v>139</v>
      </c>
      <c r="BM617" s="230" t="s">
        <v>1257</v>
      </c>
    </row>
    <row r="618" s="2" customFormat="1">
      <c r="A618" s="39"/>
      <c r="B618" s="40"/>
      <c r="C618" s="41"/>
      <c r="D618" s="232" t="s">
        <v>140</v>
      </c>
      <c r="E618" s="41"/>
      <c r="F618" s="233" t="s">
        <v>374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140</v>
      </c>
      <c r="AU618" s="18" t="s">
        <v>83</v>
      </c>
    </row>
    <row r="619" s="13" customFormat="1">
      <c r="A619" s="13"/>
      <c r="B619" s="237"/>
      <c r="C619" s="238"/>
      <c r="D619" s="239" t="s">
        <v>142</v>
      </c>
      <c r="E619" s="240" t="s">
        <v>1</v>
      </c>
      <c r="F619" s="241" t="s">
        <v>1258</v>
      </c>
      <c r="G619" s="238"/>
      <c r="H619" s="242">
        <v>0.90200000000000002</v>
      </c>
      <c r="I619" s="243"/>
      <c r="J619" s="238"/>
      <c r="K619" s="238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142</v>
      </c>
      <c r="AU619" s="248" t="s">
        <v>83</v>
      </c>
      <c r="AV619" s="13" t="s">
        <v>83</v>
      </c>
      <c r="AW619" s="13" t="s">
        <v>30</v>
      </c>
      <c r="AX619" s="13" t="s">
        <v>73</v>
      </c>
      <c r="AY619" s="248" t="s">
        <v>132</v>
      </c>
    </row>
    <row r="620" s="14" customFormat="1">
      <c r="A620" s="14"/>
      <c r="B620" s="249"/>
      <c r="C620" s="250"/>
      <c r="D620" s="239" t="s">
        <v>142</v>
      </c>
      <c r="E620" s="251" t="s">
        <v>1</v>
      </c>
      <c r="F620" s="252" t="s">
        <v>1259</v>
      </c>
      <c r="G620" s="250"/>
      <c r="H620" s="251" t="s">
        <v>1</v>
      </c>
      <c r="I620" s="253"/>
      <c r="J620" s="250"/>
      <c r="K620" s="250"/>
      <c r="L620" s="254"/>
      <c r="M620" s="255"/>
      <c r="N620" s="256"/>
      <c r="O620" s="256"/>
      <c r="P620" s="256"/>
      <c r="Q620" s="256"/>
      <c r="R620" s="256"/>
      <c r="S620" s="256"/>
      <c r="T620" s="25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8" t="s">
        <v>142</v>
      </c>
      <c r="AU620" s="258" t="s">
        <v>83</v>
      </c>
      <c r="AV620" s="14" t="s">
        <v>81</v>
      </c>
      <c r="AW620" s="14" t="s">
        <v>30</v>
      </c>
      <c r="AX620" s="14" t="s">
        <v>73</v>
      </c>
      <c r="AY620" s="258" t="s">
        <v>132</v>
      </c>
    </row>
    <row r="621" s="15" customFormat="1">
      <c r="A621" s="15"/>
      <c r="B621" s="259"/>
      <c r="C621" s="260"/>
      <c r="D621" s="239" t="s">
        <v>142</v>
      </c>
      <c r="E621" s="261" t="s">
        <v>1</v>
      </c>
      <c r="F621" s="262" t="s">
        <v>145</v>
      </c>
      <c r="G621" s="260"/>
      <c r="H621" s="263">
        <v>0.90200000000000002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9" t="s">
        <v>142</v>
      </c>
      <c r="AU621" s="269" t="s">
        <v>83</v>
      </c>
      <c r="AV621" s="15" t="s">
        <v>139</v>
      </c>
      <c r="AW621" s="15" t="s">
        <v>30</v>
      </c>
      <c r="AX621" s="15" t="s">
        <v>81</v>
      </c>
      <c r="AY621" s="269" t="s">
        <v>132</v>
      </c>
    </row>
    <row r="622" s="2" customFormat="1" ht="24.15" customHeight="1">
      <c r="A622" s="39"/>
      <c r="B622" s="40"/>
      <c r="C622" s="219" t="s">
        <v>1260</v>
      </c>
      <c r="D622" s="219" t="s">
        <v>134</v>
      </c>
      <c r="E622" s="220" t="s">
        <v>378</v>
      </c>
      <c r="F622" s="221" t="s">
        <v>379</v>
      </c>
      <c r="G622" s="222" t="s">
        <v>170</v>
      </c>
      <c r="H622" s="223">
        <v>49.280000000000001</v>
      </c>
      <c r="I622" s="224"/>
      <c r="J622" s="225">
        <f>ROUND(I622*H622,2)</f>
        <v>0</v>
      </c>
      <c r="K622" s="221" t="s">
        <v>138</v>
      </c>
      <c r="L622" s="45"/>
      <c r="M622" s="226" t="s">
        <v>1</v>
      </c>
      <c r="N622" s="227" t="s">
        <v>38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139</v>
      </c>
      <c r="AT622" s="230" t="s">
        <v>134</v>
      </c>
      <c r="AU622" s="230" t="s">
        <v>83</v>
      </c>
      <c r="AY622" s="18" t="s">
        <v>132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81</v>
      </c>
      <c r="BK622" s="231">
        <f>ROUND(I622*H622,2)</f>
        <v>0</v>
      </c>
      <c r="BL622" s="18" t="s">
        <v>139</v>
      </c>
      <c r="BM622" s="230" t="s">
        <v>1261</v>
      </c>
    </row>
    <row r="623" s="2" customFormat="1">
      <c r="A623" s="39"/>
      <c r="B623" s="40"/>
      <c r="C623" s="41"/>
      <c r="D623" s="232" t="s">
        <v>140</v>
      </c>
      <c r="E623" s="41"/>
      <c r="F623" s="233" t="s">
        <v>381</v>
      </c>
      <c r="G623" s="41"/>
      <c r="H623" s="41"/>
      <c r="I623" s="234"/>
      <c r="J623" s="41"/>
      <c r="K623" s="41"/>
      <c r="L623" s="45"/>
      <c r="M623" s="235"/>
      <c r="N623" s="236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140</v>
      </c>
      <c r="AU623" s="18" t="s">
        <v>83</v>
      </c>
    </row>
    <row r="624" s="14" customFormat="1">
      <c r="A624" s="14"/>
      <c r="B624" s="249"/>
      <c r="C624" s="250"/>
      <c r="D624" s="239" t="s">
        <v>142</v>
      </c>
      <c r="E624" s="251" t="s">
        <v>1</v>
      </c>
      <c r="F624" s="252" t="s">
        <v>1262</v>
      </c>
      <c r="G624" s="250"/>
      <c r="H624" s="251" t="s">
        <v>1</v>
      </c>
      <c r="I624" s="253"/>
      <c r="J624" s="250"/>
      <c r="K624" s="250"/>
      <c r="L624" s="254"/>
      <c r="M624" s="255"/>
      <c r="N624" s="256"/>
      <c r="O624" s="256"/>
      <c r="P624" s="256"/>
      <c r="Q624" s="256"/>
      <c r="R624" s="256"/>
      <c r="S624" s="256"/>
      <c r="T624" s="25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8" t="s">
        <v>142</v>
      </c>
      <c r="AU624" s="258" t="s">
        <v>83</v>
      </c>
      <c r="AV624" s="14" t="s">
        <v>81</v>
      </c>
      <c r="AW624" s="14" t="s">
        <v>30</v>
      </c>
      <c r="AX624" s="14" t="s">
        <v>73</v>
      </c>
      <c r="AY624" s="258" t="s">
        <v>132</v>
      </c>
    </row>
    <row r="625" s="13" customFormat="1">
      <c r="A625" s="13"/>
      <c r="B625" s="237"/>
      <c r="C625" s="238"/>
      <c r="D625" s="239" t="s">
        <v>142</v>
      </c>
      <c r="E625" s="240" t="s">
        <v>1</v>
      </c>
      <c r="F625" s="241" t="s">
        <v>1263</v>
      </c>
      <c r="G625" s="238"/>
      <c r="H625" s="242">
        <v>49.280000000000001</v>
      </c>
      <c r="I625" s="243"/>
      <c r="J625" s="238"/>
      <c r="K625" s="238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142</v>
      </c>
      <c r="AU625" s="248" t="s">
        <v>83</v>
      </c>
      <c r="AV625" s="13" t="s">
        <v>83</v>
      </c>
      <c r="AW625" s="13" t="s">
        <v>30</v>
      </c>
      <c r="AX625" s="13" t="s">
        <v>73</v>
      </c>
      <c r="AY625" s="248" t="s">
        <v>132</v>
      </c>
    </row>
    <row r="626" s="15" customFormat="1">
      <c r="A626" s="15"/>
      <c r="B626" s="259"/>
      <c r="C626" s="260"/>
      <c r="D626" s="239" t="s">
        <v>142</v>
      </c>
      <c r="E626" s="261" t="s">
        <v>1</v>
      </c>
      <c r="F626" s="262" t="s">
        <v>145</v>
      </c>
      <c r="G626" s="260"/>
      <c r="H626" s="263">
        <v>49.280000000000001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9" t="s">
        <v>142</v>
      </c>
      <c r="AU626" s="269" t="s">
        <v>83</v>
      </c>
      <c r="AV626" s="15" t="s">
        <v>139</v>
      </c>
      <c r="AW626" s="15" t="s">
        <v>30</v>
      </c>
      <c r="AX626" s="15" t="s">
        <v>81</v>
      </c>
      <c r="AY626" s="269" t="s">
        <v>132</v>
      </c>
    </row>
    <row r="627" s="2" customFormat="1" ht="24.15" customHeight="1">
      <c r="A627" s="39"/>
      <c r="B627" s="40"/>
      <c r="C627" s="219" t="s">
        <v>664</v>
      </c>
      <c r="D627" s="219" t="s">
        <v>134</v>
      </c>
      <c r="E627" s="220" t="s">
        <v>378</v>
      </c>
      <c r="F627" s="221" t="s">
        <v>379</v>
      </c>
      <c r="G627" s="222" t="s">
        <v>170</v>
      </c>
      <c r="H627" s="223">
        <v>51.75</v>
      </c>
      <c r="I627" s="224"/>
      <c r="J627" s="225">
        <f>ROUND(I627*H627,2)</f>
        <v>0</v>
      </c>
      <c r="K627" s="221" t="s">
        <v>138</v>
      </c>
      <c r="L627" s="45"/>
      <c r="M627" s="226" t="s">
        <v>1</v>
      </c>
      <c r="N627" s="227" t="s">
        <v>38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139</v>
      </c>
      <c r="AT627" s="230" t="s">
        <v>134</v>
      </c>
      <c r="AU627" s="230" t="s">
        <v>83</v>
      </c>
      <c r="AY627" s="18" t="s">
        <v>132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81</v>
      </c>
      <c r="BK627" s="231">
        <f>ROUND(I627*H627,2)</f>
        <v>0</v>
      </c>
      <c r="BL627" s="18" t="s">
        <v>139</v>
      </c>
      <c r="BM627" s="230" t="s">
        <v>801</v>
      </c>
    </row>
    <row r="628" s="2" customFormat="1">
      <c r="A628" s="39"/>
      <c r="B628" s="40"/>
      <c r="C628" s="41"/>
      <c r="D628" s="232" t="s">
        <v>140</v>
      </c>
      <c r="E628" s="41"/>
      <c r="F628" s="233" t="s">
        <v>381</v>
      </c>
      <c r="G628" s="41"/>
      <c r="H628" s="41"/>
      <c r="I628" s="234"/>
      <c r="J628" s="41"/>
      <c r="K628" s="41"/>
      <c r="L628" s="45"/>
      <c r="M628" s="235"/>
      <c r="N628" s="236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140</v>
      </c>
      <c r="AU628" s="18" t="s">
        <v>83</v>
      </c>
    </row>
    <row r="629" s="13" customFormat="1">
      <c r="A629" s="13"/>
      <c r="B629" s="237"/>
      <c r="C629" s="238"/>
      <c r="D629" s="239" t="s">
        <v>142</v>
      </c>
      <c r="E629" s="240" t="s">
        <v>1</v>
      </c>
      <c r="F629" s="241" t="s">
        <v>1264</v>
      </c>
      <c r="G629" s="238"/>
      <c r="H629" s="242">
        <v>51.75</v>
      </c>
      <c r="I629" s="243"/>
      <c r="J629" s="238"/>
      <c r="K629" s="238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142</v>
      </c>
      <c r="AU629" s="248" t="s">
        <v>83</v>
      </c>
      <c r="AV629" s="13" t="s">
        <v>83</v>
      </c>
      <c r="AW629" s="13" t="s">
        <v>30</v>
      </c>
      <c r="AX629" s="13" t="s">
        <v>73</v>
      </c>
      <c r="AY629" s="248" t="s">
        <v>132</v>
      </c>
    </row>
    <row r="630" s="14" customFormat="1">
      <c r="A630" s="14"/>
      <c r="B630" s="249"/>
      <c r="C630" s="250"/>
      <c r="D630" s="239" t="s">
        <v>142</v>
      </c>
      <c r="E630" s="251" t="s">
        <v>1</v>
      </c>
      <c r="F630" s="252" t="s">
        <v>1265</v>
      </c>
      <c r="G630" s="250"/>
      <c r="H630" s="251" t="s">
        <v>1</v>
      </c>
      <c r="I630" s="253"/>
      <c r="J630" s="250"/>
      <c r="K630" s="250"/>
      <c r="L630" s="254"/>
      <c r="M630" s="255"/>
      <c r="N630" s="256"/>
      <c r="O630" s="256"/>
      <c r="P630" s="256"/>
      <c r="Q630" s="256"/>
      <c r="R630" s="256"/>
      <c r="S630" s="256"/>
      <c r="T630" s="25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8" t="s">
        <v>142</v>
      </c>
      <c r="AU630" s="258" t="s">
        <v>83</v>
      </c>
      <c r="AV630" s="14" t="s">
        <v>81</v>
      </c>
      <c r="AW630" s="14" t="s">
        <v>30</v>
      </c>
      <c r="AX630" s="14" t="s">
        <v>73</v>
      </c>
      <c r="AY630" s="258" t="s">
        <v>132</v>
      </c>
    </row>
    <row r="631" s="15" customFormat="1">
      <c r="A631" s="15"/>
      <c r="B631" s="259"/>
      <c r="C631" s="260"/>
      <c r="D631" s="239" t="s">
        <v>142</v>
      </c>
      <c r="E631" s="261" t="s">
        <v>1</v>
      </c>
      <c r="F631" s="262" t="s">
        <v>145</v>
      </c>
      <c r="G631" s="260"/>
      <c r="H631" s="263">
        <v>51.75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9" t="s">
        <v>142</v>
      </c>
      <c r="AU631" s="269" t="s">
        <v>83</v>
      </c>
      <c r="AV631" s="15" t="s">
        <v>139</v>
      </c>
      <c r="AW631" s="15" t="s">
        <v>30</v>
      </c>
      <c r="AX631" s="15" t="s">
        <v>81</v>
      </c>
      <c r="AY631" s="269" t="s">
        <v>132</v>
      </c>
    </row>
    <row r="632" s="2" customFormat="1" ht="24.15" customHeight="1">
      <c r="A632" s="39"/>
      <c r="B632" s="40"/>
      <c r="C632" s="219" t="s">
        <v>1266</v>
      </c>
      <c r="D632" s="219" t="s">
        <v>134</v>
      </c>
      <c r="E632" s="220" t="s">
        <v>387</v>
      </c>
      <c r="F632" s="221" t="s">
        <v>388</v>
      </c>
      <c r="G632" s="222" t="s">
        <v>170</v>
      </c>
      <c r="H632" s="223">
        <v>689.91999999999996</v>
      </c>
      <c r="I632" s="224"/>
      <c r="J632" s="225">
        <f>ROUND(I632*H632,2)</f>
        <v>0</v>
      </c>
      <c r="K632" s="221" t="s">
        <v>138</v>
      </c>
      <c r="L632" s="45"/>
      <c r="M632" s="226" t="s">
        <v>1</v>
      </c>
      <c r="N632" s="227" t="s">
        <v>38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139</v>
      </c>
      <c r="AT632" s="230" t="s">
        <v>134</v>
      </c>
      <c r="AU632" s="230" t="s">
        <v>83</v>
      </c>
      <c r="AY632" s="18" t="s">
        <v>132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81</v>
      </c>
      <c r="BK632" s="231">
        <f>ROUND(I632*H632,2)</f>
        <v>0</v>
      </c>
      <c r="BL632" s="18" t="s">
        <v>139</v>
      </c>
      <c r="BM632" s="230" t="s">
        <v>1267</v>
      </c>
    </row>
    <row r="633" s="2" customFormat="1">
      <c r="A633" s="39"/>
      <c r="B633" s="40"/>
      <c r="C633" s="41"/>
      <c r="D633" s="232" t="s">
        <v>140</v>
      </c>
      <c r="E633" s="41"/>
      <c r="F633" s="233" t="s">
        <v>390</v>
      </c>
      <c r="G633" s="41"/>
      <c r="H633" s="41"/>
      <c r="I633" s="234"/>
      <c r="J633" s="41"/>
      <c r="K633" s="41"/>
      <c r="L633" s="45"/>
      <c r="M633" s="235"/>
      <c r="N633" s="236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140</v>
      </c>
      <c r="AU633" s="18" t="s">
        <v>83</v>
      </c>
    </row>
    <row r="634" s="13" customFormat="1">
      <c r="A634" s="13"/>
      <c r="B634" s="237"/>
      <c r="C634" s="238"/>
      <c r="D634" s="239" t="s">
        <v>142</v>
      </c>
      <c r="E634" s="240" t="s">
        <v>1</v>
      </c>
      <c r="F634" s="241" t="s">
        <v>1268</v>
      </c>
      <c r="G634" s="238"/>
      <c r="H634" s="242">
        <v>689.91999999999996</v>
      </c>
      <c r="I634" s="243"/>
      <c r="J634" s="238"/>
      <c r="K634" s="238"/>
      <c r="L634" s="244"/>
      <c r="M634" s="245"/>
      <c r="N634" s="246"/>
      <c r="O634" s="246"/>
      <c r="P634" s="246"/>
      <c r="Q634" s="246"/>
      <c r="R634" s="246"/>
      <c r="S634" s="246"/>
      <c r="T634" s="24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8" t="s">
        <v>142</v>
      </c>
      <c r="AU634" s="248" t="s">
        <v>83</v>
      </c>
      <c r="AV634" s="13" t="s">
        <v>83</v>
      </c>
      <c r="AW634" s="13" t="s">
        <v>30</v>
      </c>
      <c r="AX634" s="13" t="s">
        <v>73</v>
      </c>
      <c r="AY634" s="248" t="s">
        <v>132</v>
      </c>
    </row>
    <row r="635" s="15" customFormat="1">
      <c r="A635" s="15"/>
      <c r="B635" s="259"/>
      <c r="C635" s="260"/>
      <c r="D635" s="239" t="s">
        <v>142</v>
      </c>
      <c r="E635" s="261" t="s">
        <v>1</v>
      </c>
      <c r="F635" s="262" t="s">
        <v>145</v>
      </c>
      <c r="G635" s="260"/>
      <c r="H635" s="263">
        <v>689.91999999999996</v>
      </c>
      <c r="I635" s="264"/>
      <c r="J635" s="260"/>
      <c r="K635" s="260"/>
      <c r="L635" s="265"/>
      <c r="M635" s="266"/>
      <c r="N635" s="267"/>
      <c r="O635" s="267"/>
      <c r="P635" s="267"/>
      <c r="Q635" s="267"/>
      <c r="R635" s="267"/>
      <c r="S635" s="267"/>
      <c r="T635" s="26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9" t="s">
        <v>142</v>
      </c>
      <c r="AU635" s="269" t="s">
        <v>83</v>
      </c>
      <c r="AV635" s="15" t="s">
        <v>139</v>
      </c>
      <c r="AW635" s="15" t="s">
        <v>30</v>
      </c>
      <c r="AX635" s="15" t="s">
        <v>81</v>
      </c>
      <c r="AY635" s="269" t="s">
        <v>132</v>
      </c>
    </row>
    <row r="636" s="2" customFormat="1" ht="24.15" customHeight="1">
      <c r="A636" s="39"/>
      <c r="B636" s="40"/>
      <c r="C636" s="219" t="s">
        <v>667</v>
      </c>
      <c r="D636" s="219" t="s">
        <v>134</v>
      </c>
      <c r="E636" s="220" t="s">
        <v>387</v>
      </c>
      <c r="F636" s="221" t="s">
        <v>388</v>
      </c>
      <c r="G636" s="222" t="s">
        <v>170</v>
      </c>
      <c r="H636" s="223">
        <v>621</v>
      </c>
      <c r="I636" s="224"/>
      <c r="J636" s="225">
        <f>ROUND(I636*H636,2)</f>
        <v>0</v>
      </c>
      <c r="K636" s="221" t="s">
        <v>138</v>
      </c>
      <c r="L636" s="45"/>
      <c r="M636" s="226" t="s">
        <v>1</v>
      </c>
      <c r="N636" s="227" t="s">
        <v>38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139</v>
      </c>
      <c r="AT636" s="230" t="s">
        <v>134</v>
      </c>
      <c r="AU636" s="230" t="s">
        <v>83</v>
      </c>
      <c r="AY636" s="18" t="s">
        <v>132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81</v>
      </c>
      <c r="BK636" s="231">
        <f>ROUND(I636*H636,2)</f>
        <v>0</v>
      </c>
      <c r="BL636" s="18" t="s">
        <v>139</v>
      </c>
      <c r="BM636" s="230" t="s">
        <v>1269</v>
      </c>
    </row>
    <row r="637" s="2" customFormat="1">
      <c r="A637" s="39"/>
      <c r="B637" s="40"/>
      <c r="C637" s="41"/>
      <c r="D637" s="232" t="s">
        <v>140</v>
      </c>
      <c r="E637" s="41"/>
      <c r="F637" s="233" t="s">
        <v>390</v>
      </c>
      <c r="G637" s="41"/>
      <c r="H637" s="41"/>
      <c r="I637" s="234"/>
      <c r="J637" s="41"/>
      <c r="K637" s="41"/>
      <c r="L637" s="45"/>
      <c r="M637" s="235"/>
      <c r="N637" s="23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140</v>
      </c>
      <c r="AU637" s="18" t="s">
        <v>83</v>
      </c>
    </row>
    <row r="638" s="13" customFormat="1">
      <c r="A638" s="13"/>
      <c r="B638" s="237"/>
      <c r="C638" s="238"/>
      <c r="D638" s="239" t="s">
        <v>142</v>
      </c>
      <c r="E638" s="240" t="s">
        <v>1</v>
      </c>
      <c r="F638" s="241" t="s">
        <v>1270</v>
      </c>
      <c r="G638" s="238"/>
      <c r="H638" s="242">
        <v>621</v>
      </c>
      <c r="I638" s="243"/>
      <c r="J638" s="238"/>
      <c r="K638" s="238"/>
      <c r="L638" s="244"/>
      <c r="M638" s="245"/>
      <c r="N638" s="246"/>
      <c r="O638" s="246"/>
      <c r="P638" s="246"/>
      <c r="Q638" s="246"/>
      <c r="R638" s="246"/>
      <c r="S638" s="246"/>
      <c r="T638" s="24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8" t="s">
        <v>142</v>
      </c>
      <c r="AU638" s="248" t="s">
        <v>83</v>
      </c>
      <c r="AV638" s="13" t="s">
        <v>83</v>
      </c>
      <c r="AW638" s="13" t="s">
        <v>30</v>
      </c>
      <c r="AX638" s="13" t="s">
        <v>73</v>
      </c>
      <c r="AY638" s="248" t="s">
        <v>132</v>
      </c>
    </row>
    <row r="639" s="14" customFormat="1">
      <c r="A639" s="14"/>
      <c r="B639" s="249"/>
      <c r="C639" s="250"/>
      <c r="D639" s="239" t="s">
        <v>142</v>
      </c>
      <c r="E639" s="251" t="s">
        <v>1</v>
      </c>
      <c r="F639" s="252" t="s">
        <v>1271</v>
      </c>
      <c r="G639" s="250"/>
      <c r="H639" s="251" t="s">
        <v>1</v>
      </c>
      <c r="I639" s="253"/>
      <c r="J639" s="250"/>
      <c r="K639" s="250"/>
      <c r="L639" s="254"/>
      <c r="M639" s="255"/>
      <c r="N639" s="256"/>
      <c r="O639" s="256"/>
      <c r="P639" s="256"/>
      <c r="Q639" s="256"/>
      <c r="R639" s="256"/>
      <c r="S639" s="256"/>
      <c r="T639" s="25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8" t="s">
        <v>142</v>
      </c>
      <c r="AU639" s="258" t="s">
        <v>83</v>
      </c>
      <c r="AV639" s="14" t="s">
        <v>81</v>
      </c>
      <c r="AW639" s="14" t="s">
        <v>30</v>
      </c>
      <c r="AX639" s="14" t="s">
        <v>73</v>
      </c>
      <c r="AY639" s="258" t="s">
        <v>132</v>
      </c>
    </row>
    <row r="640" s="15" customFormat="1">
      <c r="A640" s="15"/>
      <c r="B640" s="259"/>
      <c r="C640" s="260"/>
      <c r="D640" s="239" t="s">
        <v>142</v>
      </c>
      <c r="E640" s="261" t="s">
        <v>1</v>
      </c>
      <c r="F640" s="262" t="s">
        <v>145</v>
      </c>
      <c r="G640" s="260"/>
      <c r="H640" s="263">
        <v>621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9" t="s">
        <v>142</v>
      </c>
      <c r="AU640" s="269" t="s">
        <v>83</v>
      </c>
      <c r="AV640" s="15" t="s">
        <v>139</v>
      </c>
      <c r="AW640" s="15" t="s">
        <v>30</v>
      </c>
      <c r="AX640" s="15" t="s">
        <v>81</v>
      </c>
      <c r="AY640" s="269" t="s">
        <v>132</v>
      </c>
    </row>
    <row r="641" s="2" customFormat="1" ht="24.15" customHeight="1">
      <c r="A641" s="39"/>
      <c r="B641" s="40"/>
      <c r="C641" s="219" t="s">
        <v>1272</v>
      </c>
      <c r="D641" s="219" t="s">
        <v>134</v>
      </c>
      <c r="E641" s="220" t="s">
        <v>393</v>
      </c>
      <c r="F641" s="221" t="s">
        <v>394</v>
      </c>
      <c r="G641" s="222" t="s">
        <v>170</v>
      </c>
      <c r="H641" s="223">
        <v>65.566999999999993</v>
      </c>
      <c r="I641" s="224"/>
      <c r="J641" s="225">
        <f>ROUND(I641*H641,2)</f>
        <v>0</v>
      </c>
      <c r="K641" s="221" t="s">
        <v>138</v>
      </c>
      <c r="L641" s="45"/>
      <c r="M641" s="226" t="s">
        <v>1</v>
      </c>
      <c r="N641" s="227" t="s">
        <v>38</v>
      </c>
      <c r="O641" s="92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139</v>
      </c>
      <c r="AT641" s="230" t="s">
        <v>134</v>
      </c>
      <c r="AU641" s="230" t="s">
        <v>83</v>
      </c>
      <c r="AY641" s="18" t="s">
        <v>132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81</v>
      </c>
      <c r="BK641" s="231">
        <f>ROUND(I641*H641,2)</f>
        <v>0</v>
      </c>
      <c r="BL641" s="18" t="s">
        <v>139</v>
      </c>
      <c r="BM641" s="230" t="s">
        <v>1273</v>
      </c>
    </row>
    <row r="642" s="2" customFormat="1">
      <c r="A642" s="39"/>
      <c r="B642" s="40"/>
      <c r="C642" s="41"/>
      <c r="D642" s="232" t="s">
        <v>140</v>
      </c>
      <c r="E642" s="41"/>
      <c r="F642" s="233" t="s">
        <v>396</v>
      </c>
      <c r="G642" s="41"/>
      <c r="H642" s="41"/>
      <c r="I642" s="234"/>
      <c r="J642" s="41"/>
      <c r="K642" s="41"/>
      <c r="L642" s="45"/>
      <c r="M642" s="235"/>
      <c r="N642" s="23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140</v>
      </c>
      <c r="AU642" s="18" t="s">
        <v>83</v>
      </c>
    </row>
    <row r="643" s="13" customFormat="1">
      <c r="A643" s="13"/>
      <c r="B643" s="237"/>
      <c r="C643" s="238"/>
      <c r="D643" s="239" t="s">
        <v>142</v>
      </c>
      <c r="E643" s="240" t="s">
        <v>1</v>
      </c>
      <c r="F643" s="241" t="s">
        <v>1274</v>
      </c>
      <c r="G643" s="238"/>
      <c r="H643" s="242">
        <v>166.59700000000001</v>
      </c>
      <c r="I643" s="243"/>
      <c r="J643" s="238"/>
      <c r="K643" s="238"/>
      <c r="L643" s="244"/>
      <c r="M643" s="245"/>
      <c r="N643" s="246"/>
      <c r="O643" s="246"/>
      <c r="P643" s="246"/>
      <c r="Q643" s="246"/>
      <c r="R643" s="246"/>
      <c r="S643" s="246"/>
      <c r="T643" s="24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8" t="s">
        <v>142</v>
      </c>
      <c r="AU643" s="248" t="s">
        <v>83</v>
      </c>
      <c r="AV643" s="13" t="s">
        <v>83</v>
      </c>
      <c r="AW643" s="13" t="s">
        <v>30</v>
      </c>
      <c r="AX643" s="13" t="s">
        <v>73</v>
      </c>
      <c r="AY643" s="248" t="s">
        <v>132</v>
      </c>
    </row>
    <row r="644" s="13" customFormat="1">
      <c r="A644" s="13"/>
      <c r="B644" s="237"/>
      <c r="C644" s="238"/>
      <c r="D644" s="239" t="s">
        <v>142</v>
      </c>
      <c r="E644" s="240" t="s">
        <v>1</v>
      </c>
      <c r="F644" s="241" t="s">
        <v>1275</v>
      </c>
      <c r="G644" s="238"/>
      <c r="H644" s="242">
        <v>-49.280000000000001</v>
      </c>
      <c r="I644" s="243"/>
      <c r="J644" s="238"/>
      <c r="K644" s="238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142</v>
      </c>
      <c r="AU644" s="248" t="s">
        <v>83</v>
      </c>
      <c r="AV644" s="13" t="s">
        <v>83</v>
      </c>
      <c r="AW644" s="13" t="s">
        <v>30</v>
      </c>
      <c r="AX644" s="13" t="s">
        <v>73</v>
      </c>
      <c r="AY644" s="248" t="s">
        <v>132</v>
      </c>
    </row>
    <row r="645" s="14" customFormat="1">
      <c r="A645" s="14"/>
      <c r="B645" s="249"/>
      <c r="C645" s="250"/>
      <c r="D645" s="239" t="s">
        <v>142</v>
      </c>
      <c r="E645" s="251" t="s">
        <v>1</v>
      </c>
      <c r="F645" s="252" t="s">
        <v>1276</v>
      </c>
      <c r="G645" s="250"/>
      <c r="H645" s="251" t="s">
        <v>1</v>
      </c>
      <c r="I645" s="253"/>
      <c r="J645" s="250"/>
      <c r="K645" s="250"/>
      <c r="L645" s="254"/>
      <c r="M645" s="255"/>
      <c r="N645" s="256"/>
      <c r="O645" s="256"/>
      <c r="P645" s="256"/>
      <c r="Q645" s="256"/>
      <c r="R645" s="256"/>
      <c r="S645" s="256"/>
      <c r="T645" s="25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8" t="s">
        <v>142</v>
      </c>
      <c r="AU645" s="258" t="s">
        <v>83</v>
      </c>
      <c r="AV645" s="14" t="s">
        <v>81</v>
      </c>
      <c r="AW645" s="14" t="s">
        <v>30</v>
      </c>
      <c r="AX645" s="14" t="s">
        <v>73</v>
      </c>
      <c r="AY645" s="258" t="s">
        <v>132</v>
      </c>
    </row>
    <row r="646" s="13" customFormat="1">
      <c r="A646" s="13"/>
      <c r="B646" s="237"/>
      <c r="C646" s="238"/>
      <c r="D646" s="239" t="s">
        <v>142</v>
      </c>
      <c r="E646" s="240" t="s">
        <v>1</v>
      </c>
      <c r="F646" s="241" t="s">
        <v>1277</v>
      </c>
      <c r="G646" s="238"/>
      <c r="H646" s="242">
        <v>-51.75</v>
      </c>
      <c r="I646" s="243"/>
      <c r="J646" s="238"/>
      <c r="K646" s="238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142</v>
      </c>
      <c r="AU646" s="248" t="s">
        <v>83</v>
      </c>
      <c r="AV646" s="13" t="s">
        <v>83</v>
      </c>
      <c r="AW646" s="13" t="s">
        <v>30</v>
      </c>
      <c r="AX646" s="13" t="s">
        <v>73</v>
      </c>
      <c r="AY646" s="248" t="s">
        <v>132</v>
      </c>
    </row>
    <row r="647" s="14" customFormat="1">
      <c r="A647" s="14"/>
      <c r="B647" s="249"/>
      <c r="C647" s="250"/>
      <c r="D647" s="239" t="s">
        <v>142</v>
      </c>
      <c r="E647" s="251" t="s">
        <v>1</v>
      </c>
      <c r="F647" s="252" t="s">
        <v>1278</v>
      </c>
      <c r="G647" s="250"/>
      <c r="H647" s="251" t="s">
        <v>1</v>
      </c>
      <c r="I647" s="253"/>
      <c r="J647" s="250"/>
      <c r="K647" s="250"/>
      <c r="L647" s="254"/>
      <c r="M647" s="255"/>
      <c r="N647" s="256"/>
      <c r="O647" s="256"/>
      <c r="P647" s="256"/>
      <c r="Q647" s="256"/>
      <c r="R647" s="256"/>
      <c r="S647" s="256"/>
      <c r="T647" s="25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8" t="s">
        <v>142</v>
      </c>
      <c r="AU647" s="258" t="s">
        <v>83</v>
      </c>
      <c r="AV647" s="14" t="s">
        <v>81</v>
      </c>
      <c r="AW647" s="14" t="s">
        <v>30</v>
      </c>
      <c r="AX647" s="14" t="s">
        <v>73</v>
      </c>
      <c r="AY647" s="258" t="s">
        <v>132</v>
      </c>
    </row>
    <row r="648" s="15" customFormat="1">
      <c r="A648" s="15"/>
      <c r="B648" s="259"/>
      <c r="C648" s="260"/>
      <c r="D648" s="239" t="s">
        <v>142</v>
      </c>
      <c r="E648" s="261" t="s">
        <v>1</v>
      </c>
      <c r="F648" s="262" t="s">
        <v>145</v>
      </c>
      <c r="G648" s="260"/>
      <c r="H648" s="263">
        <v>65.567000000000007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9" t="s">
        <v>142</v>
      </c>
      <c r="AU648" s="269" t="s">
        <v>83</v>
      </c>
      <c r="AV648" s="15" t="s">
        <v>139</v>
      </c>
      <c r="AW648" s="15" t="s">
        <v>30</v>
      </c>
      <c r="AX648" s="15" t="s">
        <v>81</v>
      </c>
      <c r="AY648" s="269" t="s">
        <v>132</v>
      </c>
    </row>
    <row r="649" s="2" customFormat="1" ht="24.15" customHeight="1">
      <c r="A649" s="39"/>
      <c r="B649" s="40"/>
      <c r="C649" s="219" t="s">
        <v>670</v>
      </c>
      <c r="D649" s="219" t="s">
        <v>134</v>
      </c>
      <c r="E649" s="220" t="s">
        <v>403</v>
      </c>
      <c r="F649" s="221" t="s">
        <v>388</v>
      </c>
      <c r="G649" s="222" t="s">
        <v>170</v>
      </c>
      <c r="H649" s="223">
        <v>917.93799999999999</v>
      </c>
      <c r="I649" s="224"/>
      <c r="J649" s="225">
        <f>ROUND(I649*H649,2)</f>
        <v>0</v>
      </c>
      <c r="K649" s="221" t="s">
        <v>138</v>
      </c>
      <c r="L649" s="45"/>
      <c r="M649" s="226" t="s">
        <v>1</v>
      </c>
      <c r="N649" s="227" t="s">
        <v>38</v>
      </c>
      <c r="O649" s="92"/>
      <c r="P649" s="228">
        <f>O649*H649</f>
        <v>0</v>
      </c>
      <c r="Q649" s="228">
        <v>0</v>
      </c>
      <c r="R649" s="228">
        <f>Q649*H649</f>
        <v>0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139</v>
      </c>
      <c r="AT649" s="230" t="s">
        <v>134</v>
      </c>
      <c r="AU649" s="230" t="s">
        <v>83</v>
      </c>
      <c r="AY649" s="18" t="s">
        <v>132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81</v>
      </c>
      <c r="BK649" s="231">
        <f>ROUND(I649*H649,2)</f>
        <v>0</v>
      </c>
      <c r="BL649" s="18" t="s">
        <v>139</v>
      </c>
      <c r="BM649" s="230" t="s">
        <v>1279</v>
      </c>
    </row>
    <row r="650" s="2" customFormat="1">
      <c r="A650" s="39"/>
      <c r="B650" s="40"/>
      <c r="C650" s="41"/>
      <c r="D650" s="232" t="s">
        <v>140</v>
      </c>
      <c r="E650" s="41"/>
      <c r="F650" s="233" t="s">
        <v>405</v>
      </c>
      <c r="G650" s="41"/>
      <c r="H650" s="41"/>
      <c r="I650" s="234"/>
      <c r="J650" s="41"/>
      <c r="K650" s="41"/>
      <c r="L650" s="45"/>
      <c r="M650" s="235"/>
      <c r="N650" s="236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140</v>
      </c>
      <c r="AU650" s="18" t="s">
        <v>83</v>
      </c>
    </row>
    <row r="651" s="13" customFormat="1">
      <c r="A651" s="13"/>
      <c r="B651" s="237"/>
      <c r="C651" s="238"/>
      <c r="D651" s="239" t="s">
        <v>142</v>
      </c>
      <c r="E651" s="240" t="s">
        <v>1</v>
      </c>
      <c r="F651" s="241" t="s">
        <v>1280</v>
      </c>
      <c r="G651" s="238"/>
      <c r="H651" s="242">
        <v>917.93799999999999</v>
      </c>
      <c r="I651" s="243"/>
      <c r="J651" s="238"/>
      <c r="K651" s="238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142</v>
      </c>
      <c r="AU651" s="248" t="s">
        <v>83</v>
      </c>
      <c r="AV651" s="13" t="s">
        <v>83</v>
      </c>
      <c r="AW651" s="13" t="s">
        <v>30</v>
      </c>
      <c r="AX651" s="13" t="s">
        <v>73</v>
      </c>
      <c r="AY651" s="248" t="s">
        <v>132</v>
      </c>
    </row>
    <row r="652" s="15" customFormat="1">
      <c r="A652" s="15"/>
      <c r="B652" s="259"/>
      <c r="C652" s="260"/>
      <c r="D652" s="239" t="s">
        <v>142</v>
      </c>
      <c r="E652" s="261" t="s">
        <v>1</v>
      </c>
      <c r="F652" s="262" t="s">
        <v>145</v>
      </c>
      <c r="G652" s="260"/>
      <c r="H652" s="263">
        <v>917.93799999999999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9" t="s">
        <v>142</v>
      </c>
      <c r="AU652" s="269" t="s">
        <v>83</v>
      </c>
      <c r="AV652" s="15" t="s">
        <v>139</v>
      </c>
      <c r="AW652" s="15" t="s">
        <v>30</v>
      </c>
      <c r="AX652" s="15" t="s">
        <v>81</v>
      </c>
      <c r="AY652" s="269" t="s">
        <v>132</v>
      </c>
    </row>
    <row r="653" s="2" customFormat="1" ht="16.5" customHeight="1">
      <c r="A653" s="39"/>
      <c r="B653" s="40"/>
      <c r="C653" s="219" t="s">
        <v>172</v>
      </c>
      <c r="D653" s="219" t="s">
        <v>134</v>
      </c>
      <c r="E653" s="220" t="s">
        <v>407</v>
      </c>
      <c r="F653" s="221" t="s">
        <v>408</v>
      </c>
      <c r="G653" s="222" t="s">
        <v>170</v>
      </c>
      <c r="H653" s="223">
        <v>49.280000000000001</v>
      </c>
      <c r="I653" s="224"/>
      <c r="J653" s="225">
        <f>ROUND(I653*H653,2)</f>
        <v>0</v>
      </c>
      <c r="K653" s="221" t="s">
        <v>138</v>
      </c>
      <c r="L653" s="45"/>
      <c r="M653" s="226" t="s">
        <v>1</v>
      </c>
      <c r="N653" s="227" t="s">
        <v>38</v>
      </c>
      <c r="O653" s="92"/>
      <c r="P653" s="228">
        <f>O653*H653</f>
        <v>0</v>
      </c>
      <c r="Q653" s="228">
        <v>0</v>
      </c>
      <c r="R653" s="228">
        <f>Q653*H653</f>
        <v>0</v>
      </c>
      <c r="S653" s="228">
        <v>0</v>
      </c>
      <c r="T653" s="22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0" t="s">
        <v>139</v>
      </c>
      <c r="AT653" s="230" t="s">
        <v>134</v>
      </c>
      <c r="AU653" s="230" t="s">
        <v>83</v>
      </c>
      <c r="AY653" s="18" t="s">
        <v>132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8" t="s">
        <v>81</v>
      </c>
      <c r="BK653" s="231">
        <f>ROUND(I653*H653,2)</f>
        <v>0</v>
      </c>
      <c r="BL653" s="18" t="s">
        <v>139</v>
      </c>
      <c r="BM653" s="230" t="s">
        <v>1281</v>
      </c>
    </row>
    <row r="654" s="2" customFormat="1">
      <c r="A654" s="39"/>
      <c r="B654" s="40"/>
      <c r="C654" s="41"/>
      <c r="D654" s="232" t="s">
        <v>140</v>
      </c>
      <c r="E654" s="41"/>
      <c r="F654" s="233" t="s">
        <v>410</v>
      </c>
      <c r="G654" s="41"/>
      <c r="H654" s="41"/>
      <c r="I654" s="234"/>
      <c r="J654" s="41"/>
      <c r="K654" s="41"/>
      <c r="L654" s="45"/>
      <c r="M654" s="235"/>
      <c r="N654" s="23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140</v>
      </c>
      <c r="AU654" s="18" t="s">
        <v>83</v>
      </c>
    </row>
    <row r="655" s="13" customFormat="1">
      <c r="A655" s="13"/>
      <c r="B655" s="237"/>
      <c r="C655" s="238"/>
      <c r="D655" s="239" t="s">
        <v>142</v>
      </c>
      <c r="E655" s="240" t="s">
        <v>1</v>
      </c>
      <c r="F655" s="241" t="s">
        <v>1282</v>
      </c>
      <c r="G655" s="238"/>
      <c r="H655" s="242">
        <v>49.280000000000001</v>
      </c>
      <c r="I655" s="243"/>
      <c r="J655" s="238"/>
      <c r="K655" s="238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142</v>
      </c>
      <c r="AU655" s="248" t="s">
        <v>83</v>
      </c>
      <c r="AV655" s="13" t="s">
        <v>83</v>
      </c>
      <c r="AW655" s="13" t="s">
        <v>30</v>
      </c>
      <c r="AX655" s="13" t="s">
        <v>73</v>
      </c>
      <c r="AY655" s="248" t="s">
        <v>132</v>
      </c>
    </row>
    <row r="656" s="15" customFormat="1">
      <c r="A656" s="15"/>
      <c r="B656" s="259"/>
      <c r="C656" s="260"/>
      <c r="D656" s="239" t="s">
        <v>142</v>
      </c>
      <c r="E656" s="261" t="s">
        <v>1</v>
      </c>
      <c r="F656" s="262" t="s">
        <v>145</v>
      </c>
      <c r="G656" s="260"/>
      <c r="H656" s="263">
        <v>49.280000000000001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9" t="s">
        <v>142</v>
      </c>
      <c r="AU656" s="269" t="s">
        <v>83</v>
      </c>
      <c r="AV656" s="15" t="s">
        <v>139</v>
      </c>
      <c r="AW656" s="15" t="s">
        <v>30</v>
      </c>
      <c r="AX656" s="15" t="s">
        <v>81</v>
      </c>
      <c r="AY656" s="269" t="s">
        <v>132</v>
      </c>
    </row>
    <row r="657" s="2" customFormat="1" ht="16.5" customHeight="1">
      <c r="A657" s="39"/>
      <c r="B657" s="40"/>
      <c r="C657" s="219" t="s">
        <v>672</v>
      </c>
      <c r="D657" s="219" t="s">
        <v>134</v>
      </c>
      <c r="E657" s="220" t="s">
        <v>412</v>
      </c>
      <c r="F657" s="221" t="s">
        <v>413</v>
      </c>
      <c r="G657" s="222" t="s">
        <v>170</v>
      </c>
      <c r="H657" s="223">
        <v>65.566999999999993</v>
      </c>
      <c r="I657" s="224"/>
      <c r="J657" s="225">
        <f>ROUND(I657*H657,2)</f>
        <v>0</v>
      </c>
      <c r="K657" s="221" t="s">
        <v>138</v>
      </c>
      <c r="L657" s="45"/>
      <c r="M657" s="226" t="s">
        <v>1</v>
      </c>
      <c r="N657" s="227" t="s">
        <v>38</v>
      </c>
      <c r="O657" s="92"/>
      <c r="P657" s="228">
        <f>O657*H657</f>
        <v>0</v>
      </c>
      <c r="Q657" s="228">
        <v>0</v>
      </c>
      <c r="R657" s="228">
        <f>Q657*H657</f>
        <v>0</v>
      </c>
      <c r="S657" s="228">
        <v>0</v>
      </c>
      <c r="T657" s="22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0" t="s">
        <v>139</v>
      </c>
      <c r="AT657" s="230" t="s">
        <v>134</v>
      </c>
      <c r="AU657" s="230" t="s">
        <v>83</v>
      </c>
      <c r="AY657" s="18" t="s">
        <v>132</v>
      </c>
      <c r="BE657" s="231">
        <f>IF(N657="základní",J657,0)</f>
        <v>0</v>
      </c>
      <c r="BF657" s="231">
        <f>IF(N657="snížená",J657,0)</f>
        <v>0</v>
      </c>
      <c r="BG657" s="231">
        <f>IF(N657="zákl. přenesená",J657,0)</f>
        <v>0</v>
      </c>
      <c r="BH657" s="231">
        <f>IF(N657="sníž. přenesená",J657,0)</f>
        <v>0</v>
      </c>
      <c r="BI657" s="231">
        <f>IF(N657="nulová",J657,0)</f>
        <v>0</v>
      </c>
      <c r="BJ657" s="18" t="s">
        <v>81</v>
      </c>
      <c r="BK657" s="231">
        <f>ROUND(I657*H657,2)</f>
        <v>0</v>
      </c>
      <c r="BL657" s="18" t="s">
        <v>139</v>
      </c>
      <c r="BM657" s="230" t="s">
        <v>1283</v>
      </c>
    </row>
    <row r="658" s="2" customFormat="1">
      <c r="A658" s="39"/>
      <c r="B658" s="40"/>
      <c r="C658" s="41"/>
      <c r="D658" s="232" t="s">
        <v>140</v>
      </c>
      <c r="E658" s="41"/>
      <c r="F658" s="233" t="s">
        <v>415</v>
      </c>
      <c r="G658" s="41"/>
      <c r="H658" s="41"/>
      <c r="I658" s="234"/>
      <c r="J658" s="41"/>
      <c r="K658" s="41"/>
      <c r="L658" s="45"/>
      <c r="M658" s="235"/>
      <c r="N658" s="23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140</v>
      </c>
      <c r="AU658" s="18" t="s">
        <v>83</v>
      </c>
    </row>
    <row r="659" s="13" customFormat="1">
      <c r="A659" s="13"/>
      <c r="B659" s="237"/>
      <c r="C659" s="238"/>
      <c r="D659" s="239" t="s">
        <v>142</v>
      </c>
      <c r="E659" s="240" t="s">
        <v>1</v>
      </c>
      <c r="F659" s="241" t="s">
        <v>1284</v>
      </c>
      <c r="G659" s="238"/>
      <c r="H659" s="242">
        <v>65.566999999999993</v>
      </c>
      <c r="I659" s="243"/>
      <c r="J659" s="238"/>
      <c r="K659" s="238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142</v>
      </c>
      <c r="AU659" s="248" t="s">
        <v>83</v>
      </c>
      <c r="AV659" s="13" t="s">
        <v>83</v>
      </c>
      <c r="AW659" s="13" t="s">
        <v>30</v>
      </c>
      <c r="AX659" s="13" t="s">
        <v>73</v>
      </c>
      <c r="AY659" s="248" t="s">
        <v>132</v>
      </c>
    </row>
    <row r="660" s="15" customFormat="1">
      <c r="A660" s="15"/>
      <c r="B660" s="259"/>
      <c r="C660" s="260"/>
      <c r="D660" s="239" t="s">
        <v>142</v>
      </c>
      <c r="E660" s="261" t="s">
        <v>1</v>
      </c>
      <c r="F660" s="262" t="s">
        <v>145</v>
      </c>
      <c r="G660" s="260"/>
      <c r="H660" s="263">
        <v>65.566999999999993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9" t="s">
        <v>142</v>
      </c>
      <c r="AU660" s="269" t="s">
        <v>83</v>
      </c>
      <c r="AV660" s="15" t="s">
        <v>139</v>
      </c>
      <c r="AW660" s="15" t="s">
        <v>30</v>
      </c>
      <c r="AX660" s="15" t="s">
        <v>81</v>
      </c>
      <c r="AY660" s="269" t="s">
        <v>132</v>
      </c>
    </row>
    <row r="661" s="2" customFormat="1" ht="24.15" customHeight="1">
      <c r="A661" s="39"/>
      <c r="B661" s="40"/>
      <c r="C661" s="219" t="s">
        <v>1285</v>
      </c>
      <c r="D661" s="219" t="s">
        <v>134</v>
      </c>
      <c r="E661" s="220" t="s">
        <v>418</v>
      </c>
      <c r="F661" s="221" t="s">
        <v>419</v>
      </c>
      <c r="G661" s="222" t="s">
        <v>170</v>
      </c>
      <c r="H661" s="223">
        <v>9.0749999999999993</v>
      </c>
      <c r="I661" s="224"/>
      <c r="J661" s="225">
        <f>ROUND(I661*H661,2)</f>
        <v>0</v>
      </c>
      <c r="K661" s="221" t="s">
        <v>138</v>
      </c>
      <c r="L661" s="45"/>
      <c r="M661" s="226" t="s">
        <v>1</v>
      </c>
      <c r="N661" s="227" t="s">
        <v>38</v>
      </c>
      <c r="O661" s="92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139</v>
      </c>
      <c r="AT661" s="230" t="s">
        <v>134</v>
      </c>
      <c r="AU661" s="230" t="s">
        <v>83</v>
      </c>
      <c r="AY661" s="18" t="s">
        <v>132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81</v>
      </c>
      <c r="BK661" s="231">
        <f>ROUND(I661*H661,2)</f>
        <v>0</v>
      </c>
      <c r="BL661" s="18" t="s">
        <v>139</v>
      </c>
      <c r="BM661" s="230" t="s">
        <v>1286</v>
      </c>
    </row>
    <row r="662" s="2" customFormat="1">
      <c r="A662" s="39"/>
      <c r="B662" s="40"/>
      <c r="C662" s="41"/>
      <c r="D662" s="232" t="s">
        <v>140</v>
      </c>
      <c r="E662" s="41"/>
      <c r="F662" s="233" t="s">
        <v>421</v>
      </c>
      <c r="G662" s="41"/>
      <c r="H662" s="41"/>
      <c r="I662" s="234"/>
      <c r="J662" s="41"/>
      <c r="K662" s="41"/>
      <c r="L662" s="45"/>
      <c r="M662" s="235"/>
      <c r="N662" s="236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140</v>
      </c>
      <c r="AU662" s="18" t="s">
        <v>83</v>
      </c>
    </row>
    <row r="663" s="13" customFormat="1">
      <c r="A663" s="13"/>
      <c r="B663" s="237"/>
      <c r="C663" s="238"/>
      <c r="D663" s="239" t="s">
        <v>142</v>
      </c>
      <c r="E663" s="240" t="s">
        <v>1</v>
      </c>
      <c r="F663" s="241" t="s">
        <v>1287</v>
      </c>
      <c r="G663" s="238"/>
      <c r="H663" s="242">
        <v>9.0749999999999993</v>
      </c>
      <c r="I663" s="243"/>
      <c r="J663" s="238"/>
      <c r="K663" s="238"/>
      <c r="L663" s="244"/>
      <c r="M663" s="245"/>
      <c r="N663" s="246"/>
      <c r="O663" s="246"/>
      <c r="P663" s="246"/>
      <c r="Q663" s="246"/>
      <c r="R663" s="246"/>
      <c r="S663" s="246"/>
      <c r="T663" s="24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8" t="s">
        <v>142</v>
      </c>
      <c r="AU663" s="248" t="s">
        <v>83</v>
      </c>
      <c r="AV663" s="13" t="s">
        <v>83</v>
      </c>
      <c r="AW663" s="13" t="s">
        <v>30</v>
      </c>
      <c r="AX663" s="13" t="s">
        <v>73</v>
      </c>
      <c r="AY663" s="248" t="s">
        <v>132</v>
      </c>
    </row>
    <row r="664" s="15" customFormat="1">
      <c r="A664" s="15"/>
      <c r="B664" s="259"/>
      <c r="C664" s="260"/>
      <c r="D664" s="239" t="s">
        <v>142</v>
      </c>
      <c r="E664" s="261" t="s">
        <v>1</v>
      </c>
      <c r="F664" s="262" t="s">
        <v>145</v>
      </c>
      <c r="G664" s="260"/>
      <c r="H664" s="263">
        <v>9.0749999999999993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9" t="s">
        <v>142</v>
      </c>
      <c r="AU664" s="269" t="s">
        <v>83</v>
      </c>
      <c r="AV664" s="15" t="s">
        <v>139</v>
      </c>
      <c r="AW664" s="15" t="s">
        <v>30</v>
      </c>
      <c r="AX664" s="15" t="s">
        <v>81</v>
      </c>
      <c r="AY664" s="269" t="s">
        <v>132</v>
      </c>
    </row>
    <row r="665" s="2" customFormat="1" ht="24.15" customHeight="1">
      <c r="A665" s="39"/>
      <c r="B665" s="40"/>
      <c r="C665" s="219" t="s">
        <v>674</v>
      </c>
      <c r="D665" s="219" t="s">
        <v>134</v>
      </c>
      <c r="E665" s="220" t="s">
        <v>712</v>
      </c>
      <c r="F665" s="221" t="s">
        <v>713</v>
      </c>
      <c r="G665" s="222" t="s">
        <v>170</v>
      </c>
      <c r="H665" s="223">
        <v>44.164999999999999</v>
      </c>
      <c r="I665" s="224"/>
      <c r="J665" s="225">
        <f>ROUND(I665*H665,2)</f>
        <v>0</v>
      </c>
      <c r="K665" s="221" t="s">
        <v>138</v>
      </c>
      <c r="L665" s="45"/>
      <c r="M665" s="226" t="s">
        <v>1</v>
      </c>
      <c r="N665" s="227" t="s">
        <v>38</v>
      </c>
      <c r="O665" s="92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0" t="s">
        <v>139</v>
      </c>
      <c r="AT665" s="230" t="s">
        <v>134</v>
      </c>
      <c r="AU665" s="230" t="s">
        <v>83</v>
      </c>
      <c r="AY665" s="18" t="s">
        <v>132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8" t="s">
        <v>81</v>
      </c>
      <c r="BK665" s="231">
        <f>ROUND(I665*H665,2)</f>
        <v>0</v>
      </c>
      <c r="BL665" s="18" t="s">
        <v>139</v>
      </c>
      <c r="BM665" s="230" t="s">
        <v>1288</v>
      </c>
    </row>
    <row r="666" s="2" customFormat="1">
      <c r="A666" s="39"/>
      <c r="B666" s="40"/>
      <c r="C666" s="41"/>
      <c r="D666" s="232" t="s">
        <v>140</v>
      </c>
      <c r="E666" s="41"/>
      <c r="F666" s="233" t="s">
        <v>715</v>
      </c>
      <c r="G666" s="41"/>
      <c r="H666" s="41"/>
      <c r="I666" s="234"/>
      <c r="J666" s="41"/>
      <c r="K666" s="41"/>
      <c r="L666" s="45"/>
      <c r="M666" s="235"/>
      <c r="N666" s="236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140</v>
      </c>
      <c r="AU666" s="18" t="s">
        <v>83</v>
      </c>
    </row>
    <row r="667" s="13" customFormat="1">
      <c r="A667" s="13"/>
      <c r="B667" s="237"/>
      <c r="C667" s="238"/>
      <c r="D667" s="239" t="s">
        <v>142</v>
      </c>
      <c r="E667" s="240" t="s">
        <v>1</v>
      </c>
      <c r="F667" s="241" t="s">
        <v>1289</v>
      </c>
      <c r="G667" s="238"/>
      <c r="H667" s="242">
        <v>44.164999999999999</v>
      </c>
      <c r="I667" s="243"/>
      <c r="J667" s="238"/>
      <c r="K667" s="238"/>
      <c r="L667" s="244"/>
      <c r="M667" s="245"/>
      <c r="N667" s="246"/>
      <c r="O667" s="246"/>
      <c r="P667" s="246"/>
      <c r="Q667" s="246"/>
      <c r="R667" s="246"/>
      <c r="S667" s="246"/>
      <c r="T667" s="24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8" t="s">
        <v>142</v>
      </c>
      <c r="AU667" s="248" t="s">
        <v>83</v>
      </c>
      <c r="AV667" s="13" t="s">
        <v>83</v>
      </c>
      <c r="AW667" s="13" t="s">
        <v>30</v>
      </c>
      <c r="AX667" s="13" t="s">
        <v>73</v>
      </c>
      <c r="AY667" s="248" t="s">
        <v>132</v>
      </c>
    </row>
    <row r="668" s="15" customFormat="1">
      <c r="A668" s="15"/>
      <c r="B668" s="259"/>
      <c r="C668" s="260"/>
      <c r="D668" s="239" t="s">
        <v>142</v>
      </c>
      <c r="E668" s="261" t="s">
        <v>1</v>
      </c>
      <c r="F668" s="262" t="s">
        <v>145</v>
      </c>
      <c r="G668" s="260"/>
      <c r="H668" s="263">
        <v>44.164999999999999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9" t="s">
        <v>142</v>
      </c>
      <c r="AU668" s="269" t="s">
        <v>83</v>
      </c>
      <c r="AV668" s="15" t="s">
        <v>139</v>
      </c>
      <c r="AW668" s="15" t="s">
        <v>30</v>
      </c>
      <c r="AX668" s="15" t="s">
        <v>81</v>
      </c>
      <c r="AY668" s="269" t="s">
        <v>132</v>
      </c>
    </row>
    <row r="669" s="2" customFormat="1" ht="24.15" customHeight="1">
      <c r="A669" s="39"/>
      <c r="B669" s="40"/>
      <c r="C669" s="219" t="s">
        <v>1290</v>
      </c>
      <c r="D669" s="219" t="s">
        <v>134</v>
      </c>
      <c r="E669" s="220" t="s">
        <v>423</v>
      </c>
      <c r="F669" s="221" t="s">
        <v>424</v>
      </c>
      <c r="G669" s="222" t="s">
        <v>170</v>
      </c>
      <c r="H669" s="223">
        <v>60.484999999999999</v>
      </c>
      <c r="I669" s="224"/>
      <c r="J669" s="225">
        <f>ROUND(I669*H669,2)</f>
        <v>0</v>
      </c>
      <c r="K669" s="221" t="s">
        <v>138</v>
      </c>
      <c r="L669" s="45"/>
      <c r="M669" s="226" t="s">
        <v>1</v>
      </c>
      <c r="N669" s="227" t="s">
        <v>38</v>
      </c>
      <c r="O669" s="92"/>
      <c r="P669" s="228">
        <f>O669*H669</f>
        <v>0</v>
      </c>
      <c r="Q669" s="228">
        <v>0</v>
      </c>
      <c r="R669" s="228">
        <f>Q669*H669</f>
        <v>0</v>
      </c>
      <c r="S669" s="228">
        <v>0</v>
      </c>
      <c r="T669" s="22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0" t="s">
        <v>139</v>
      </c>
      <c r="AT669" s="230" t="s">
        <v>134</v>
      </c>
      <c r="AU669" s="230" t="s">
        <v>83</v>
      </c>
      <c r="AY669" s="18" t="s">
        <v>132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8" t="s">
        <v>81</v>
      </c>
      <c r="BK669" s="231">
        <f>ROUND(I669*H669,2)</f>
        <v>0</v>
      </c>
      <c r="BL669" s="18" t="s">
        <v>139</v>
      </c>
      <c r="BM669" s="230" t="s">
        <v>1291</v>
      </c>
    </row>
    <row r="670" s="2" customFormat="1">
      <c r="A670" s="39"/>
      <c r="B670" s="40"/>
      <c r="C670" s="41"/>
      <c r="D670" s="232" t="s">
        <v>140</v>
      </c>
      <c r="E670" s="41"/>
      <c r="F670" s="233" t="s">
        <v>426</v>
      </c>
      <c r="G670" s="41"/>
      <c r="H670" s="41"/>
      <c r="I670" s="234"/>
      <c r="J670" s="41"/>
      <c r="K670" s="41"/>
      <c r="L670" s="45"/>
      <c r="M670" s="235"/>
      <c r="N670" s="236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140</v>
      </c>
      <c r="AU670" s="18" t="s">
        <v>83</v>
      </c>
    </row>
    <row r="671" s="13" customFormat="1">
      <c r="A671" s="13"/>
      <c r="B671" s="237"/>
      <c r="C671" s="238"/>
      <c r="D671" s="239" t="s">
        <v>142</v>
      </c>
      <c r="E671" s="240" t="s">
        <v>1</v>
      </c>
      <c r="F671" s="241" t="s">
        <v>1292</v>
      </c>
      <c r="G671" s="238"/>
      <c r="H671" s="242">
        <v>60.484999999999999</v>
      </c>
      <c r="I671" s="243"/>
      <c r="J671" s="238"/>
      <c r="K671" s="238"/>
      <c r="L671" s="244"/>
      <c r="M671" s="245"/>
      <c r="N671" s="246"/>
      <c r="O671" s="246"/>
      <c r="P671" s="246"/>
      <c r="Q671" s="246"/>
      <c r="R671" s="246"/>
      <c r="S671" s="246"/>
      <c r="T671" s="24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8" t="s">
        <v>142</v>
      </c>
      <c r="AU671" s="248" t="s">
        <v>83</v>
      </c>
      <c r="AV671" s="13" t="s">
        <v>83</v>
      </c>
      <c r="AW671" s="13" t="s">
        <v>30</v>
      </c>
      <c r="AX671" s="13" t="s">
        <v>73</v>
      </c>
      <c r="AY671" s="248" t="s">
        <v>132</v>
      </c>
    </row>
    <row r="672" s="15" customFormat="1">
      <c r="A672" s="15"/>
      <c r="B672" s="259"/>
      <c r="C672" s="260"/>
      <c r="D672" s="239" t="s">
        <v>142</v>
      </c>
      <c r="E672" s="261" t="s">
        <v>1</v>
      </c>
      <c r="F672" s="262" t="s">
        <v>145</v>
      </c>
      <c r="G672" s="260"/>
      <c r="H672" s="263">
        <v>60.484999999999999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9" t="s">
        <v>142</v>
      </c>
      <c r="AU672" s="269" t="s">
        <v>83</v>
      </c>
      <c r="AV672" s="15" t="s">
        <v>139</v>
      </c>
      <c r="AW672" s="15" t="s">
        <v>30</v>
      </c>
      <c r="AX672" s="15" t="s">
        <v>81</v>
      </c>
      <c r="AY672" s="269" t="s">
        <v>132</v>
      </c>
    </row>
    <row r="673" s="12" customFormat="1" ht="22.8" customHeight="1">
      <c r="A673" s="12"/>
      <c r="B673" s="203"/>
      <c r="C673" s="204"/>
      <c r="D673" s="205" t="s">
        <v>72</v>
      </c>
      <c r="E673" s="217" t="s">
        <v>427</v>
      </c>
      <c r="F673" s="217" t="s">
        <v>428</v>
      </c>
      <c r="G673" s="204"/>
      <c r="H673" s="204"/>
      <c r="I673" s="207"/>
      <c r="J673" s="218">
        <f>BK673</f>
        <v>0</v>
      </c>
      <c r="K673" s="204"/>
      <c r="L673" s="209"/>
      <c r="M673" s="210"/>
      <c r="N673" s="211"/>
      <c r="O673" s="211"/>
      <c r="P673" s="212">
        <f>SUM(P674:P675)</f>
        <v>0</v>
      </c>
      <c r="Q673" s="211"/>
      <c r="R673" s="212">
        <f>SUM(R674:R675)</f>
        <v>0</v>
      </c>
      <c r="S673" s="211"/>
      <c r="T673" s="213">
        <f>SUM(T674:T675)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4" t="s">
        <v>81</v>
      </c>
      <c r="AT673" s="215" t="s">
        <v>72</v>
      </c>
      <c r="AU673" s="215" t="s">
        <v>81</v>
      </c>
      <c r="AY673" s="214" t="s">
        <v>132</v>
      </c>
      <c r="BK673" s="216">
        <f>SUM(BK674:BK675)</f>
        <v>0</v>
      </c>
    </row>
    <row r="674" s="2" customFormat="1" ht="24.15" customHeight="1">
      <c r="A674" s="39"/>
      <c r="B674" s="40"/>
      <c r="C674" s="219" t="s">
        <v>677</v>
      </c>
      <c r="D674" s="219" t="s">
        <v>134</v>
      </c>
      <c r="E674" s="220" t="s">
        <v>1293</v>
      </c>
      <c r="F674" s="221" t="s">
        <v>1294</v>
      </c>
      <c r="G674" s="222" t="s">
        <v>170</v>
      </c>
      <c r="H674" s="223">
        <v>499.85399999999998</v>
      </c>
      <c r="I674" s="224"/>
      <c r="J674" s="225">
        <f>ROUND(I674*H674,2)</f>
        <v>0</v>
      </c>
      <c r="K674" s="221" t="s">
        <v>138</v>
      </c>
      <c r="L674" s="45"/>
      <c r="M674" s="226" t="s">
        <v>1</v>
      </c>
      <c r="N674" s="227" t="s">
        <v>38</v>
      </c>
      <c r="O674" s="92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139</v>
      </c>
      <c r="AT674" s="230" t="s">
        <v>134</v>
      </c>
      <c r="AU674" s="230" t="s">
        <v>83</v>
      </c>
      <c r="AY674" s="18" t="s">
        <v>132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81</v>
      </c>
      <c r="BK674" s="231">
        <f>ROUND(I674*H674,2)</f>
        <v>0</v>
      </c>
      <c r="BL674" s="18" t="s">
        <v>139</v>
      </c>
      <c r="BM674" s="230" t="s">
        <v>1295</v>
      </c>
    </row>
    <row r="675" s="2" customFormat="1">
      <c r="A675" s="39"/>
      <c r="B675" s="40"/>
      <c r="C675" s="41"/>
      <c r="D675" s="232" t="s">
        <v>140</v>
      </c>
      <c r="E675" s="41"/>
      <c r="F675" s="233" t="s">
        <v>1296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140</v>
      </c>
      <c r="AU675" s="18" t="s">
        <v>83</v>
      </c>
    </row>
    <row r="676" s="12" customFormat="1" ht="25.92" customHeight="1">
      <c r="A676" s="12"/>
      <c r="B676" s="203"/>
      <c r="C676" s="204"/>
      <c r="D676" s="205" t="s">
        <v>72</v>
      </c>
      <c r="E676" s="206" t="s">
        <v>1297</v>
      </c>
      <c r="F676" s="206" t="s">
        <v>1298</v>
      </c>
      <c r="G676" s="204"/>
      <c r="H676" s="204"/>
      <c r="I676" s="207"/>
      <c r="J676" s="208">
        <f>BK676</f>
        <v>0</v>
      </c>
      <c r="K676" s="204"/>
      <c r="L676" s="209"/>
      <c r="M676" s="210"/>
      <c r="N676" s="211"/>
      <c r="O676" s="211"/>
      <c r="P676" s="212">
        <f>P677</f>
        <v>0</v>
      </c>
      <c r="Q676" s="211"/>
      <c r="R676" s="212">
        <f>R677</f>
        <v>0</v>
      </c>
      <c r="S676" s="211"/>
      <c r="T676" s="213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4" t="s">
        <v>83</v>
      </c>
      <c r="AT676" s="215" t="s">
        <v>72</v>
      </c>
      <c r="AU676" s="215" t="s">
        <v>73</v>
      </c>
      <c r="AY676" s="214" t="s">
        <v>132</v>
      </c>
      <c r="BK676" s="216">
        <f>BK677</f>
        <v>0</v>
      </c>
    </row>
    <row r="677" s="12" customFormat="1" ht="22.8" customHeight="1">
      <c r="A677" s="12"/>
      <c r="B677" s="203"/>
      <c r="C677" s="204"/>
      <c r="D677" s="205" t="s">
        <v>72</v>
      </c>
      <c r="E677" s="217" t="s">
        <v>1299</v>
      </c>
      <c r="F677" s="217" t="s">
        <v>1300</v>
      </c>
      <c r="G677" s="204"/>
      <c r="H677" s="204"/>
      <c r="I677" s="207"/>
      <c r="J677" s="218">
        <f>BK677</f>
        <v>0</v>
      </c>
      <c r="K677" s="204"/>
      <c r="L677" s="209"/>
      <c r="M677" s="210"/>
      <c r="N677" s="211"/>
      <c r="O677" s="211"/>
      <c r="P677" s="212">
        <f>SUM(P678:P732)</f>
        <v>0</v>
      </c>
      <c r="Q677" s="211"/>
      <c r="R677" s="212">
        <f>SUM(R678:R732)</f>
        <v>0</v>
      </c>
      <c r="S677" s="211"/>
      <c r="T677" s="213">
        <f>SUM(T678:T732)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4" t="s">
        <v>83</v>
      </c>
      <c r="AT677" s="215" t="s">
        <v>72</v>
      </c>
      <c r="AU677" s="215" t="s">
        <v>81</v>
      </c>
      <c r="AY677" s="214" t="s">
        <v>132</v>
      </c>
      <c r="BK677" s="216">
        <f>SUM(BK678:BK732)</f>
        <v>0</v>
      </c>
    </row>
    <row r="678" s="2" customFormat="1" ht="16.5" customHeight="1">
      <c r="A678" s="39"/>
      <c r="B678" s="40"/>
      <c r="C678" s="219" t="s">
        <v>1301</v>
      </c>
      <c r="D678" s="219" t="s">
        <v>134</v>
      </c>
      <c r="E678" s="220" t="s">
        <v>1302</v>
      </c>
      <c r="F678" s="221" t="s">
        <v>1303</v>
      </c>
      <c r="G678" s="222" t="s">
        <v>137</v>
      </c>
      <c r="H678" s="223">
        <v>35.600000000000001</v>
      </c>
      <c r="I678" s="224"/>
      <c r="J678" s="225">
        <f>ROUND(I678*H678,2)</f>
        <v>0</v>
      </c>
      <c r="K678" s="221" t="s">
        <v>138</v>
      </c>
      <c r="L678" s="45"/>
      <c r="M678" s="226" t="s">
        <v>1</v>
      </c>
      <c r="N678" s="227" t="s">
        <v>38</v>
      </c>
      <c r="O678" s="92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0" t="s">
        <v>183</v>
      </c>
      <c r="AT678" s="230" t="s">
        <v>134</v>
      </c>
      <c r="AU678" s="230" t="s">
        <v>83</v>
      </c>
      <c r="AY678" s="18" t="s">
        <v>132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8" t="s">
        <v>81</v>
      </c>
      <c r="BK678" s="231">
        <f>ROUND(I678*H678,2)</f>
        <v>0</v>
      </c>
      <c r="BL678" s="18" t="s">
        <v>183</v>
      </c>
      <c r="BM678" s="230" t="s">
        <v>1304</v>
      </c>
    </row>
    <row r="679" s="2" customFormat="1">
      <c r="A679" s="39"/>
      <c r="B679" s="40"/>
      <c r="C679" s="41"/>
      <c r="D679" s="232" t="s">
        <v>140</v>
      </c>
      <c r="E679" s="41"/>
      <c r="F679" s="233" t="s">
        <v>1305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140</v>
      </c>
      <c r="AU679" s="18" t="s">
        <v>83</v>
      </c>
    </row>
    <row r="680" s="2" customFormat="1" ht="16.5" customHeight="1">
      <c r="A680" s="39"/>
      <c r="B680" s="40"/>
      <c r="C680" s="270" t="s">
        <v>681</v>
      </c>
      <c r="D680" s="270" t="s">
        <v>199</v>
      </c>
      <c r="E680" s="271" t="s">
        <v>1306</v>
      </c>
      <c r="F680" s="272" t="s">
        <v>1307</v>
      </c>
      <c r="G680" s="273" t="s">
        <v>170</v>
      </c>
      <c r="H680" s="274">
        <v>0.010999999999999999</v>
      </c>
      <c r="I680" s="275"/>
      <c r="J680" s="276">
        <f>ROUND(I680*H680,2)</f>
        <v>0</v>
      </c>
      <c r="K680" s="272" t="s">
        <v>138</v>
      </c>
      <c r="L680" s="277"/>
      <c r="M680" s="278" t="s">
        <v>1</v>
      </c>
      <c r="N680" s="279" t="s">
        <v>38</v>
      </c>
      <c r="O680" s="92"/>
      <c r="P680" s="228">
        <f>O680*H680</f>
        <v>0</v>
      </c>
      <c r="Q680" s="228">
        <v>0</v>
      </c>
      <c r="R680" s="228">
        <f>Q680*H680</f>
        <v>0</v>
      </c>
      <c r="S680" s="228">
        <v>0</v>
      </c>
      <c r="T680" s="22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0" t="s">
        <v>227</v>
      </c>
      <c r="AT680" s="230" t="s">
        <v>199</v>
      </c>
      <c r="AU680" s="230" t="s">
        <v>83</v>
      </c>
      <c r="AY680" s="18" t="s">
        <v>132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8" t="s">
        <v>81</v>
      </c>
      <c r="BK680" s="231">
        <f>ROUND(I680*H680,2)</f>
        <v>0</v>
      </c>
      <c r="BL680" s="18" t="s">
        <v>183</v>
      </c>
      <c r="BM680" s="230" t="s">
        <v>1308</v>
      </c>
    </row>
    <row r="681" s="13" customFormat="1">
      <c r="A681" s="13"/>
      <c r="B681" s="237"/>
      <c r="C681" s="238"/>
      <c r="D681" s="239" t="s">
        <v>142</v>
      </c>
      <c r="E681" s="240" t="s">
        <v>1</v>
      </c>
      <c r="F681" s="241" t="s">
        <v>1309</v>
      </c>
      <c r="G681" s="238"/>
      <c r="H681" s="242">
        <v>0.010999999999999999</v>
      </c>
      <c r="I681" s="243"/>
      <c r="J681" s="238"/>
      <c r="K681" s="238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142</v>
      </c>
      <c r="AU681" s="248" t="s">
        <v>83</v>
      </c>
      <c r="AV681" s="13" t="s">
        <v>83</v>
      </c>
      <c r="AW681" s="13" t="s">
        <v>30</v>
      </c>
      <c r="AX681" s="13" t="s">
        <v>73</v>
      </c>
      <c r="AY681" s="248" t="s">
        <v>132</v>
      </c>
    </row>
    <row r="682" s="15" customFormat="1">
      <c r="A682" s="15"/>
      <c r="B682" s="259"/>
      <c r="C682" s="260"/>
      <c r="D682" s="239" t="s">
        <v>142</v>
      </c>
      <c r="E682" s="261" t="s">
        <v>1</v>
      </c>
      <c r="F682" s="262" t="s">
        <v>145</v>
      </c>
      <c r="G682" s="260"/>
      <c r="H682" s="263">
        <v>0.010999999999999999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9" t="s">
        <v>142</v>
      </c>
      <c r="AU682" s="269" t="s">
        <v>83</v>
      </c>
      <c r="AV682" s="15" t="s">
        <v>139</v>
      </c>
      <c r="AW682" s="15" t="s">
        <v>30</v>
      </c>
      <c r="AX682" s="15" t="s">
        <v>81</v>
      </c>
      <c r="AY682" s="269" t="s">
        <v>132</v>
      </c>
    </row>
    <row r="683" s="2" customFormat="1" ht="16.5" customHeight="1">
      <c r="A683" s="39"/>
      <c r="B683" s="40"/>
      <c r="C683" s="219" t="s">
        <v>1310</v>
      </c>
      <c r="D683" s="219" t="s">
        <v>134</v>
      </c>
      <c r="E683" s="220" t="s">
        <v>1311</v>
      </c>
      <c r="F683" s="221" t="s">
        <v>1312</v>
      </c>
      <c r="G683" s="222" t="s">
        <v>137</v>
      </c>
      <c r="H683" s="223">
        <v>35.600000000000001</v>
      </c>
      <c r="I683" s="224"/>
      <c r="J683" s="225">
        <f>ROUND(I683*H683,2)</f>
        <v>0</v>
      </c>
      <c r="K683" s="221" t="s">
        <v>138</v>
      </c>
      <c r="L683" s="45"/>
      <c r="M683" s="226" t="s">
        <v>1</v>
      </c>
      <c r="N683" s="227" t="s">
        <v>38</v>
      </c>
      <c r="O683" s="92"/>
      <c r="P683" s="228">
        <f>O683*H683</f>
        <v>0</v>
      </c>
      <c r="Q683" s="228">
        <v>0</v>
      </c>
      <c r="R683" s="228">
        <f>Q683*H683</f>
        <v>0</v>
      </c>
      <c r="S683" s="228">
        <v>0</v>
      </c>
      <c r="T683" s="22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0" t="s">
        <v>183</v>
      </c>
      <c r="AT683" s="230" t="s">
        <v>134</v>
      </c>
      <c r="AU683" s="230" t="s">
        <v>83</v>
      </c>
      <c r="AY683" s="18" t="s">
        <v>132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8" t="s">
        <v>81</v>
      </c>
      <c r="BK683" s="231">
        <f>ROUND(I683*H683,2)</f>
        <v>0</v>
      </c>
      <c r="BL683" s="18" t="s">
        <v>183</v>
      </c>
      <c r="BM683" s="230" t="s">
        <v>1313</v>
      </c>
    </row>
    <row r="684" s="2" customFormat="1">
      <c r="A684" s="39"/>
      <c r="B684" s="40"/>
      <c r="C684" s="41"/>
      <c r="D684" s="232" t="s">
        <v>140</v>
      </c>
      <c r="E684" s="41"/>
      <c r="F684" s="233" t="s">
        <v>1314</v>
      </c>
      <c r="G684" s="41"/>
      <c r="H684" s="41"/>
      <c r="I684" s="234"/>
      <c r="J684" s="41"/>
      <c r="K684" s="41"/>
      <c r="L684" s="45"/>
      <c r="M684" s="235"/>
      <c r="N684" s="236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140</v>
      </c>
      <c r="AU684" s="18" t="s">
        <v>83</v>
      </c>
    </row>
    <row r="685" s="13" customFormat="1">
      <c r="A685" s="13"/>
      <c r="B685" s="237"/>
      <c r="C685" s="238"/>
      <c r="D685" s="239" t="s">
        <v>142</v>
      </c>
      <c r="E685" s="240" t="s">
        <v>1</v>
      </c>
      <c r="F685" s="241" t="s">
        <v>1315</v>
      </c>
      <c r="G685" s="238"/>
      <c r="H685" s="242">
        <v>35.600000000000001</v>
      </c>
      <c r="I685" s="243"/>
      <c r="J685" s="238"/>
      <c r="K685" s="238"/>
      <c r="L685" s="244"/>
      <c r="M685" s="245"/>
      <c r="N685" s="246"/>
      <c r="O685" s="246"/>
      <c r="P685" s="246"/>
      <c r="Q685" s="246"/>
      <c r="R685" s="246"/>
      <c r="S685" s="246"/>
      <c r="T685" s="24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8" t="s">
        <v>142</v>
      </c>
      <c r="AU685" s="248" t="s">
        <v>83</v>
      </c>
      <c r="AV685" s="13" t="s">
        <v>83</v>
      </c>
      <c r="AW685" s="13" t="s">
        <v>30</v>
      </c>
      <c r="AX685" s="13" t="s">
        <v>73</v>
      </c>
      <c r="AY685" s="248" t="s">
        <v>132</v>
      </c>
    </row>
    <row r="686" s="15" customFormat="1">
      <c r="A686" s="15"/>
      <c r="B686" s="259"/>
      <c r="C686" s="260"/>
      <c r="D686" s="239" t="s">
        <v>142</v>
      </c>
      <c r="E686" s="261" t="s">
        <v>1</v>
      </c>
      <c r="F686" s="262" t="s">
        <v>145</v>
      </c>
      <c r="G686" s="260"/>
      <c r="H686" s="263">
        <v>35.600000000000001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9" t="s">
        <v>142</v>
      </c>
      <c r="AU686" s="269" t="s">
        <v>83</v>
      </c>
      <c r="AV686" s="15" t="s">
        <v>139</v>
      </c>
      <c r="AW686" s="15" t="s">
        <v>30</v>
      </c>
      <c r="AX686" s="15" t="s">
        <v>81</v>
      </c>
      <c r="AY686" s="269" t="s">
        <v>132</v>
      </c>
    </row>
    <row r="687" s="2" customFormat="1" ht="24.15" customHeight="1">
      <c r="A687" s="39"/>
      <c r="B687" s="40"/>
      <c r="C687" s="270" t="s">
        <v>684</v>
      </c>
      <c r="D687" s="270" t="s">
        <v>199</v>
      </c>
      <c r="E687" s="271" t="s">
        <v>1316</v>
      </c>
      <c r="F687" s="272" t="s">
        <v>1317</v>
      </c>
      <c r="G687" s="273" t="s">
        <v>137</v>
      </c>
      <c r="H687" s="274">
        <v>41.527000000000001</v>
      </c>
      <c r="I687" s="275"/>
      <c r="J687" s="276">
        <f>ROUND(I687*H687,2)</f>
        <v>0</v>
      </c>
      <c r="K687" s="272" t="s">
        <v>138</v>
      </c>
      <c r="L687" s="277"/>
      <c r="M687" s="278" t="s">
        <v>1</v>
      </c>
      <c r="N687" s="279" t="s">
        <v>38</v>
      </c>
      <c r="O687" s="92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0" t="s">
        <v>227</v>
      </c>
      <c r="AT687" s="230" t="s">
        <v>199</v>
      </c>
      <c r="AU687" s="230" t="s">
        <v>83</v>
      </c>
      <c r="AY687" s="18" t="s">
        <v>132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8" t="s">
        <v>81</v>
      </c>
      <c r="BK687" s="231">
        <f>ROUND(I687*H687,2)</f>
        <v>0</v>
      </c>
      <c r="BL687" s="18" t="s">
        <v>183</v>
      </c>
      <c r="BM687" s="230" t="s">
        <v>1318</v>
      </c>
    </row>
    <row r="688" s="13" customFormat="1">
      <c r="A688" s="13"/>
      <c r="B688" s="237"/>
      <c r="C688" s="238"/>
      <c r="D688" s="239" t="s">
        <v>142</v>
      </c>
      <c r="E688" s="240" t="s">
        <v>1</v>
      </c>
      <c r="F688" s="241" t="s">
        <v>1319</v>
      </c>
      <c r="G688" s="238"/>
      <c r="H688" s="242">
        <v>41.527000000000001</v>
      </c>
      <c r="I688" s="243"/>
      <c r="J688" s="238"/>
      <c r="K688" s="238"/>
      <c r="L688" s="244"/>
      <c r="M688" s="245"/>
      <c r="N688" s="246"/>
      <c r="O688" s="246"/>
      <c r="P688" s="246"/>
      <c r="Q688" s="246"/>
      <c r="R688" s="246"/>
      <c r="S688" s="246"/>
      <c r="T688" s="24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8" t="s">
        <v>142</v>
      </c>
      <c r="AU688" s="248" t="s">
        <v>83</v>
      </c>
      <c r="AV688" s="13" t="s">
        <v>83</v>
      </c>
      <c r="AW688" s="13" t="s">
        <v>30</v>
      </c>
      <c r="AX688" s="13" t="s">
        <v>73</v>
      </c>
      <c r="AY688" s="248" t="s">
        <v>132</v>
      </c>
    </row>
    <row r="689" s="15" customFormat="1">
      <c r="A689" s="15"/>
      <c r="B689" s="259"/>
      <c r="C689" s="260"/>
      <c r="D689" s="239" t="s">
        <v>142</v>
      </c>
      <c r="E689" s="261" t="s">
        <v>1</v>
      </c>
      <c r="F689" s="262" t="s">
        <v>145</v>
      </c>
      <c r="G689" s="260"/>
      <c r="H689" s="263">
        <v>41.527000000000001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9" t="s">
        <v>142</v>
      </c>
      <c r="AU689" s="269" t="s">
        <v>83</v>
      </c>
      <c r="AV689" s="15" t="s">
        <v>139</v>
      </c>
      <c r="AW689" s="15" t="s">
        <v>30</v>
      </c>
      <c r="AX689" s="15" t="s">
        <v>81</v>
      </c>
      <c r="AY689" s="269" t="s">
        <v>132</v>
      </c>
    </row>
    <row r="690" s="2" customFormat="1" ht="16.5" customHeight="1">
      <c r="A690" s="39"/>
      <c r="B690" s="40"/>
      <c r="C690" s="219" t="s">
        <v>1320</v>
      </c>
      <c r="D690" s="219" t="s">
        <v>134</v>
      </c>
      <c r="E690" s="220" t="s">
        <v>1321</v>
      </c>
      <c r="F690" s="221" t="s">
        <v>1322</v>
      </c>
      <c r="G690" s="222" t="s">
        <v>137</v>
      </c>
      <c r="H690" s="223">
        <v>35.600000000000001</v>
      </c>
      <c r="I690" s="224"/>
      <c r="J690" s="225">
        <f>ROUND(I690*H690,2)</f>
        <v>0</v>
      </c>
      <c r="K690" s="221" t="s">
        <v>1</v>
      </c>
      <c r="L690" s="45"/>
      <c r="M690" s="226" t="s">
        <v>1</v>
      </c>
      <c r="N690" s="227" t="s">
        <v>38</v>
      </c>
      <c r="O690" s="92"/>
      <c r="P690" s="228">
        <f>O690*H690</f>
        <v>0</v>
      </c>
      <c r="Q690" s="228">
        <v>0</v>
      </c>
      <c r="R690" s="228">
        <f>Q690*H690</f>
        <v>0</v>
      </c>
      <c r="S690" s="228">
        <v>0</v>
      </c>
      <c r="T690" s="22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183</v>
      </c>
      <c r="AT690" s="230" t="s">
        <v>134</v>
      </c>
      <c r="AU690" s="230" t="s">
        <v>83</v>
      </c>
      <c r="AY690" s="18" t="s">
        <v>132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81</v>
      </c>
      <c r="BK690" s="231">
        <f>ROUND(I690*H690,2)</f>
        <v>0</v>
      </c>
      <c r="BL690" s="18" t="s">
        <v>183</v>
      </c>
      <c r="BM690" s="230" t="s">
        <v>599</v>
      </c>
    </row>
    <row r="691" s="2" customFormat="1" ht="24.15" customHeight="1">
      <c r="A691" s="39"/>
      <c r="B691" s="40"/>
      <c r="C691" s="219" t="s">
        <v>691</v>
      </c>
      <c r="D691" s="219" t="s">
        <v>134</v>
      </c>
      <c r="E691" s="220" t="s">
        <v>1323</v>
      </c>
      <c r="F691" s="221" t="s">
        <v>1324</v>
      </c>
      <c r="G691" s="222" t="s">
        <v>137</v>
      </c>
      <c r="H691" s="223">
        <v>74</v>
      </c>
      <c r="I691" s="224"/>
      <c r="J691" s="225">
        <f>ROUND(I691*H691,2)</f>
        <v>0</v>
      </c>
      <c r="K691" s="221" t="s">
        <v>138</v>
      </c>
      <c r="L691" s="45"/>
      <c r="M691" s="226" t="s">
        <v>1</v>
      </c>
      <c r="N691" s="227" t="s">
        <v>38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183</v>
      </c>
      <c r="AT691" s="230" t="s">
        <v>134</v>
      </c>
      <c r="AU691" s="230" t="s">
        <v>83</v>
      </c>
      <c r="AY691" s="18" t="s">
        <v>132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81</v>
      </c>
      <c r="BK691" s="231">
        <f>ROUND(I691*H691,2)</f>
        <v>0</v>
      </c>
      <c r="BL691" s="18" t="s">
        <v>183</v>
      </c>
      <c r="BM691" s="230" t="s">
        <v>1325</v>
      </c>
    </row>
    <row r="692" s="2" customFormat="1">
      <c r="A692" s="39"/>
      <c r="B692" s="40"/>
      <c r="C692" s="41"/>
      <c r="D692" s="232" t="s">
        <v>140</v>
      </c>
      <c r="E692" s="41"/>
      <c r="F692" s="233" t="s">
        <v>1326</v>
      </c>
      <c r="G692" s="41"/>
      <c r="H692" s="41"/>
      <c r="I692" s="234"/>
      <c r="J692" s="41"/>
      <c r="K692" s="41"/>
      <c r="L692" s="45"/>
      <c r="M692" s="235"/>
      <c r="N692" s="236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140</v>
      </c>
      <c r="AU692" s="18" t="s">
        <v>83</v>
      </c>
    </row>
    <row r="693" s="2" customFormat="1" ht="16.5" customHeight="1">
      <c r="A693" s="39"/>
      <c r="B693" s="40"/>
      <c r="C693" s="270" t="s">
        <v>1327</v>
      </c>
      <c r="D693" s="270" t="s">
        <v>199</v>
      </c>
      <c r="E693" s="271" t="s">
        <v>1306</v>
      </c>
      <c r="F693" s="272" t="s">
        <v>1307</v>
      </c>
      <c r="G693" s="273" t="s">
        <v>170</v>
      </c>
      <c r="H693" s="274">
        <v>0.025000000000000001</v>
      </c>
      <c r="I693" s="275"/>
      <c r="J693" s="276">
        <f>ROUND(I693*H693,2)</f>
        <v>0</v>
      </c>
      <c r="K693" s="272" t="s">
        <v>138</v>
      </c>
      <c r="L693" s="277"/>
      <c r="M693" s="278" t="s">
        <v>1</v>
      </c>
      <c r="N693" s="279" t="s">
        <v>38</v>
      </c>
      <c r="O693" s="92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227</v>
      </c>
      <c r="AT693" s="230" t="s">
        <v>199</v>
      </c>
      <c r="AU693" s="230" t="s">
        <v>83</v>
      </c>
      <c r="AY693" s="18" t="s">
        <v>132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81</v>
      </c>
      <c r="BK693" s="231">
        <f>ROUND(I693*H693,2)</f>
        <v>0</v>
      </c>
      <c r="BL693" s="18" t="s">
        <v>183</v>
      </c>
      <c r="BM693" s="230" t="s">
        <v>1328</v>
      </c>
    </row>
    <row r="694" s="13" customFormat="1">
      <c r="A694" s="13"/>
      <c r="B694" s="237"/>
      <c r="C694" s="238"/>
      <c r="D694" s="239" t="s">
        <v>142</v>
      </c>
      <c r="E694" s="240" t="s">
        <v>1</v>
      </c>
      <c r="F694" s="241" t="s">
        <v>1329</v>
      </c>
      <c r="G694" s="238"/>
      <c r="H694" s="242">
        <v>0.025000000000000001</v>
      </c>
      <c r="I694" s="243"/>
      <c r="J694" s="238"/>
      <c r="K694" s="238"/>
      <c r="L694" s="244"/>
      <c r="M694" s="245"/>
      <c r="N694" s="246"/>
      <c r="O694" s="246"/>
      <c r="P694" s="246"/>
      <c r="Q694" s="246"/>
      <c r="R694" s="246"/>
      <c r="S694" s="246"/>
      <c r="T694" s="24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8" t="s">
        <v>142</v>
      </c>
      <c r="AU694" s="248" t="s">
        <v>83</v>
      </c>
      <c r="AV694" s="13" t="s">
        <v>83</v>
      </c>
      <c r="AW694" s="13" t="s">
        <v>30</v>
      </c>
      <c r="AX694" s="13" t="s">
        <v>73</v>
      </c>
      <c r="AY694" s="248" t="s">
        <v>132</v>
      </c>
    </row>
    <row r="695" s="15" customFormat="1">
      <c r="A695" s="15"/>
      <c r="B695" s="259"/>
      <c r="C695" s="260"/>
      <c r="D695" s="239" t="s">
        <v>142</v>
      </c>
      <c r="E695" s="261" t="s">
        <v>1</v>
      </c>
      <c r="F695" s="262" t="s">
        <v>145</v>
      </c>
      <c r="G695" s="260"/>
      <c r="H695" s="263">
        <v>0.025000000000000001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9" t="s">
        <v>142</v>
      </c>
      <c r="AU695" s="269" t="s">
        <v>83</v>
      </c>
      <c r="AV695" s="15" t="s">
        <v>139</v>
      </c>
      <c r="AW695" s="15" t="s">
        <v>30</v>
      </c>
      <c r="AX695" s="15" t="s">
        <v>81</v>
      </c>
      <c r="AY695" s="269" t="s">
        <v>132</v>
      </c>
    </row>
    <row r="696" s="2" customFormat="1" ht="21.75" customHeight="1">
      <c r="A696" s="39"/>
      <c r="B696" s="40"/>
      <c r="C696" s="219" t="s">
        <v>695</v>
      </c>
      <c r="D696" s="219" t="s">
        <v>134</v>
      </c>
      <c r="E696" s="220" t="s">
        <v>1330</v>
      </c>
      <c r="F696" s="221" t="s">
        <v>1331</v>
      </c>
      <c r="G696" s="222" t="s">
        <v>137</v>
      </c>
      <c r="H696" s="223">
        <v>74</v>
      </c>
      <c r="I696" s="224"/>
      <c r="J696" s="225">
        <f>ROUND(I696*H696,2)</f>
        <v>0</v>
      </c>
      <c r="K696" s="221" t="s">
        <v>138</v>
      </c>
      <c r="L696" s="45"/>
      <c r="M696" s="226" t="s">
        <v>1</v>
      </c>
      <c r="N696" s="227" t="s">
        <v>38</v>
      </c>
      <c r="O696" s="92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0" t="s">
        <v>183</v>
      </c>
      <c r="AT696" s="230" t="s">
        <v>134</v>
      </c>
      <c r="AU696" s="230" t="s">
        <v>83</v>
      </c>
      <c r="AY696" s="18" t="s">
        <v>132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8" t="s">
        <v>81</v>
      </c>
      <c r="BK696" s="231">
        <f>ROUND(I696*H696,2)</f>
        <v>0</v>
      </c>
      <c r="BL696" s="18" t="s">
        <v>183</v>
      </c>
      <c r="BM696" s="230" t="s">
        <v>440</v>
      </c>
    </row>
    <row r="697" s="2" customFormat="1">
      <c r="A697" s="39"/>
      <c r="B697" s="40"/>
      <c r="C697" s="41"/>
      <c r="D697" s="232" t="s">
        <v>140</v>
      </c>
      <c r="E697" s="41"/>
      <c r="F697" s="233" t="s">
        <v>1332</v>
      </c>
      <c r="G697" s="41"/>
      <c r="H697" s="41"/>
      <c r="I697" s="234"/>
      <c r="J697" s="41"/>
      <c r="K697" s="41"/>
      <c r="L697" s="45"/>
      <c r="M697" s="235"/>
      <c r="N697" s="23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140</v>
      </c>
      <c r="AU697" s="18" t="s">
        <v>83</v>
      </c>
    </row>
    <row r="698" s="13" customFormat="1">
      <c r="A698" s="13"/>
      <c r="B698" s="237"/>
      <c r="C698" s="238"/>
      <c r="D698" s="239" t="s">
        <v>142</v>
      </c>
      <c r="E698" s="240" t="s">
        <v>1</v>
      </c>
      <c r="F698" s="241" t="s">
        <v>1333</v>
      </c>
      <c r="G698" s="238"/>
      <c r="H698" s="242">
        <v>70.5</v>
      </c>
      <c r="I698" s="243"/>
      <c r="J698" s="238"/>
      <c r="K698" s="238"/>
      <c r="L698" s="244"/>
      <c r="M698" s="245"/>
      <c r="N698" s="246"/>
      <c r="O698" s="246"/>
      <c r="P698" s="246"/>
      <c r="Q698" s="246"/>
      <c r="R698" s="246"/>
      <c r="S698" s="246"/>
      <c r="T698" s="24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8" t="s">
        <v>142</v>
      </c>
      <c r="AU698" s="248" t="s">
        <v>83</v>
      </c>
      <c r="AV698" s="13" t="s">
        <v>83</v>
      </c>
      <c r="AW698" s="13" t="s">
        <v>30</v>
      </c>
      <c r="AX698" s="13" t="s">
        <v>73</v>
      </c>
      <c r="AY698" s="248" t="s">
        <v>132</v>
      </c>
    </row>
    <row r="699" s="14" customFormat="1">
      <c r="A699" s="14"/>
      <c r="B699" s="249"/>
      <c r="C699" s="250"/>
      <c r="D699" s="239" t="s">
        <v>142</v>
      </c>
      <c r="E699" s="251" t="s">
        <v>1</v>
      </c>
      <c r="F699" s="252" t="s">
        <v>1334</v>
      </c>
      <c r="G699" s="250"/>
      <c r="H699" s="251" t="s">
        <v>1</v>
      </c>
      <c r="I699" s="253"/>
      <c r="J699" s="250"/>
      <c r="K699" s="250"/>
      <c r="L699" s="254"/>
      <c r="M699" s="255"/>
      <c r="N699" s="256"/>
      <c r="O699" s="256"/>
      <c r="P699" s="256"/>
      <c r="Q699" s="256"/>
      <c r="R699" s="256"/>
      <c r="S699" s="256"/>
      <c r="T699" s="25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8" t="s">
        <v>142</v>
      </c>
      <c r="AU699" s="258" t="s">
        <v>83</v>
      </c>
      <c r="AV699" s="14" t="s">
        <v>81</v>
      </c>
      <c r="AW699" s="14" t="s">
        <v>30</v>
      </c>
      <c r="AX699" s="14" t="s">
        <v>73</v>
      </c>
      <c r="AY699" s="258" t="s">
        <v>132</v>
      </c>
    </row>
    <row r="700" s="13" customFormat="1">
      <c r="A700" s="13"/>
      <c r="B700" s="237"/>
      <c r="C700" s="238"/>
      <c r="D700" s="239" t="s">
        <v>142</v>
      </c>
      <c r="E700" s="240" t="s">
        <v>1</v>
      </c>
      <c r="F700" s="241" t="s">
        <v>1335</v>
      </c>
      <c r="G700" s="238"/>
      <c r="H700" s="242">
        <v>3.5</v>
      </c>
      <c r="I700" s="243"/>
      <c r="J700" s="238"/>
      <c r="K700" s="238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142</v>
      </c>
      <c r="AU700" s="248" t="s">
        <v>83</v>
      </c>
      <c r="AV700" s="13" t="s">
        <v>83</v>
      </c>
      <c r="AW700" s="13" t="s">
        <v>30</v>
      </c>
      <c r="AX700" s="13" t="s">
        <v>73</v>
      </c>
      <c r="AY700" s="248" t="s">
        <v>132</v>
      </c>
    </row>
    <row r="701" s="14" customFormat="1">
      <c r="A701" s="14"/>
      <c r="B701" s="249"/>
      <c r="C701" s="250"/>
      <c r="D701" s="239" t="s">
        <v>142</v>
      </c>
      <c r="E701" s="251" t="s">
        <v>1</v>
      </c>
      <c r="F701" s="252" t="s">
        <v>1336</v>
      </c>
      <c r="G701" s="250"/>
      <c r="H701" s="251" t="s">
        <v>1</v>
      </c>
      <c r="I701" s="253"/>
      <c r="J701" s="250"/>
      <c r="K701" s="250"/>
      <c r="L701" s="254"/>
      <c r="M701" s="255"/>
      <c r="N701" s="256"/>
      <c r="O701" s="256"/>
      <c r="P701" s="256"/>
      <c r="Q701" s="256"/>
      <c r="R701" s="256"/>
      <c r="S701" s="256"/>
      <c r="T701" s="25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8" t="s">
        <v>142</v>
      </c>
      <c r="AU701" s="258" t="s">
        <v>83</v>
      </c>
      <c r="AV701" s="14" t="s">
        <v>81</v>
      </c>
      <c r="AW701" s="14" t="s">
        <v>30</v>
      </c>
      <c r="AX701" s="14" t="s">
        <v>73</v>
      </c>
      <c r="AY701" s="258" t="s">
        <v>132</v>
      </c>
    </row>
    <row r="702" s="14" customFormat="1">
      <c r="A702" s="14"/>
      <c r="B702" s="249"/>
      <c r="C702" s="250"/>
      <c r="D702" s="239" t="s">
        <v>142</v>
      </c>
      <c r="E702" s="251" t="s">
        <v>1</v>
      </c>
      <c r="F702" s="252" t="s">
        <v>144</v>
      </c>
      <c r="G702" s="250"/>
      <c r="H702" s="251" t="s">
        <v>1</v>
      </c>
      <c r="I702" s="253"/>
      <c r="J702" s="250"/>
      <c r="K702" s="250"/>
      <c r="L702" s="254"/>
      <c r="M702" s="255"/>
      <c r="N702" s="256"/>
      <c r="O702" s="256"/>
      <c r="P702" s="256"/>
      <c r="Q702" s="256"/>
      <c r="R702" s="256"/>
      <c r="S702" s="256"/>
      <c r="T702" s="25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8" t="s">
        <v>142</v>
      </c>
      <c r="AU702" s="258" t="s">
        <v>83</v>
      </c>
      <c r="AV702" s="14" t="s">
        <v>81</v>
      </c>
      <c r="AW702" s="14" t="s">
        <v>30</v>
      </c>
      <c r="AX702" s="14" t="s">
        <v>73</v>
      </c>
      <c r="AY702" s="258" t="s">
        <v>132</v>
      </c>
    </row>
    <row r="703" s="15" customFormat="1">
      <c r="A703" s="15"/>
      <c r="B703" s="259"/>
      <c r="C703" s="260"/>
      <c r="D703" s="239" t="s">
        <v>142</v>
      </c>
      <c r="E703" s="261" t="s">
        <v>1</v>
      </c>
      <c r="F703" s="262" t="s">
        <v>145</v>
      </c>
      <c r="G703" s="260"/>
      <c r="H703" s="263">
        <v>74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9" t="s">
        <v>142</v>
      </c>
      <c r="AU703" s="269" t="s">
        <v>83</v>
      </c>
      <c r="AV703" s="15" t="s">
        <v>139</v>
      </c>
      <c r="AW703" s="15" t="s">
        <v>30</v>
      </c>
      <c r="AX703" s="15" t="s">
        <v>81</v>
      </c>
      <c r="AY703" s="269" t="s">
        <v>132</v>
      </c>
    </row>
    <row r="704" s="2" customFormat="1" ht="24.15" customHeight="1">
      <c r="A704" s="39"/>
      <c r="B704" s="40"/>
      <c r="C704" s="270" t="s">
        <v>1337</v>
      </c>
      <c r="D704" s="270" t="s">
        <v>199</v>
      </c>
      <c r="E704" s="271" t="s">
        <v>1316</v>
      </c>
      <c r="F704" s="272" t="s">
        <v>1317</v>
      </c>
      <c r="G704" s="273" t="s">
        <v>137</v>
      </c>
      <c r="H704" s="274">
        <v>90.353999999999999</v>
      </c>
      <c r="I704" s="275"/>
      <c r="J704" s="276">
        <f>ROUND(I704*H704,2)</f>
        <v>0</v>
      </c>
      <c r="K704" s="272" t="s">
        <v>138</v>
      </c>
      <c r="L704" s="277"/>
      <c r="M704" s="278" t="s">
        <v>1</v>
      </c>
      <c r="N704" s="279" t="s">
        <v>38</v>
      </c>
      <c r="O704" s="92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0" t="s">
        <v>227</v>
      </c>
      <c r="AT704" s="230" t="s">
        <v>199</v>
      </c>
      <c r="AU704" s="230" t="s">
        <v>83</v>
      </c>
      <c r="AY704" s="18" t="s">
        <v>132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8" t="s">
        <v>81</v>
      </c>
      <c r="BK704" s="231">
        <f>ROUND(I704*H704,2)</f>
        <v>0</v>
      </c>
      <c r="BL704" s="18" t="s">
        <v>183</v>
      </c>
      <c r="BM704" s="230" t="s">
        <v>1338</v>
      </c>
    </row>
    <row r="705" s="13" customFormat="1">
      <c r="A705" s="13"/>
      <c r="B705" s="237"/>
      <c r="C705" s="238"/>
      <c r="D705" s="239" t="s">
        <v>142</v>
      </c>
      <c r="E705" s="240" t="s">
        <v>1</v>
      </c>
      <c r="F705" s="241" t="s">
        <v>1339</v>
      </c>
      <c r="G705" s="238"/>
      <c r="H705" s="242">
        <v>90.353999999999999</v>
      </c>
      <c r="I705" s="243"/>
      <c r="J705" s="238"/>
      <c r="K705" s="238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142</v>
      </c>
      <c r="AU705" s="248" t="s">
        <v>83</v>
      </c>
      <c r="AV705" s="13" t="s">
        <v>83</v>
      </c>
      <c r="AW705" s="13" t="s">
        <v>30</v>
      </c>
      <c r="AX705" s="13" t="s">
        <v>73</v>
      </c>
      <c r="AY705" s="248" t="s">
        <v>132</v>
      </c>
    </row>
    <row r="706" s="15" customFormat="1">
      <c r="A706" s="15"/>
      <c r="B706" s="259"/>
      <c r="C706" s="260"/>
      <c r="D706" s="239" t="s">
        <v>142</v>
      </c>
      <c r="E706" s="261" t="s">
        <v>1</v>
      </c>
      <c r="F706" s="262" t="s">
        <v>145</v>
      </c>
      <c r="G706" s="260"/>
      <c r="H706" s="263">
        <v>90.353999999999999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9" t="s">
        <v>142</v>
      </c>
      <c r="AU706" s="269" t="s">
        <v>83</v>
      </c>
      <c r="AV706" s="15" t="s">
        <v>139</v>
      </c>
      <c r="AW706" s="15" t="s">
        <v>30</v>
      </c>
      <c r="AX706" s="15" t="s">
        <v>81</v>
      </c>
      <c r="AY706" s="269" t="s">
        <v>132</v>
      </c>
    </row>
    <row r="707" s="2" customFormat="1" ht="21.75" customHeight="1">
      <c r="A707" s="39"/>
      <c r="B707" s="40"/>
      <c r="C707" s="219" t="s">
        <v>697</v>
      </c>
      <c r="D707" s="219" t="s">
        <v>134</v>
      </c>
      <c r="E707" s="220" t="s">
        <v>1340</v>
      </c>
      <c r="F707" s="221" t="s">
        <v>1341</v>
      </c>
      <c r="G707" s="222" t="s">
        <v>137</v>
      </c>
      <c r="H707" s="223">
        <v>57</v>
      </c>
      <c r="I707" s="224"/>
      <c r="J707" s="225">
        <f>ROUND(I707*H707,2)</f>
        <v>0</v>
      </c>
      <c r="K707" s="221" t="s">
        <v>138</v>
      </c>
      <c r="L707" s="45"/>
      <c r="M707" s="226" t="s">
        <v>1</v>
      </c>
      <c r="N707" s="227" t="s">
        <v>38</v>
      </c>
      <c r="O707" s="92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0" t="s">
        <v>183</v>
      </c>
      <c r="AT707" s="230" t="s">
        <v>134</v>
      </c>
      <c r="AU707" s="230" t="s">
        <v>83</v>
      </c>
      <c r="AY707" s="18" t="s">
        <v>132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8" t="s">
        <v>81</v>
      </c>
      <c r="BK707" s="231">
        <f>ROUND(I707*H707,2)</f>
        <v>0</v>
      </c>
      <c r="BL707" s="18" t="s">
        <v>183</v>
      </c>
      <c r="BM707" s="230" t="s">
        <v>1342</v>
      </c>
    </row>
    <row r="708" s="2" customFormat="1">
      <c r="A708" s="39"/>
      <c r="B708" s="40"/>
      <c r="C708" s="41"/>
      <c r="D708" s="232" t="s">
        <v>140</v>
      </c>
      <c r="E708" s="41"/>
      <c r="F708" s="233" t="s">
        <v>1343</v>
      </c>
      <c r="G708" s="41"/>
      <c r="H708" s="41"/>
      <c r="I708" s="234"/>
      <c r="J708" s="41"/>
      <c r="K708" s="41"/>
      <c r="L708" s="45"/>
      <c r="M708" s="235"/>
      <c r="N708" s="236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140</v>
      </c>
      <c r="AU708" s="18" t="s">
        <v>83</v>
      </c>
    </row>
    <row r="709" s="13" customFormat="1">
      <c r="A709" s="13"/>
      <c r="B709" s="237"/>
      <c r="C709" s="238"/>
      <c r="D709" s="239" t="s">
        <v>142</v>
      </c>
      <c r="E709" s="240" t="s">
        <v>1</v>
      </c>
      <c r="F709" s="241" t="s">
        <v>1344</v>
      </c>
      <c r="G709" s="238"/>
      <c r="H709" s="242">
        <v>57</v>
      </c>
      <c r="I709" s="243"/>
      <c r="J709" s="238"/>
      <c r="K709" s="238"/>
      <c r="L709" s="244"/>
      <c r="M709" s="245"/>
      <c r="N709" s="246"/>
      <c r="O709" s="246"/>
      <c r="P709" s="246"/>
      <c r="Q709" s="246"/>
      <c r="R709" s="246"/>
      <c r="S709" s="246"/>
      <c r="T709" s="24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8" t="s">
        <v>142</v>
      </c>
      <c r="AU709" s="248" t="s">
        <v>83</v>
      </c>
      <c r="AV709" s="13" t="s">
        <v>83</v>
      </c>
      <c r="AW709" s="13" t="s">
        <v>30</v>
      </c>
      <c r="AX709" s="13" t="s">
        <v>73</v>
      </c>
      <c r="AY709" s="248" t="s">
        <v>132</v>
      </c>
    </row>
    <row r="710" s="14" customFormat="1">
      <c r="A710" s="14"/>
      <c r="B710" s="249"/>
      <c r="C710" s="250"/>
      <c r="D710" s="239" t="s">
        <v>142</v>
      </c>
      <c r="E710" s="251" t="s">
        <v>1</v>
      </c>
      <c r="F710" s="252" t="s">
        <v>1345</v>
      </c>
      <c r="G710" s="250"/>
      <c r="H710" s="251" t="s">
        <v>1</v>
      </c>
      <c r="I710" s="253"/>
      <c r="J710" s="250"/>
      <c r="K710" s="250"/>
      <c r="L710" s="254"/>
      <c r="M710" s="255"/>
      <c r="N710" s="256"/>
      <c r="O710" s="256"/>
      <c r="P710" s="256"/>
      <c r="Q710" s="256"/>
      <c r="R710" s="256"/>
      <c r="S710" s="256"/>
      <c r="T710" s="25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8" t="s">
        <v>142</v>
      </c>
      <c r="AU710" s="258" t="s">
        <v>83</v>
      </c>
      <c r="AV710" s="14" t="s">
        <v>81</v>
      </c>
      <c r="AW710" s="14" t="s">
        <v>30</v>
      </c>
      <c r="AX710" s="14" t="s">
        <v>73</v>
      </c>
      <c r="AY710" s="258" t="s">
        <v>132</v>
      </c>
    </row>
    <row r="711" s="15" customFormat="1">
      <c r="A711" s="15"/>
      <c r="B711" s="259"/>
      <c r="C711" s="260"/>
      <c r="D711" s="239" t="s">
        <v>142</v>
      </c>
      <c r="E711" s="261" t="s">
        <v>1</v>
      </c>
      <c r="F711" s="262" t="s">
        <v>145</v>
      </c>
      <c r="G711" s="260"/>
      <c r="H711" s="263">
        <v>57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9" t="s">
        <v>142</v>
      </c>
      <c r="AU711" s="269" t="s">
        <v>83</v>
      </c>
      <c r="AV711" s="15" t="s">
        <v>139</v>
      </c>
      <c r="AW711" s="15" t="s">
        <v>30</v>
      </c>
      <c r="AX711" s="15" t="s">
        <v>81</v>
      </c>
      <c r="AY711" s="269" t="s">
        <v>132</v>
      </c>
    </row>
    <row r="712" s="2" customFormat="1" ht="16.5" customHeight="1">
      <c r="A712" s="39"/>
      <c r="B712" s="40"/>
      <c r="C712" s="270" t="s">
        <v>1346</v>
      </c>
      <c r="D712" s="270" t="s">
        <v>199</v>
      </c>
      <c r="E712" s="271" t="s">
        <v>1347</v>
      </c>
      <c r="F712" s="272" t="s">
        <v>1348</v>
      </c>
      <c r="G712" s="273" t="s">
        <v>137</v>
      </c>
      <c r="H712" s="274">
        <v>60.448999999999998</v>
      </c>
      <c r="I712" s="275"/>
      <c r="J712" s="276">
        <f>ROUND(I712*H712,2)</f>
        <v>0</v>
      </c>
      <c r="K712" s="272" t="s">
        <v>138</v>
      </c>
      <c r="L712" s="277"/>
      <c r="M712" s="278" t="s">
        <v>1</v>
      </c>
      <c r="N712" s="279" t="s">
        <v>38</v>
      </c>
      <c r="O712" s="92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0" t="s">
        <v>227</v>
      </c>
      <c r="AT712" s="230" t="s">
        <v>199</v>
      </c>
      <c r="AU712" s="230" t="s">
        <v>83</v>
      </c>
      <c r="AY712" s="18" t="s">
        <v>132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8" t="s">
        <v>81</v>
      </c>
      <c r="BK712" s="231">
        <f>ROUND(I712*H712,2)</f>
        <v>0</v>
      </c>
      <c r="BL712" s="18" t="s">
        <v>183</v>
      </c>
      <c r="BM712" s="230" t="s">
        <v>1349</v>
      </c>
    </row>
    <row r="713" s="13" customFormat="1">
      <c r="A713" s="13"/>
      <c r="B713" s="237"/>
      <c r="C713" s="238"/>
      <c r="D713" s="239" t="s">
        <v>142</v>
      </c>
      <c r="E713" s="240" t="s">
        <v>1</v>
      </c>
      <c r="F713" s="241" t="s">
        <v>1350</v>
      </c>
      <c r="G713" s="238"/>
      <c r="H713" s="242">
        <v>60.448999999999998</v>
      </c>
      <c r="I713" s="243"/>
      <c r="J713" s="238"/>
      <c r="K713" s="238"/>
      <c r="L713" s="244"/>
      <c r="M713" s="245"/>
      <c r="N713" s="246"/>
      <c r="O713" s="246"/>
      <c r="P713" s="246"/>
      <c r="Q713" s="246"/>
      <c r="R713" s="246"/>
      <c r="S713" s="246"/>
      <c r="T713" s="24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8" t="s">
        <v>142</v>
      </c>
      <c r="AU713" s="248" t="s">
        <v>83</v>
      </c>
      <c r="AV713" s="13" t="s">
        <v>83</v>
      </c>
      <c r="AW713" s="13" t="s">
        <v>30</v>
      </c>
      <c r="AX713" s="13" t="s">
        <v>73</v>
      </c>
      <c r="AY713" s="248" t="s">
        <v>132</v>
      </c>
    </row>
    <row r="714" s="15" customFormat="1">
      <c r="A714" s="15"/>
      <c r="B714" s="259"/>
      <c r="C714" s="260"/>
      <c r="D714" s="239" t="s">
        <v>142</v>
      </c>
      <c r="E714" s="261" t="s">
        <v>1</v>
      </c>
      <c r="F714" s="262" t="s">
        <v>145</v>
      </c>
      <c r="G714" s="260"/>
      <c r="H714" s="263">
        <v>60.448999999999998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9" t="s">
        <v>142</v>
      </c>
      <c r="AU714" s="269" t="s">
        <v>83</v>
      </c>
      <c r="AV714" s="15" t="s">
        <v>139</v>
      </c>
      <c r="AW714" s="15" t="s">
        <v>30</v>
      </c>
      <c r="AX714" s="15" t="s">
        <v>81</v>
      </c>
      <c r="AY714" s="269" t="s">
        <v>132</v>
      </c>
    </row>
    <row r="715" s="2" customFormat="1" ht="24.15" customHeight="1">
      <c r="A715" s="39"/>
      <c r="B715" s="40"/>
      <c r="C715" s="219" t="s">
        <v>439</v>
      </c>
      <c r="D715" s="219" t="s">
        <v>134</v>
      </c>
      <c r="E715" s="220" t="s">
        <v>1351</v>
      </c>
      <c r="F715" s="221" t="s">
        <v>1352</v>
      </c>
      <c r="G715" s="222" t="s">
        <v>137</v>
      </c>
      <c r="H715" s="223">
        <v>39</v>
      </c>
      <c r="I715" s="224"/>
      <c r="J715" s="225">
        <f>ROUND(I715*H715,2)</f>
        <v>0</v>
      </c>
      <c r="K715" s="221" t="s">
        <v>138</v>
      </c>
      <c r="L715" s="45"/>
      <c r="M715" s="226" t="s">
        <v>1</v>
      </c>
      <c r="N715" s="227" t="s">
        <v>38</v>
      </c>
      <c r="O715" s="92"/>
      <c r="P715" s="228">
        <f>O715*H715</f>
        <v>0</v>
      </c>
      <c r="Q715" s="228">
        <v>0</v>
      </c>
      <c r="R715" s="228">
        <f>Q715*H715</f>
        <v>0</v>
      </c>
      <c r="S715" s="228">
        <v>0</v>
      </c>
      <c r="T715" s="22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0" t="s">
        <v>183</v>
      </c>
      <c r="AT715" s="230" t="s">
        <v>134</v>
      </c>
      <c r="AU715" s="230" t="s">
        <v>83</v>
      </c>
      <c r="AY715" s="18" t="s">
        <v>132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8" t="s">
        <v>81</v>
      </c>
      <c r="BK715" s="231">
        <f>ROUND(I715*H715,2)</f>
        <v>0</v>
      </c>
      <c r="BL715" s="18" t="s">
        <v>183</v>
      </c>
      <c r="BM715" s="230" t="s">
        <v>1353</v>
      </c>
    </row>
    <row r="716" s="2" customFormat="1">
      <c r="A716" s="39"/>
      <c r="B716" s="40"/>
      <c r="C716" s="41"/>
      <c r="D716" s="232" t="s">
        <v>140</v>
      </c>
      <c r="E716" s="41"/>
      <c r="F716" s="233" t="s">
        <v>1354</v>
      </c>
      <c r="G716" s="41"/>
      <c r="H716" s="41"/>
      <c r="I716" s="234"/>
      <c r="J716" s="41"/>
      <c r="K716" s="41"/>
      <c r="L716" s="45"/>
      <c r="M716" s="235"/>
      <c r="N716" s="236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140</v>
      </c>
      <c r="AU716" s="18" t="s">
        <v>83</v>
      </c>
    </row>
    <row r="717" s="13" customFormat="1">
      <c r="A717" s="13"/>
      <c r="B717" s="237"/>
      <c r="C717" s="238"/>
      <c r="D717" s="239" t="s">
        <v>142</v>
      </c>
      <c r="E717" s="240" t="s">
        <v>1</v>
      </c>
      <c r="F717" s="241" t="s">
        <v>1355</v>
      </c>
      <c r="G717" s="238"/>
      <c r="H717" s="242">
        <v>39</v>
      </c>
      <c r="I717" s="243"/>
      <c r="J717" s="238"/>
      <c r="K717" s="238"/>
      <c r="L717" s="244"/>
      <c r="M717" s="245"/>
      <c r="N717" s="246"/>
      <c r="O717" s="246"/>
      <c r="P717" s="246"/>
      <c r="Q717" s="246"/>
      <c r="R717" s="246"/>
      <c r="S717" s="246"/>
      <c r="T717" s="247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8" t="s">
        <v>142</v>
      </c>
      <c r="AU717" s="248" t="s">
        <v>83</v>
      </c>
      <c r="AV717" s="13" t="s">
        <v>83</v>
      </c>
      <c r="AW717" s="13" t="s">
        <v>30</v>
      </c>
      <c r="AX717" s="13" t="s">
        <v>73</v>
      </c>
      <c r="AY717" s="248" t="s">
        <v>132</v>
      </c>
    </row>
    <row r="718" s="14" customFormat="1">
      <c r="A718" s="14"/>
      <c r="B718" s="249"/>
      <c r="C718" s="250"/>
      <c r="D718" s="239" t="s">
        <v>142</v>
      </c>
      <c r="E718" s="251" t="s">
        <v>1</v>
      </c>
      <c r="F718" s="252" t="s">
        <v>197</v>
      </c>
      <c r="G718" s="250"/>
      <c r="H718" s="251" t="s">
        <v>1</v>
      </c>
      <c r="I718" s="253"/>
      <c r="J718" s="250"/>
      <c r="K718" s="250"/>
      <c r="L718" s="254"/>
      <c r="M718" s="255"/>
      <c r="N718" s="256"/>
      <c r="O718" s="256"/>
      <c r="P718" s="256"/>
      <c r="Q718" s="256"/>
      <c r="R718" s="256"/>
      <c r="S718" s="256"/>
      <c r="T718" s="25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8" t="s">
        <v>142</v>
      </c>
      <c r="AU718" s="258" t="s">
        <v>83</v>
      </c>
      <c r="AV718" s="14" t="s">
        <v>81</v>
      </c>
      <c r="AW718" s="14" t="s">
        <v>30</v>
      </c>
      <c r="AX718" s="14" t="s">
        <v>73</v>
      </c>
      <c r="AY718" s="258" t="s">
        <v>132</v>
      </c>
    </row>
    <row r="719" s="15" customFormat="1">
      <c r="A719" s="15"/>
      <c r="B719" s="259"/>
      <c r="C719" s="260"/>
      <c r="D719" s="239" t="s">
        <v>142</v>
      </c>
      <c r="E719" s="261" t="s">
        <v>1</v>
      </c>
      <c r="F719" s="262" t="s">
        <v>145</v>
      </c>
      <c r="G719" s="260"/>
      <c r="H719" s="263">
        <v>39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9" t="s">
        <v>142</v>
      </c>
      <c r="AU719" s="269" t="s">
        <v>83</v>
      </c>
      <c r="AV719" s="15" t="s">
        <v>139</v>
      </c>
      <c r="AW719" s="15" t="s">
        <v>30</v>
      </c>
      <c r="AX719" s="15" t="s">
        <v>81</v>
      </c>
      <c r="AY719" s="269" t="s">
        <v>132</v>
      </c>
    </row>
    <row r="720" s="2" customFormat="1" ht="16.5" customHeight="1">
      <c r="A720" s="39"/>
      <c r="B720" s="40"/>
      <c r="C720" s="270" t="s">
        <v>1356</v>
      </c>
      <c r="D720" s="270" t="s">
        <v>199</v>
      </c>
      <c r="E720" s="271" t="s">
        <v>1306</v>
      </c>
      <c r="F720" s="272" t="s">
        <v>1307</v>
      </c>
      <c r="G720" s="273" t="s">
        <v>170</v>
      </c>
      <c r="H720" s="274">
        <v>0.012999999999999999</v>
      </c>
      <c r="I720" s="275"/>
      <c r="J720" s="276">
        <f>ROUND(I720*H720,2)</f>
        <v>0</v>
      </c>
      <c r="K720" s="272" t="s">
        <v>138</v>
      </c>
      <c r="L720" s="277"/>
      <c r="M720" s="278" t="s">
        <v>1</v>
      </c>
      <c r="N720" s="279" t="s">
        <v>38</v>
      </c>
      <c r="O720" s="92"/>
      <c r="P720" s="228">
        <f>O720*H720</f>
        <v>0</v>
      </c>
      <c r="Q720" s="228">
        <v>0</v>
      </c>
      <c r="R720" s="228">
        <f>Q720*H720</f>
        <v>0</v>
      </c>
      <c r="S720" s="228">
        <v>0</v>
      </c>
      <c r="T720" s="22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0" t="s">
        <v>227</v>
      </c>
      <c r="AT720" s="230" t="s">
        <v>199</v>
      </c>
      <c r="AU720" s="230" t="s">
        <v>83</v>
      </c>
      <c r="AY720" s="18" t="s">
        <v>132</v>
      </c>
      <c r="BE720" s="231">
        <f>IF(N720="základní",J720,0)</f>
        <v>0</v>
      </c>
      <c r="BF720" s="231">
        <f>IF(N720="snížená",J720,0)</f>
        <v>0</v>
      </c>
      <c r="BG720" s="231">
        <f>IF(N720="zákl. přenesená",J720,0)</f>
        <v>0</v>
      </c>
      <c r="BH720" s="231">
        <f>IF(N720="sníž. přenesená",J720,0)</f>
        <v>0</v>
      </c>
      <c r="BI720" s="231">
        <f>IF(N720="nulová",J720,0)</f>
        <v>0</v>
      </c>
      <c r="BJ720" s="18" t="s">
        <v>81</v>
      </c>
      <c r="BK720" s="231">
        <f>ROUND(I720*H720,2)</f>
        <v>0</v>
      </c>
      <c r="BL720" s="18" t="s">
        <v>183</v>
      </c>
      <c r="BM720" s="230" t="s">
        <v>1357</v>
      </c>
    </row>
    <row r="721" s="13" customFormat="1">
      <c r="A721" s="13"/>
      <c r="B721" s="237"/>
      <c r="C721" s="238"/>
      <c r="D721" s="239" t="s">
        <v>142</v>
      </c>
      <c r="E721" s="240" t="s">
        <v>1</v>
      </c>
      <c r="F721" s="241" t="s">
        <v>1358</v>
      </c>
      <c r="G721" s="238"/>
      <c r="H721" s="242">
        <v>0.012999999999999999</v>
      </c>
      <c r="I721" s="243"/>
      <c r="J721" s="238"/>
      <c r="K721" s="238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142</v>
      </c>
      <c r="AU721" s="248" t="s">
        <v>83</v>
      </c>
      <c r="AV721" s="13" t="s">
        <v>83</v>
      </c>
      <c r="AW721" s="13" t="s">
        <v>30</v>
      </c>
      <c r="AX721" s="13" t="s">
        <v>73</v>
      </c>
      <c r="AY721" s="248" t="s">
        <v>132</v>
      </c>
    </row>
    <row r="722" s="15" customFormat="1">
      <c r="A722" s="15"/>
      <c r="B722" s="259"/>
      <c r="C722" s="260"/>
      <c r="D722" s="239" t="s">
        <v>142</v>
      </c>
      <c r="E722" s="261" t="s">
        <v>1</v>
      </c>
      <c r="F722" s="262" t="s">
        <v>145</v>
      </c>
      <c r="G722" s="260"/>
      <c r="H722" s="263">
        <v>0.012999999999999999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9" t="s">
        <v>142</v>
      </c>
      <c r="AU722" s="269" t="s">
        <v>83</v>
      </c>
      <c r="AV722" s="15" t="s">
        <v>139</v>
      </c>
      <c r="AW722" s="15" t="s">
        <v>30</v>
      </c>
      <c r="AX722" s="15" t="s">
        <v>81</v>
      </c>
      <c r="AY722" s="269" t="s">
        <v>132</v>
      </c>
    </row>
    <row r="723" s="2" customFormat="1" ht="21.75" customHeight="1">
      <c r="A723" s="39"/>
      <c r="B723" s="40"/>
      <c r="C723" s="219" t="s">
        <v>705</v>
      </c>
      <c r="D723" s="219" t="s">
        <v>134</v>
      </c>
      <c r="E723" s="220" t="s">
        <v>1359</v>
      </c>
      <c r="F723" s="221" t="s">
        <v>1360</v>
      </c>
      <c r="G723" s="222" t="s">
        <v>137</v>
      </c>
      <c r="H723" s="223">
        <v>78</v>
      </c>
      <c r="I723" s="224"/>
      <c r="J723" s="225">
        <f>ROUND(I723*H723,2)</f>
        <v>0</v>
      </c>
      <c r="K723" s="221" t="s">
        <v>138</v>
      </c>
      <c r="L723" s="45"/>
      <c r="M723" s="226" t="s">
        <v>1</v>
      </c>
      <c r="N723" s="227" t="s">
        <v>38</v>
      </c>
      <c r="O723" s="92"/>
      <c r="P723" s="228">
        <f>O723*H723</f>
        <v>0</v>
      </c>
      <c r="Q723" s="228">
        <v>0</v>
      </c>
      <c r="R723" s="228">
        <f>Q723*H723</f>
        <v>0</v>
      </c>
      <c r="S723" s="228">
        <v>0</v>
      </c>
      <c r="T723" s="22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0" t="s">
        <v>183</v>
      </c>
      <c r="AT723" s="230" t="s">
        <v>134</v>
      </c>
      <c r="AU723" s="230" t="s">
        <v>83</v>
      </c>
      <c r="AY723" s="18" t="s">
        <v>132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8" t="s">
        <v>81</v>
      </c>
      <c r="BK723" s="231">
        <f>ROUND(I723*H723,2)</f>
        <v>0</v>
      </c>
      <c r="BL723" s="18" t="s">
        <v>183</v>
      </c>
      <c r="BM723" s="230" t="s">
        <v>1361</v>
      </c>
    </row>
    <row r="724" s="2" customFormat="1">
      <c r="A724" s="39"/>
      <c r="B724" s="40"/>
      <c r="C724" s="41"/>
      <c r="D724" s="232" t="s">
        <v>140</v>
      </c>
      <c r="E724" s="41"/>
      <c r="F724" s="233" t="s">
        <v>1362</v>
      </c>
      <c r="G724" s="41"/>
      <c r="H724" s="41"/>
      <c r="I724" s="234"/>
      <c r="J724" s="41"/>
      <c r="K724" s="41"/>
      <c r="L724" s="45"/>
      <c r="M724" s="235"/>
      <c r="N724" s="23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140</v>
      </c>
      <c r="AU724" s="18" t="s">
        <v>83</v>
      </c>
    </row>
    <row r="725" s="13" customFormat="1">
      <c r="A725" s="13"/>
      <c r="B725" s="237"/>
      <c r="C725" s="238"/>
      <c r="D725" s="239" t="s">
        <v>142</v>
      </c>
      <c r="E725" s="240" t="s">
        <v>1</v>
      </c>
      <c r="F725" s="241" t="s">
        <v>1363</v>
      </c>
      <c r="G725" s="238"/>
      <c r="H725" s="242">
        <v>78</v>
      </c>
      <c r="I725" s="243"/>
      <c r="J725" s="238"/>
      <c r="K725" s="238"/>
      <c r="L725" s="244"/>
      <c r="M725" s="245"/>
      <c r="N725" s="246"/>
      <c r="O725" s="246"/>
      <c r="P725" s="246"/>
      <c r="Q725" s="246"/>
      <c r="R725" s="246"/>
      <c r="S725" s="246"/>
      <c r="T725" s="24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8" t="s">
        <v>142</v>
      </c>
      <c r="AU725" s="248" t="s">
        <v>83</v>
      </c>
      <c r="AV725" s="13" t="s">
        <v>83</v>
      </c>
      <c r="AW725" s="13" t="s">
        <v>30</v>
      </c>
      <c r="AX725" s="13" t="s">
        <v>73</v>
      </c>
      <c r="AY725" s="248" t="s">
        <v>132</v>
      </c>
    </row>
    <row r="726" s="14" customFormat="1">
      <c r="A726" s="14"/>
      <c r="B726" s="249"/>
      <c r="C726" s="250"/>
      <c r="D726" s="239" t="s">
        <v>142</v>
      </c>
      <c r="E726" s="251" t="s">
        <v>1</v>
      </c>
      <c r="F726" s="252" t="s">
        <v>1364</v>
      </c>
      <c r="G726" s="250"/>
      <c r="H726" s="251" t="s">
        <v>1</v>
      </c>
      <c r="I726" s="253"/>
      <c r="J726" s="250"/>
      <c r="K726" s="250"/>
      <c r="L726" s="254"/>
      <c r="M726" s="255"/>
      <c r="N726" s="256"/>
      <c r="O726" s="256"/>
      <c r="P726" s="256"/>
      <c r="Q726" s="256"/>
      <c r="R726" s="256"/>
      <c r="S726" s="256"/>
      <c r="T726" s="25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8" t="s">
        <v>142</v>
      </c>
      <c r="AU726" s="258" t="s">
        <v>83</v>
      </c>
      <c r="AV726" s="14" t="s">
        <v>81</v>
      </c>
      <c r="AW726" s="14" t="s">
        <v>30</v>
      </c>
      <c r="AX726" s="14" t="s">
        <v>73</v>
      </c>
      <c r="AY726" s="258" t="s">
        <v>132</v>
      </c>
    </row>
    <row r="727" s="15" customFormat="1">
      <c r="A727" s="15"/>
      <c r="B727" s="259"/>
      <c r="C727" s="260"/>
      <c r="D727" s="239" t="s">
        <v>142</v>
      </c>
      <c r="E727" s="261" t="s">
        <v>1</v>
      </c>
      <c r="F727" s="262" t="s">
        <v>145</v>
      </c>
      <c r="G727" s="260"/>
      <c r="H727" s="263">
        <v>78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9" t="s">
        <v>142</v>
      </c>
      <c r="AU727" s="269" t="s">
        <v>83</v>
      </c>
      <c r="AV727" s="15" t="s">
        <v>139</v>
      </c>
      <c r="AW727" s="15" t="s">
        <v>30</v>
      </c>
      <c r="AX727" s="15" t="s">
        <v>81</v>
      </c>
      <c r="AY727" s="269" t="s">
        <v>132</v>
      </c>
    </row>
    <row r="728" s="2" customFormat="1" ht="16.5" customHeight="1">
      <c r="A728" s="39"/>
      <c r="B728" s="40"/>
      <c r="C728" s="270" t="s">
        <v>1365</v>
      </c>
      <c r="D728" s="270" t="s">
        <v>199</v>
      </c>
      <c r="E728" s="271" t="s">
        <v>1366</v>
      </c>
      <c r="F728" s="272" t="s">
        <v>1367</v>
      </c>
      <c r="G728" s="273" t="s">
        <v>170</v>
      </c>
      <c r="H728" s="274">
        <v>0.14799999999999999</v>
      </c>
      <c r="I728" s="275"/>
      <c r="J728" s="276">
        <f>ROUND(I728*H728,2)</f>
        <v>0</v>
      </c>
      <c r="K728" s="272" t="s">
        <v>138</v>
      </c>
      <c r="L728" s="277"/>
      <c r="M728" s="278" t="s">
        <v>1</v>
      </c>
      <c r="N728" s="279" t="s">
        <v>38</v>
      </c>
      <c r="O728" s="92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227</v>
      </c>
      <c r="AT728" s="230" t="s">
        <v>199</v>
      </c>
      <c r="AU728" s="230" t="s">
        <v>83</v>
      </c>
      <c r="AY728" s="18" t="s">
        <v>132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81</v>
      </c>
      <c r="BK728" s="231">
        <f>ROUND(I728*H728,2)</f>
        <v>0</v>
      </c>
      <c r="BL728" s="18" t="s">
        <v>183</v>
      </c>
      <c r="BM728" s="230" t="s">
        <v>1368</v>
      </c>
    </row>
    <row r="729" s="13" customFormat="1">
      <c r="A729" s="13"/>
      <c r="B729" s="237"/>
      <c r="C729" s="238"/>
      <c r="D729" s="239" t="s">
        <v>142</v>
      </c>
      <c r="E729" s="240" t="s">
        <v>1</v>
      </c>
      <c r="F729" s="241" t="s">
        <v>1369</v>
      </c>
      <c r="G729" s="238"/>
      <c r="H729" s="242">
        <v>0.14799999999999999</v>
      </c>
      <c r="I729" s="243"/>
      <c r="J729" s="238"/>
      <c r="K729" s="238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142</v>
      </c>
      <c r="AU729" s="248" t="s">
        <v>83</v>
      </c>
      <c r="AV729" s="13" t="s">
        <v>83</v>
      </c>
      <c r="AW729" s="13" t="s">
        <v>30</v>
      </c>
      <c r="AX729" s="13" t="s">
        <v>73</v>
      </c>
      <c r="AY729" s="248" t="s">
        <v>132</v>
      </c>
    </row>
    <row r="730" s="15" customFormat="1">
      <c r="A730" s="15"/>
      <c r="B730" s="259"/>
      <c r="C730" s="260"/>
      <c r="D730" s="239" t="s">
        <v>142</v>
      </c>
      <c r="E730" s="261" t="s">
        <v>1</v>
      </c>
      <c r="F730" s="262" t="s">
        <v>145</v>
      </c>
      <c r="G730" s="260"/>
      <c r="H730" s="263">
        <v>0.14799999999999999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9" t="s">
        <v>142</v>
      </c>
      <c r="AU730" s="269" t="s">
        <v>83</v>
      </c>
      <c r="AV730" s="15" t="s">
        <v>139</v>
      </c>
      <c r="AW730" s="15" t="s">
        <v>30</v>
      </c>
      <c r="AX730" s="15" t="s">
        <v>81</v>
      </c>
      <c r="AY730" s="269" t="s">
        <v>132</v>
      </c>
    </row>
    <row r="731" s="2" customFormat="1" ht="24.15" customHeight="1">
      <c r="A731" s="39"/>
      <c r="B731" s="40"/>
      <c r="C731" s="219" t="s">
        <v>707</v>
      </c>
      <c r="D731" s="219" t="s">
        <v>134</v>
      </c>
      <c r="E731" s="220" t="s">
        <v>1370</v>
      </c>
      <c r="F731" s="221" t="s">
        <v>1371</v>
      </c>
      <c r="G731" s="222" t="s">
        <v>170</v>
      </c>
      <c r="H731" s="223">
        <v>1.161</v>
      </c>
      <c r="I731" s="224"/>
      <c r="J731" s="225">
        <f>ROUND(I731*H731,2)</f>
        <v>0</v>
      </c>
      <c r="K731" s="221" t="s">
        <v>138</v>
      </c>
      <c r="L731" s="45"/>
      <c r="M731" s="226" t="s">
        <v>1</v>
      </c>
      <c r="N731" s="227" t="s">
        <v>38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183</v>
      </c>
      <c r="AT731" s="230" t="s">
        <v>134</v>
      </c>
      <c r="AU731" s="230" t="s">
        <v>83</v>
      </c>
      <c r="AY731" s="18" t="s">
        <v>132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81</v>
      </c>
      <c r="BK731" s="231">
        <f>ROUND(I731*H731,2)</f>
        <v>0</v>
      </c>
      <c r="BL731" s="18" t="s">
        <v>183</v>
      </c>
      <c r="BM731" s="230" t="s">
        <v>1372</v>
      </c>
    </row>
    <row r="732" s="2" customFormat="1">
      <c r="A732" s="39"/>
      <c r="B732" s="40"/>
      <c r="C732" s="41"/>
      <c r="D732" s="232" t="s">
        <v>140</v>
      </c>
      <c r="E732" s="41"/>
      <c r="F732" s="233" t="s">
        <v>1373</v>
      </c>
      <c r="G732" s="41"/>
      <c r="H732" s="41"/>
      <c r="I732" s="234"/>
      <c r="J732" s="41"/>
      <c r="K732" s="41"/>
      <c r="L732" s="45"/>
      <c r="M732" s="291"/>
      <c r="N732" s="292"/>
      <c r="O732" s="293"/>
      <c r="P732" s="293"/>
      <c r="Q732" s="293"/>
      <c r="R732" s="293"/>
      <c r="S732" s="293"/>
      <c r="T732" s="294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140</v>
      </c>
      <c r="AU732" s="18" t="s">
        <v>83</v>
      </c>
    </row>
    <row r="733" s="2" customFormat="1" ht="6.96" customHeight="1">
      <c r="A733" s="39"/>
      <c r="B733" s="67"/>
      <c r="C733" s="68"/>
      <c r="D733" s="68"/>
      <c r="E733" s="68"/>
      <c r="F733" s="68"/>
      <c r="G733" s="68"/>
      <c r="H733" s="68"/>
      <c r="I733" s="68"/>
      <c r="J733" s="68"/>
      <c r="K733" s="68"/>
      <c r="L733" s="45"/>
      <c r="M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</sheetData>
  <sheetProtection sheet="1" autoFilter="0" formatColumns="0" formatRows="0" objects="1" scenarios="1" spinCount="100000" saltValue="LBX6Q9Mv8tpO2z5HY6Ra1Lu86gZfl50yBJn4XNRX8t3+fpkpWWjYEDTfLgImdgpVCA6b/WUkOyVx5jEmQvMLug==" hashValue="cZquBBcbb+A5UfOZu8DtY+JC0dDNOhImrojqFPm7lVhhZd7EVL1z8pVDyT+HPUhQGDXDnFQPnMoAcyqVNfJcrQ==" algorithmName="SHA-512" password="CC35"/>
  <autoFilter ref="C127:K73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3_01/111251101"/>
    <hyperlink ref="F137" r:id="rId2" display="https://podminky.urs.cz/item/CS_URS_2023_01/111301111"/>
    <hyperlink ref="F142" r:id="rId3" display="https://podminky.urs.cz/item/CS_URS_2023_01/113107163"/>
    <hyperlink ref="F147" r:id="rId4" display="https://podminky.urs.cz/item/CS_URS_2023_01/113154124"/>
    <hyperlink ref="F152" r:id="rId5" display="https://podminky.urs.cz/item/CS_URS_2023_01/115001106"/>
    <hyperlink ref="F157" r:id="rId6" display="https://podminky.urs.cz/item/CS_URS_2023_01/115101201"/>
    <hyperlink ref="F162" r:id="rId7" display="https://podminky.urs.cz/item/CS_URS_2023_01/115101301"/>
    <hyperlink ref="F164" r:id="rId8" display="https://podminky.urs.cz/item/CS_URS_2023_01/129353101"/>
    <hyperlink ref="F168" r:id="rId9" display="https://podminky.urs.cz/item/CS_URS_2023_01/131351104"/>
    <hyperlink ref="F176" r:id="rId10" display="https://podminky.urs.cz/item/CS_URS_2023_01/153112122"/>
    <hyperlink ref="F180" r:id="rId11" display="https://podminky.urs.cz/item/CS_URS_2023_01/153113112"/>
    <hyperlink ref="F182" r:id="rId12" display="https://podminky.urs.cz/item/CS_URS_2023_01/162301501"/>
    <hyperlink ref="F184" r:id="rId13" display="https://podminky.urs.cz/item/CS_URS_2023_01/162301981"/>
    <hyperlink ref="F188" r:id="rId14" display="https://podminky.urs.cz/item/CS_URS_2023_01/162751137"/>
    <hyperlink ref="F192" r:id="rId15" display="https://podminky.urs.cz/item/CS_URS_2023_01/162751139"/>
    <hyperlink ref="F196" r:id="rId16" display="https://podminky.urs.cz/item/CS_URS_2023_01/171153101"/>
    <hyperlink ref="F200" r:id="rId17" display="https://podminky.urs.cz/item/CS_URS_2023_01/171201231"/>
    <hyperlink ref="F204" r:id="rId18" display="https://podminky.urs.cz/item/CS_URS_2023_01/171251201"/>
    <hyperlink ref="F208" r:id="rId19" display="https://podminky.urs.cz/item/CS_URS_2023_01/174151101"/>
    <hyperlink ref="F216" r:id="rId20" display="https://podminky.urs.cz/item/CS_URS_2023_01/175111101"/>
    <hyperlink ref="F225" r:id="rId21" display="https://podminky.urs.cz/item/CS_URS_2023_01/181152301"/>
    <hyperlink ref="F230" r:id="rId22" display="https://podminky.urs.cz/item/CS_URS_2023_01/181152302"/>
    <hyperlink ref="F235" r:id="rId23" display="https://podminky.urs.cz/item/CS_URS_2023_01/181351003"/>
    <hyperlink ref="F240" r:id="rId24" display="https://podminky.urs.cz/item/CS_URS_2023_01/181411131"/>
    <hyperlink ref="F249" r:id="rId25" display="https://podminky.urs.cz/item/CS_URS_2023_01/212752132"/>
    <hyperlink ref="F254" r:id="rId26" display="https://podminky.urs.cz/item/CS_URS_2023_01/212752412"/>
    <hyperlink ref="F259" r:id="rId27" display="https://podminky.urs.cz/item/CS_URS_2023_01/212972113"/>
    <hyperlink ref="F264" r:id="rId28" display="https://podminky.urs.cz/item/CS_URS_2023_01/273311124"/>
    <hyperlink ref="F272" r:id="rId29" display="https://podminky.urs.cz/item/CS_URS_2023_01/273321117"/>
    <hyperlink ref="F277" r:id="rId30" display="https://podminky.urs.cz/item/CS_URS_2023_01/273321117"/>
    <hyperlink ref="F282" r:id="rId31" display="https://podminky.urs.cz/item/CS_URS_2023_01/273354111"/>
    <hyperlink ref="F287" r:id="rId32" display="https://podminky.urs.cz/item/CS_URS_2023_01/273354211"/>
    <hyperlink ref="F289" r:id="rId33" display="https://podminky.urs.cz/item/CS_URS_2023_01/273361116"/>
    <hyperlink ref="F294" r:id="rId34" display="https://podminky.urs.cz/item/CS_URS_2023_01/274361116"/>
    <hyperlink ref="F300" r:id="rId35" display="https://podminky.urs.cz/item/CS_URS_2023_01/317321118"/>
    <hyperlink ref="F305" r:id="rId36" display="https://podminky.urs.cz/item/CS_URS_2023_01/317321118"/>
    <hyperlink ref="F313" r:id="rId37" display="https://podminky.urs.cz/item/CS_URS_2023_01/317353121"/>
    <hyperlink ref="F318" r:id="rId38" display="https://podminky.urs.cz/item/CS_URS_2023_01/317353221"/>
    <hyperlink ref="F320" r:id="rId39" display="https://podminky.urs.cz/item/CS_URS_2023_01/317361116"/>
    <hyperlink ref="F325" r:id="rId40" display="https://podminky.urs.cz/item/CS_URS_2023_01/317361116"/>
    <hyperlink ref="F330" r:id="rId41" display="https://podminky.urs.cz/item/CS_URS_2023_01/334323117"/>
    <hyperlink ref="F339" r:id="rId42" display="https://podminky.urs.cz/item/CS_URS_2023_01/334323218"/>
    <hyperlink ref="F344" r:id="rId43" display="https://podminky.urs.cz/item/CS_URS_2023_01/334351112"/>
    <hyperlink ref="F348" r:id="rId44" display="https://podminky.urs.cz/item/CS_URS_2023_01/334351211"/>
    <hyperlink ref="F350" r:id="rId45" display="https://podminky.urs.cz/item/CS_URS_2023_01/334352111"/>
    <hyperlink ref="F358" r:id="rId46" display="https://podminky.urs.cz/item/CS_URS_2023_01/334352211"/>
    <hyperlink ref="F362" r:id="rId47" display="https://podminky.urs.cz/item/CS_URS_2023_01/334361226"/>
    <hyperlink ref="F367" r:id="rId48" display="https://podminky.urs.cz/item/CS_URS_2023_01/334361266"/>
    <hyperlink ref="F376" r:id="rId49" display="https://podminky.urs.cz/item/CS_URS_2023_01/348171111"/>
    <hyperlink ref="F381" r:id="rId50" display="https://podminky.urs.cz/item/CS_URS_2023_01/348185121"/>
    <hyperlink ref="F383" r:id="rId51" display="https://podminky.urs.cz/item/CS_URS_2023_01/348185131"/>
    <hyperlink ref="F388" r:id="rId52" display="https://podminky.urs.cz/item/CS_URS_2023_01/348185211"/>
    <hyperlink ref="F390" r:id="rId53" display="https://podminky.urs.cz/item/CS_URS_2023_01/389121112"/>
    <hyperlink ref="F396" r:id="rId54" display="https://podminky.urs.cz/item/CS_URS_2023_01/389361003"/>
    <hyperlink ref="F409" r:id="rId55" display="https://podminky.urs.cz/item/CS_URS_2023_01/421321138"/>
    <hyperlink ref="F414" r:id="rId56" display="https://podminky.urs.cz/item/CS_URS_2023_01/421321192"/>
    <hyperlink ref="F416" r:id="rId57" display="https://podminky.urs.cz/item/CS_URS_2023_01/421351112"/>
    <hyperlink ref="F421" r:id="rId58" display="https://podminky.urs.cz/item/CS_URS_2023_01/421361236"/>
    <hyperlink ref="F426" r:id="rId59" display="https://podminky.urs.cz/item/CS_URS_2023_01/421361412"/>
    <hyperlink ref="F431" r:id="rId60" display="https://podminky.urs.cz/item/CS_URS_2023_01/451317777"/>
    <hyperlink ref="F433" r:id="rId61" display="https://podminky.urs.cz/item/CS_URS_2023_01/451475121"/>
    <hyperlink ref="F438" r:id="rId62" display="https://podminky.urs.cz/item/CS_URS_2023_01/451475122"/>
    <hyperlink ref="F443" r:id="rId63" display="https://podminky.urs.cz/item/CS_URS_2023_01/451477121"/>
    <hyperlink ref="F448" r:id="rId64" display="https://podminky.urs.cz/item/CS_URS_2023_01/451477122"/>
    <hyperlink ref="F452" r:id="rId65" display="https://podminky.urs.cz/item/CS_URS_2023_01/452311131"/>
    <hyperlink ref="F457" r:id="rId66" display="https://podminky.urs.cz/item/CS_URS_2023_01/462511111"/>
    <hyperlink ref="F462" r:id="rId67" display="https://podminky.urs.cz/item/CS_URS_2023_01/462511112"/>
    <hyperlink ref="F467" r:id="rId68" display="https://podminky.urs.cz/item/CS_URS_2023_01/465513257"/>
    <hyperlink ref="F478" r:id="rId69" display="https://podminky.urs.cz/item/CS_URS_2023_01/564871111"/>
    <hyperlink ref="F483" r:id="rId70" display="https://podminky.urs.cz/item/CS_URS_2023_01/564962111"/>
    <hyperlink ref="F488" r:id="rId71" display="https://podminky.urs.cz/item/CS_URS_2023_01/565145121"/>
    <hyperlink ref="F493" r:id="rId72" display="https://podminky.urs.cz/item/CS_URS_2023_01/569903311"/>
    <hyperlink ref="F501" r:id="rId73" display="https://podminky.urs.cz/item/CS_URS_2023_01/569951133"/>
    <hyperlink ref="F506" r:id="rId74" display="https://podminky.urs.cz/item/CS_URS_2023_01/573231107"/>
    <hyperlink ref="F511" r:id="rId75" display="https://podminky.urs.cz/item/CS_URS_2023_01/577155142"/>
    <hyperlink ref="F516" r:id="rId76" display="https://podminky.urs.cz/item/CS_URS_2023_01/599632111"/>
    <hyperlink ref="F519" r:id="rId77" display="https://podminky.urs.cz/item/CS_URS_2023_01/628611102"/>
    <hyperlink ref="F527" r:id="rId78" display="https://podminky.urs.cz/item/CS_URS_2023_01/628612101"/>
    <hyperlink ref="F532" r:id="rId79" display="https://podminky.urs.cz/item/CS_URS_2023_01/628633112"/>
    <hyperlink ref="F534" r:id="rId80" display="https://podminky.urs.cz/item/CS_URS_2023_01/629992112"/>
    <hyperlink ref="F540" r:id="rId81" display="https://podminky.urs.cz/item/CS_URS_2023_01/914112111"/>
    <hyperlink ref="F549" r:id="rId82" display="https://podminky.urs.cz/item/CS_URS_2023_01/916131213"/>
    <hyperlink ref="F557" r:id="rId83" display="https://podminky.urs.cz/item/CS_URS_2023_01/916242112"/>
    <hyperlink ref="F565" r:id="rId84" display="https://podminky.urs.cz/item/CS_URS_2023_01/916991121"/>
    <hyperlink ref="F569" r:id="rId85" display="https://podminky.urs.cz/item/CS_URS_2023_01/919121132"/>
    <hyperlink ref="F574" r:id="rId86" display="https://podminky.urs.cz/item/CS_URS_2023_01/919731122"/>
    <hyperlink ref="F592" r:id="rId87" display="https://podminky.urs.cz/item/CS_URS_2023_01/938532111"/>
    <hyperlink ref="F597" r:id="rId88" display="https://podminky.urs.cz/item/CS_URS_2023_01/961041211"/>
    <hyperlink ref="F606" r:id="rId89" display="https://podminky.urs.cz/item/CS_URS_2023_01/966008112"/>
    <hyperlink ref="F611" r:id="rId90" display="https://podminky.urs.cz/item/CS_URS_2023_01/966008113"/>
    <hyperlink ref="F618" r:id="rId91" display="https://podminky.urs.cz/item/CS_URS_2023_01/997013871"/>
    <hyperlink ref="F623" r:id="rId92" display="https://podminky.urs.cz/item/CS_URS_2023_01/997221551"/>
    <hyperlink ref="F628" r:id="rId93" display="https://podminky.urs.cz/item/CS_URS_2023_01/997221551"/>
    <hyperlink ref="F633" r:id="rId94" display="https://podminky.urs.cz/item/CS_URS_2023_01/997221559"/>
    <hyperlink ref="F637" r:id="rId95" display="https://podminky.urs.cz/item/CS_URS_2023_01/997221559"/>
    <hyperlink ref="F642" r:id="rId96" display="https://podminky.urs.cz/item/CS_URS_2023_01/997221561"/>
    <hyperlink ref="F650" r:id="rId97" display="https://podminky.urs.cz/item/CS_URS_2023_01/997221569"/>
    <hyperlink ref="F654" r:id="rId98" display="https://podminky.urs.cz/item/CS_URS_2023_01/997221611"/>
    <hyperlink ref="F658" r:id="rId99" display="https://podminky.urs.cz/item/CS_URS_2023_01/997221612"/>
    <hyperlink ref="F662" r:id="rId100" display="https://podminky.urs.cz/item/CS_URS_2023_01/997221615"/>
    <hyperlink ref="F666" r:id="rId101" display="https://podminky.urs.cz/item/CS_URS_2023_01/997221625"/>
    <hyperlink ref="F670" r:id="rId102" display="https://podminky.urs.cz/item/CS_URS_2023_01/997221873"/>
    <hyperlink ref="F675" r:id="rId103" display="https://podminky.urs.cz/item/CS_URS_2023_01/998214111"/>
    <hyperlink ref="F679" r:id="rId104" display="https://podminky.urs.cz/item/CS_URS_2023_01/711311001"/>
    <hyperlink ref="F684" r:id="rId105" display="https://podminky.urs.cz/item/CS_URS_2023_01/711341564"/>
    <hyperlink ref="F692" r:id="rId106" display="https://podminky.urs.cz/item/CS_URS_2023_01/711412001"/>
    <hyperlink ref="F697" r:id="rId107" display="https://podminky.urs.cz/item/CS_URS_2023_01/711442559"/>
    <hyperlink ref="F708" r:id="rId108" display="https://podminky.urs.cz/item/CS_URS_2023_01/711491471"/>
    <hyperlink ref="F716" r:id="rId109" display="https://podminky.urs.cz/item/CS_URS_2023_01/711511101"/>
    <hyperlink ref="F724" r:id="rId110" display="https://podminky.urs.cz/item/CS_URS_2023_01/711521131"/>
    <hyperlink ref="F732" r:id="rId11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 II-605 hr. Okr. TC-PC - Bor , oprava průtahů(Sulislav,Sytno,Benešovice,Holostřevy,Skviřín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ROUND((SUM(BE121:BE138)),  2)</f>
        <v>0</v>
      </c>
      <c r="G33" s="39"/>
      <c r="H33" s="39"/>
      <c r="I33" s="156">
        <v>0.20999999999999999</v>
      </c>
      <c r="J33" s="155">
        <f>ROUND(((SUM(BE121:BE138))*I33),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ROUND((SUM(BF121:BF138)),  2)</f>
        <v>0</v>
      </c>
      <c r="G34" s="39"/>
      <c r="H34" s="39"/>
      <c r="I34" s="156">
        <v>0.14999999999999999</v>
      </c>
      <c r="J34" s="155">
        <f>ROUND(((SUM(BF121:BF138))*I34),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ROUND((SUM(BH121:BH138)),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ROUND((SUM(BI121:BI138)),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 II-605 hr. Okr. TC-PC - Bor , oprava průtahů(Sulislav,Sytno,Benešovice,Holostřevy,Skviřín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SKA4908 - VON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106</v>
      </c>
      <c r="D94" s="177"/>
      <c r="E94" s="177"/>
      <c r="F94" s="177"/>
      <c r="G94" s="177"/>
      <c r="H94" s="177"/>
      <c r="I94" s="177"/>
      <c r="J94" s="178" t="s">
        <v>107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80"/>
      <c r="C97" s="181"/>
      <c r="D97" s="182" t="s">
        <v>1375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1376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1377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1378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1379</v>
      </c>
      <c r="E101" s="189"/>
      <c r="F101" s="189"/>
      <c r="G101" s="189"/>
      <c r="H101" s="189"/>
      <c r="I101" s="189"/>
      <c r="J101" s="190">
        <f>J136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 xml:space="preserve"> II-605 hr. Okr. TC-PC - Bor , oprava průtahů(Sulislav,Sytno,Benešovice,Holostřevy,Skviřín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SKA4908 - VON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22. 5. 2023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118</v>
      </c>
      <c r="D120" s="195" t="s">
        <v>58</v>
      </c>
      <c r="E120" s="195" t="s">
        <v>54</v>
      </c>
      <c r="F120" s="195" t="s">
        <v>55</v>
      </c>
      <c r="G120" s="195" t="s">
        <v>119</v>
      </c>
      <c r="H120" s="195" t="s">
        <v>120</v>
      </c>
      <c r="I120" s="195" t="s">
        <v>121</v>
      </c>
      <c r="J120" s="195" t="s">
        <v>107</v>
      </c>
      <c r="K120" s="196" t="s">
        <v>122</v>
      </c>
      <c r="L120" s="197"/>
      <c r="M120" s="101" t="s">
        <v>1</v>
      </c>
      <c r="N120" s="102" t="s">
        <v>37</v>
      </c>
      <c r="O120" s="102" t="s">
        <v>123</v>
      </c>
      <c r="P120" s="102" t="s">
        <v>124</v>
      </c>
      <c r="Q120" s="102" t="s">
        <v>125</v>
      </c>
      <c r="R120" s="102" t="s">
        <v>126</v>
      </c>
      <c r="S120" s="102" t="s">
        <v>127</v>
      </c>
      <c r="T120" s="103" t="s">
        <v>128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129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109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1380</v>
      </c>
      <c r="F122" s="206" t="s">
        <v>1381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P123+P131+P134+P136</f>
        <v>0</v>
      </c>
      <c r="Q122" s="211"/>
      <c r="R122" s="212">
        <f>R123+R131+R134+R136</f>
        <v>0</v>
      </c>
      <c r="S122" s="211"/>
      <c r="T122" s="213">
        <f>T123+T131+T134+T136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161</v>
      </c>
      <c r="AT122" s="215" t="s">
        <v>72</v>
      </c>
      <c r="AU122" s="215" t="s">
        <v>73</v>
      </c>
      <c r="AY122" s="214" t="s">
        <v>132</v>
      </c>
      <c r="BK122" s="216">
        <f>BK123+BK131+BK134+BK136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1382</v>
      </c>
      <c r="F123" s="217" t="s">
        <v>1383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SUM(P124:P130)</f>
        <v>0</v>
      </c>
      <c r="Q123" s="211"/>
      <c r="R123" s="212">
        <f>SUM(R124:R130)</f>
        <v>0</v>
      </c>
      <c r="S123" s="211"/>
      <c r="T123" s="213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161</v>
      </c>
      <c r="AT123" s="215" t="s">
        <v>72</v>
      </c>
      <c r="AU123" s="215" t="s">
        <v>81</v>
      </c>
      <c r="AY123" s="214" t="s">
        <v>132</v>
      </c>
      <c r="BK123" s="216">
        <f>SUM(BK124:BK130)</f>
        <v>0</v>
      </c>
    </row>
    <row r="124" s="2" customFormat="1" ht="16.5" customHeight="1">
      <c r="A124" s="39"/>
      <c r="B124" s="40"/>
      <c r="C124" s="219" t="s">
        <v>81</v>
      </c>
      <c r="D124" s="219" t="s">
        <v>134</v>
      </c>
      <c r="E124" s="220" t="s">
        <v>1384</v>
      </c>
      <c r="F124" s="221" t="s">
        <v>1385</v>
      </c>
      <c r="G124" s="222" t="s">
        <v>1386</v>
      </c>
      <c r="H124" s="223">
        <v>1</v>
      </c>
      <c r="I124" s="224"/>
      <c r="J124" s="225">
        <f>ROUND(I124*H124,2)</f>
        <v>0</v>
      </c>
      <c r="K124" s="221" t="s">
        <v>138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139</v>
      </c>
      <c r="AT124" s="230" t="s">
        <v>134</v>
      </c>
      <c r="AU124" s="230" t="s">
        <v>83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139</v>
      </c>
      <c r="BM124" s="230" t="s">
        <v>83</v>
      </c>
    </row>
    <row r="125" s="2" customFormat="1">
      <c r="A125" s="39"/>
      <c r="B125" s="40"/>
      <c r="C125" s="41"/>
      <c r="D125" s="232" t="s">
        <v>140</v>
      </c>
      <c r="E125" s="41"/>
      <c r="F125" s="233" t="s">
        <v>1387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140</v>
      </c>
      <c r="AU125" s="18" t="s">
        <v>83</v>
      </c>
    </row>
    <row r="126" s="2" customFormat="1" ht="16.5" customHeight="1">
      <c r="A126" s="39"/>
      <c r="B126" s="40"/>
      <c r="C126" s="219" t="s">
        <v>83</v>
      </c>
      <c r="D126" s="219" t="s">
        <v>134</v>
      </c>
      <c r="E126" s="220" t="s">
        <v>1388</v>
      </c>
      <c r="F126" s="221" t="s">
        <v>1389</v>
      </c>
      <c r="G126" s="222" t="s">
        <v>1390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139</v>
      </c>
      <c r="AT126" s="230" t="s">
        <v>134</v>
      </c>
      <c r="AU126" s="230" t="s">
        <v>83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139</v>
      </c>
      <c r="BM126" s="230" t="s">
        <v>139</v>
      </c>
    </row>
    <row r="127" s="2" customFormat="1" ht="16.5" customHeight="1">
      <c r="A127" s="39"/>
      <c r="B127" s="40"/>
      <c r="C127" s="219" t="s">
        <v>155</v>
      </c>
      <c r="D127" s="219" t="s">
        <v>134</v>
      </c>
      <c r="E127" s="220" t="s">
        <v>1391</v>
      </c>
      <c r="F127" s="221" t="s">
        <v>1392</v>
      </c>
      <c r="G127" s="222" t="s">
        <v>1390</v>
      </c>
      <c r="H127" s="223">
        <v>1</v>
      </c>
      <c r="I127" s="224"/>
      <c r="J127" s="225">
        <f>ROUND(I127*H127,2)</f>
        <v>0</v>
      </c>
      <c r="K127" s="221" t="s">
        <v>138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139</v>
      </c>
      <c r="AT127" s="230" t="s">
        <v>134</v>
      </c>
      <c r="AU127" s="230" t="s">
        <v>83</v>
      </c>
      <c r="AY127" s="18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139</v>
      </c>
      <c r="BM127" s="230" t="s">
        <v>158</v>
      </c>
    </row>
    <row r="128" s="2" customFormat="1">
      <c r="A128" s="39"/>
      <c r="B128" s="40"/>
      <c r="C128" s="41"/>
      <c r="D128" s="232" t="s">
        <v>140</v>
      </c>
      <c r="E128" s="41"/>
      <c r="F128" s="233" t="s">
        <v>1393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2" customFormat="1" ht="16.5" customHeight="1">
      <c r="A129" s="39"/>
      <c r="B129" s="40"/>
      <c r="C129" s="219" t="s">
        <v>139</v>
      </c>
      <c r="D129" s="219" t="s">
        <v>134</v>
      </c>
      <c r="E129" s="220" t="s">
        <v>1394</v>
      </c>
      <c r="F129" s="221" t="s">
        <v>1395</v>
      </c>
      <c r="G129" s="222" t="s">
        <v>1390</v>
      </c>
      <c r="H129" s="223">
        <v>1</v>
      </c>
      <c r="I129" s="224"/>
      <c r="J129" s="225">
        <f>ROUND(I129*H129,2)</f>
        <v>0</v>
      </c>
      <c r="K129" s="221" t="s">
        <v>138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139</v>
      </c>
      <c r="AT129" s="230" t="s">
        <v>134</v>
      </c>
      <c r="AU129" s="230" t="s">
        <v>83</v>
      </c>
      <c r="AY129" s="18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139</v>
      </c>
      <c r="BM129" s="230" t="s">
        <v>165</v>
      </c>
    </row>
    <row r="130" s="2" customFormat="1">
      <c r="A130" s="39"/>
      <c r="B130" s="40"/>
      <c r="C130" s="41"/>
      <c r="D130" s="232" t="s">
        <v>140</v>
      </c>
      <c r="E130" s="41"/>
      <c r="F130" s="233" t="s">
        <v>1396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140</v>
      </c>
      <c r="AU130" s="18" t="s">
        <v>83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1397</v>
      </c>
      <c r="F131" s="217" t="s">
        <v>1398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SUM(P132:P133)</f>
        <v>0</v>
      </c>
      <c r="Q131" s="211"/>
      <c r="R131" s="212">
        <f>SUM(R132:R133)</f>
        <v>0</v>
      </c>
      <c r="S131" s="211"/>
      <c r="T131" s="21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161</v>
      </c>
      <c r="AT131" s="215" t="s">
        <v>72</v>
      </c>
      <c r="AU131" s="215" t="s">
        <v>81</v>
      </c>
      <c r="AY131" s="214" t="s">
        <v>132</v>
      </c>
      <c r="BK131" s="216">
        <f>SUM(BK132:BK133)</f>
        <v>0</v>
      </c>
    </row>
    <row r="132" s="2" customFormat="1" ht="16.5" customHeight="1">
      <c r="A132" s="39"/>
      <c r="B132" s="40"/>
      <c r="C132" s="219" t="s">
        <v>161</v>
      </c>
      <c r="D132" s="219" t="s">
        <v>134</v>
      </c>
      <c r="E132" s="220" t="s">
        <v>1399</v>
      </c>
      <c r="F132" s="221" t="s">
        <v>1400</v>
      </c>
      <c r="G132" s="222" t="s">
        <v>1390</v>
      </c>
      <c r="H132" s="223">
        <v>5</v>
      </c>
      <c r="I132" s="224"/>
      <c r="J132" s="225">
        <f>ROUND(I132*H132,2)</f>
        <v>0</v>
      </c>
      <c r="K132" s="221" t="s">
        <v>138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139</v>
      </c>
      <c r="AT132" s="230" t="s">
        <v>134</v>
      </c>
      <c r="AU132" s="230" t="s">
        <v>83</v>
      </c>
      <c r="AY132" s="18" t="s">
        <v>132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139</v>
      </c>
      <c r="BM132" s="230" t="s">
        <v>171</v>
      </c>
    </row>
    <row r="133" s="2" customFormat="1">
      <c r="A133" s="39"/>
      <c r="B133" s="40"/>
      <c r="C133" s="41"/>
      <c r="D133" s="232" t="s">
        <v>140</v>
      </c>
      <c r="E133" s="41"/>
      <c r="F133" s="233" t="s">
        <v>1401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83</v>
      </c>
    </row>
    <row r="134" s="12" customFormat="1" ht="22.8" customHeight="1">
      <c r="A134" s="12"/>
      <c r="B134" s="203"/>
      <c r="C134" s="204"/>
      <c r="D134" s="205" t="s">
        <v>72</v>
      </c>
      <c r="E134" s="217" t="s">
        <v>1402</v>
      </c>
      <c r="F134" s="217" t="s">
        <v>1403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161</v>
      </c>
      <c r="AT134" s="215" t="s">
        <v>72</v>
      </c>
      <c r="AU134" s="215" t="s">
        <v>81</v>
      </c>
      <c r="AY134" s="214" t="s">
        <v>132</v>
      </c>
      <c r="BK134" s="216">
        <f>BK135</f>
        <v>0</v>
      </c>
    </row>
    <row r="135" s="2" customFormat="1" ht="16.5" customHeight="1">
      <c r="A135" s="39"/>
      <c r="B135" s="40"/>
      <c r="C135" s="219" t="s">
        <v>158</v>
      </c>
      <c r="D135" s="219" t="s">
        <v>134</v>
      </c>
      <c r="E135" s="220" t="s">
        <v>1404</v>
      </c>
      <c r="F135" s="221" t="s">
        <v>1405</v>
      </c>
      <c r="G135" s="222" t="s">
        <v>1390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139</v>
      </c>
      <c r="AT135" s="230" t="s">
        <v>134</v>
      </c>
      <c r="AU135" s="230" t="s">
        <v>83</v>
      </c>
      <c r="AY135" s="18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139</v>
      </c>
      <c r="BM135" s="230" t="s">
        <v>175</v>
      </c>
    </row>
    <row r="136" s="12" customFormat="1" ht="22.8" customHeight="1">
      <c r="A136" s="12"/>
      <c r="B136" s="203"/>
      <c r="C136" s="204"/>
      <c r="D136" s="205" t="s">
        <v>72</v>
      </c>
      <c r="E136" s="217" t="s">
        <v>1406</v>
      </c>
      <c r="F136" s="217" t="s">
        <v>1407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SUM(P137:P138)</f>
        <v>0</v>
      </c>
      <c r="Q136" s="211"/>
      <c r="R136" s="212">
        <f>SUM(R137:R138)</f>
        <v>0</v>
      </c>
      <c r="S136" s="211"/>
      <c r="T136" s="21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161</v>
      </c>
      <c r="AT136" s="215" t="s">
        <v>72</v>
      </c>
      <c r="AU136" s="215" t="s">
        <v>81</v>
      </c>
      <c r="AY136" s="214" t="s">
        <v>132</v>
      </c>
      <c r="BK136" s="216">
        <f>SUM(BK137:BK138)</f>
        <v>0</v>
      </c>
    </row>
    <row r="137" s="2" customFormat="1" ht="16.5" customHeight="1">
      <c r="A137" s="39"/>
      <c r="B137" s="40"/>
      <c r="C137" s="219" t="s">
        <v>178</v>
      </c>
      <c r="D137" s="219" t="s">
        <v>134</v>
      </c>
      <c r="E137" s="220" t="s">
        <v>1408</v>
      </c>
      <c r="F137" s="221" t="s">
        <v>1409</v>
      </c>
      <c r="G137" s="222" t="s">
        <v>1390</v>
      </c>
      <c r="H137" s="223">
        <v>1</v>
      </c>
      <c r="I137" s="224"/>
      <c r="J137" s="225">
        <f>ROUND(I137*H137,2)</f>
        <v>0</v>
      </c>
      <c r="K137" s="221" t="s">
        <v>138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139</v>
      </c>
      <c r="AT137" s="230" t="s">
        <v>134</v>
      </c>
      <c r="AU137" s="230" t="s">
        <v>83</v>
      </c>
      <c r="AY137" s="18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139</v>
      </c>
      <c r="BM137" s="230" t="s">
        <v>179</v>
      </c>
    </row>
    <row r="138" s="2" customFormat="1">
      <c r="A138" s="39"/>
      <c r="B138" s="40"/>
      <c r="C138" s="41"/>
      <c r="D138" s="232" t="s">
        <v>140</v>
      </c>
      <c r="E138" s="41"/>
      <c r="F138" s="233" t="s">
        <v>1410</v>
      </c>
      <c r="G138" s="41"/>
      <c r="H138" s="41"/>
      <c r="I138" s="234"/>
      <c r="J138" s="41"/>
      <c r="K138" s="41"/>
      <c r="L138" s="45"/>
      <c r="M138" s="291"/>
      <c r="N138" s="292"/>
      <c r="O138" s="293"/>
      <c r="P138" s="293"/>
      <c r="Q138" s="293"/>
      <c r="R138" s="293"/>
      <c r="S138" s="293"/>
      <c r="T138" s="294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83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Bb2nQTsud0vRFEERj+j7TOafbFVNMGz6JWW1jHTjTbj9dPZkXhBjhCTo/Wb8po6bJPZpVrwN9repsjqpMpALPw==" hashValue="Bz1ZMNi6mekgS08msl/7+WIRGijOUQLjAq9WrNDkEFFyhEgHL6/9fCQwTOnx5+gBPSWggyQTwQlekaH2dTd31g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3_01/012103000"/>
    <hyperlink ref="F128" r:id="rId2" display="https://podminky.urs.cz/item/CS_URS_2023_01/012303000"/>
    <hyperlink ref="F130" r:id="rId3" display="https://podminky.urs.cz/item/CS_URS_2023_01/013254000"/>
    <hyperlink ref="F133" r:id="rId4" display="https://podminky.urs.cz/item/CS_URS_2023_01/034503000"/>
    <hyperlink ref="F138" r:id="rId5" display="https://podminky.urs.cz/item/CS_URS_2023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PC-IVETA\iveta</dc:creator>
  <cp:lastModifiedBy>PC-IVETA\iveta</cp:lastModifiedBy>
  <dcterms:created xsi:type="dcterms:W3CDTF">2023-05-22T13:15:34Z</dcterms:created>
  <dcterms:modified xsi:type="dcterms:W3CDTF">2023-05-22T13:15:51Z</dcterms:modified>
</cp:coreProperties>
</file>