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35" yWindow="495" windowWidth="32760" windowHeight="27195" activeTab="3"/>
  </bookViews>
  <sheets>
    <sheet name="KRYCÍ LIST" sheetId="1" r:id="rId1"/>
    <sheet name="SOUPIS DODÁVEK A PRACÍ" sheetId="2" r:id="rId2"/>
    <sheet name="DÍLČÍ SOUPIS - ELEKTRO" sheetId="3" r:id="rId3"/>
    <sheet name="DÍLČÍ SOUPIS - AV TECHNIKA" sheetId="4" r:id="rId4"/>
    <sheet name="DÍLČÍ SOUPIS - OSVĚTLENÍ" sheetId="5" r:id="rId5"/>
  </sheets>
  <externalReferences>
    <externalReference r:id="rId8"/>
  </externalReferences>
  <definedNames>
    <definedName name="Zaklad5">'[1]Krycí list_Stavební část'!$F$30</definedName>
  </definedNames>
  <calcPr fullCalcOnLoad="1"/>
</workbook>
</file>

<file path=xl/sharedStrings.xml><?xml version="1.0" encoding="utf-8"?>
<sst xmlns="http://schemas.openxmlformats.org/spreadsheetml/2006/main" count="1360" uniqueCount="498">
  <si>
    <t>ks</t>
  </si>
  <si>
    <t>S</t>
  </si>
  <si>
    <t>m2</t>
  </si>
  <si>
    <t>kpl</t>
  </si>
  <si>
    <t>M</t>
  </si>
  <si>
    <t>G</t>
  </si>
  <si>
    <t>OS</t>
  </si>
  <si>
    <t>V</t>
  </si>
  <si>
    <t>hod</t>
  </si>
  <si>
    <t>P</t>
  </si>
  <si>
    <t>Místnost</t>
  </si>
  <si>
    <t>Profese</t>
  </si>
  <si>
    <t>Předmět</t>
  </si>
  <si>
    <t>Počet</t>
  </si>
  <si>
    <t>Koordinace</t>
  </si>
  <si>
    <t>CELKEM</t>
  </si>
  <si>
    <t>Číslo položky</t>
  </si>
  <si>
    <t>Jednotková cena</t>
  </si>
  <si>
    <t>Poznámky</t>
  </si>
  <si>
    <t>Rozměry (mm)</t>
  </si>
  <si>
    <t>Délka</t>
  </si>
  <si>
    <t>Šířka</t>
  </si>
  <si>
    <t>Výška</t>
  </si>
  <si>
    <t>Množství</t>
  </si>
  <si>
    <t>Odkaz na projektovou dokumentaci (č. výkresu)</t>
  </si>
  <si>
    <t>Vitrína</t>
  </si>
  <si>
    <t>Dodávka
(Kč)</t>
  </si>
  <si>
    <t>Montáž
(Kč)</t>
  </si>
  <si>
    <t>Popis</t>
  </si>
  <si>
    <t>Celková cena bez DPH
(Kč)</t>
  </si>
  <si>
    <t>Číslo</t>
  </si>
  <si>
    <t>Typ položky</t>
  </si>
  <si>
    <t>Stůl s vitrínami</t>
  </si>
  <si>
    <t>700 - 1 400</t>
  </si>
  <si>
    <t>Pultová vitrína</t>
  </si>
  <si>
    <t>Osvětlení a elektro - viz samostatné položky
Adjustační prvky - viz samostatné položky
Vitrína přikotvena ke stěně proti překlopení</t>
  </si>
  <si>
    <t>Osvětlení a elektro - viz samostatné položky
Adjustační prvky - viz samostatné položky</t>
  </si>
  <si>
    <t>Soklová vitrína</t>
  </si>
  <si>
    <t>Stůl</t>
  </si>
  <si>
    <t>Podstavec</t>
  </si>
  <si>
    <t>Podstavec pod exponát
Ocelová konstrukce - svařenec z jäckelů, ocel. Plech</t>
  </si>
  <si>
    <t>Adjustační prvky - viz samostatné položky</t>
  </si>
  <si>
    <t>Stůl
Ocelová podnož - svařenec
Vrchní deska buková spárovka tl. 40mm
Ve stole osazeno osvětlení</t>
  </si>
  <si>
    <t>C</t>
  </si>
  <si>
    <t>Vestavba</t>
  </si>
  <si>
    <t>PSV</t>
  </si>
  <si>
    <t>Židle</t>
  </si>
  <si>
    <t>Z</t>
  </si>
  <si>
    <t>Zavěšení stropu</t>
  </si>
  <si>
    <t>Zámečnická konstrukce k zavěšení stropu
Hmotnost stropu cca 1 000 kg
Kotveno chemickými kotvami</t>
  </si>
  <si>
    <t>Grafika</t>
  </si>
  <si>
    <t>Grafická příprava včetně šablon</t>
  </si>
  <si>
    <t>Potisk panelů do vitrín</t>
  </si>
  <si>
    <t>Model Klatov</t>
  </si>
  <si>
    <t>OSV</t>
  </si>
  <si>
    <t>Lavice</t>
  </si>
  <si>
    <t>Osvětlení</t>
  </si>
  <si>
    <t>AV</t>
  </si>
  <si>
    <t>EL</t>
  </si>
  <si>
    <t>AV média</t>
  </si>
  <si>
    <t>Elektro</t>
  </si>
  <si>
    <t>Stínění oken</t>
  </si>
  <si>
    <t xml:space="preserve">Přípojení a řízení expozice
</t>
  </si>
  <si>
    <t>Dodávka a montáž osvětlení do vitrín</t>
  </si>
  <si>
    <t>Lightdesign</t>
  </si>
  <si>
    <t>Odborné nasvícení exponátů</t>
  </si>
  <si>
    <t>Realizační projekt silnoproudu a slaboproudu</t>
  </si>
  <si>
    <t>VRN</t>
  </si>
  <si>
    <t>Koordinace stavby s ostatními částmi expozice (Modely, Exponáty, Grafika, AV, Osvětlení)</t>
  </si>
  <si>
    <t>Zařízení staveniště</t>
  </si>
  <si>
    <t>DSPS</t>
  </si>
  <si>
    <t>Dokumentace skutečného provedení stavby</t>
  </si>
  <si>
    <t>Vzorky</t>
  </si>
  <si>
    <t>Návrh adjustace a řešení scénografie prostoru vitríny</t>
  </si>
  <si>
    <t>Návrh řešení light designu prostoru a vitríny</t>
  </si>
  <si>
    <t>Dodávka a montáž</t>
  </si>
  <si>
    <t xml:space="preserve">Příprava a programování obsahu
</t>
  </si>
  <si>
    <t>Návrh ilustrací a obsahů do AV</t>
  </si>
  <si>
    <t>Návrh grafiky a grafického řešení + navigace na základě grafického manuálu</t>
  </si>
  <si>
    <t>Materiály a nosiče pro grafiku (perspex, plexi, atd)</t>
  </si>
  <si>
    <t>Materiály a barevnosti
- nátěry, čalounění, barevnosti, dřevěné prvky, čalounění, textilní stínění oken</t>
  </si>
  <si>
    <t>Prototyp adjustačních prvků</t>
  </si>
  <si>
    <t>OST</t>
  </si>
  <si>
    <t>Vysprávky</t>
  </si>
  <si>
    <t>Vysprávky stěn po kotvení a instalaci</t>
  </si>
  <si>
    <t>Stůl s projekcí</t>
  </si>
  <si>
    <t>Stůl s projekcí na bustu
Ocelová konstrukce - svařenec z jäckelů, ocel. plech, hlinikové typové profily
Vrchní deska buková spárovka tl. 40mm
Opláštění části nohou a panel pro grafiku - natíraná MDF</t>
  </si>
  <si>
    <t>Programování řízení</t>
  </si>
  <si>
    <t>Instalace včetně dohotovení datových rozvodů</t>
  </si>
  <si>
    <t>Projekt řízení a úprav silových rozvaděčů</t>
  </si>
  <si>
    <t>Celkem materiál</t>
  </si>
  <si>
    <t>Drobný instalační materiál</t>
  </si>
  <si>
    <t>m</t>
  </si>
  <si>
    <t>Kabel datový  CAT 6 STP s izolací typu Lsoh</t>
  </si>
  <si>
    <t>Jistič 10/B s vypínací pevností 6kA podle IEC</t>
  </si>
  <si>
    <t>Jistič  10A/B pro jištění napáječů a spínancích napětí</t>
  </si>
  <si>
    <t>Lan switch do silového rozvaděče</t>
  </si>
  <si>
    <t>Napájecí zdroj pro spínací jednotky a switche 24V/DC_60VA</t>
  </si>
  <si>
    <t>Instalační stykač- dva okruhy spínací  25 spínaný proud s možností ručního sepnutí. Ovládací i spínané napětí 230V. Třída použití 7</t>
  </si>
  <si>
    <t>Instalační stykač 25A</t>
  </si>
  <si>
    <t>Průmyslový spínací modul 8 x 16 A s řízením pomocí  IP v provedení na DIN lištu s napájecím napětím systému 24V-DC druhá jednotka  / Jedna ze spínacích jednotek  pro řízení světelné lišty je v patrovém rozvaděči/</t>
  </si>
  <si>
    <t>Jednotka pro spínání napájecích okruhů v silovém rozvaděči</t>
  </si>
  <si>
    <t>Dovybavení rozvaděče RP 2.3</t>
  </si>
  <si>
    <t>1</t>
  </si>
  <si>
    <t>Instalační stykač čtyřpólový se spínaným proudem 4x25A . Spínací napětí 230V s možností ručního sepnutí stykače.</t>
  </si>
  <si>
    <t>Instalační stykač 25A _3F</t>
  </si>
  <si>
    <t>Dovybavení rozvaděče RP 1.3</t>
  </si>
  <si>
    <t>Hager</t>
  </si>
  <si>
    <t>Control CUE DALI-d</t>
  </si>
  <si>
    <t>Řídící jednotky expozice v provedení na DIN lištu. Jednotka je osazena následujícími porty : 1x LAN typu 10/100, 1x DALI port, 1 x RS232/485 port + 4x univerzální versatile port</t>
  </si>
  <si>
    <t>Jednotka pro řízení expozice  umístěná v silovém rozvaděči</t>
  </si>
  <si>
    <t>Dovybavení rozvaděče RP 1.2</t>
  </si>
  <si>
    <t>Papouch – EDGAR</t>
  </si>
  <si>
    <t>Převodník IP / RS 232 s web rozhraním pro nastavení parametrů. Převodník umožňuje POE napájení.</t>
  </si>
  <si>
    <t>Modul přechodu IP na RS 232</t>
  </si>
  <si>
    <t>004</t>
  </si>
  <si>
    <t>Řízení projektorů nové expozice</t>
  </si>
  <si>
    <t>cena celkem</t>
  </si>
  <si>
    <t>jednotkovácena</t>
  </si>
  <si>
    <t>množství</t>
  </si>
  <si>
    <t>měrná jednotka</t>
  </si>
  <si>
    <t>specifikace</t>
  </si>
  <si>
    <t>název</t>
  </si>
  <si>
    <t>expoziční číslo místnosti</t>
  </si>
  <si>
    <t>CELKEM (CENA BEZ DPH)</t>
  </si>
  <si>
    <t xml:space="preserve">cena celkem </t>
  </si>
  <si>
    <t>Výchozí revize</t>
  </si>
  <si>
    <t>Soundtube FP6030-II</t>
  </si>
  <si>
    <t>BrighSign LS424</t>
  </si>
  <si>
    <t>AV.16</t>
  </si>
  <si>
    <t>AV.15</t>
  </si>
  <si>
    <t>Samsung QM75R</t>
  </si>
  <si>
    <t>AV.14</t>
  </si>
  <si>
    <t>AV.13</t>
  </si>
  <si>
    <t>AV.12</t>
  </si>
  <si>
    <t>AV.11</t>
  </si>
  <si>
    <t>AV.10</t>
  </si>
  <si>
    <t>AV.09</t>
  </si>
  <si>
    <t>Panasonic PT-FRZ50</t>
  </si>
  <si>
    <t>AV.08</t>
  </si>
  <si>
    <t>AV.07</t>
  </si>
  <si>
    <t>AV.06</t>
  </si>
  <si>
    <t>AV.05</t>
  </si>
  <si>
    <t>AV.04</t>
  </si>
  <si>
    <t>AV.03</t>
  </si>
  <si>
    <t>AV.02</t>
  </si>
  <si>
    <t>Optoma ZU500USTe</t>
  </si>
  <si>
    <t>AV.01b</t>
  </si>
  <si>
    <t>AV.01a</t>
  </si>
  <si>
    <t>doprava</t>
  </si>
  <si>
    <t>montáž napájecích lišt</t>
  </si>
  <si>
    <t>montáž předřadníků</t>
  </si>
  <si>
    <t>montáž LED modulů</t>
  </si>
  <si>
    <t>montáž svítidel</t>
  </si>
  <si>
    <t>Celkem</t>
  </si>
  <si>
    <t>Cena</t>
  </si>
  <si>
    <t>Datum:</t>
  </si>
  <si>
    <t>Zpracoval:</t>
  </si>
  <si>
    <t>Ing. arch. Jan Albrecht</t>
  </si>
  <si>
    <t>Projekt:</t>
  </si>
  <si>
    <t>AudioGuide</t>
  </si>
  <si>
    <t>Adjustace</t>
  </si>
  <si>
    <t xml:space="preserve">Editorská příprava textů
</t>
  </si>
  <si>
    <t>Polep stěn - SDK</t>
  </si>
  <si>
    <t>Potisk nosiču pro grafiku - popisek k exponátům</t>
  </si>
  <si>
    <t>Potisk podsvícených panelů</t>
  </si>
  <si>
    <t>Lavice dřevěná s čalouněním</t>
  </si>
  <si>
    <t>Adjustace a scénografie exponátů ve vitrínách</t>
  </si>
  <si>
    <t>kontaktní osoba:</t>
  </si>
  <si>
    <t>datum a podpis:</t>
  </si>
  <si>
    <t xml:space="preserve">IČO: </t>
  </si>
  <si>
    <t>CENA CELKEM VČ. DPH</t>
  </si>
  <si>
    <t>Identifikační údaje</t>
  </si>
  <si>
    <t>Architektonické a výtvarné řešení nové expozice v hlavní budově Vlastivědného muzea dr. Hostaše v Klatovech</t>
  </si>
  <si>
    <t>Akce:</t>
  </si>
  <si>
    <t>Místo:</t>
  </si>
  <si>
    <t>Vlastivědné muzeum Dr. Hostaše v Klatovech, Hostašova 1, 339 01 Klatovy IV.</t>
  </si>
  <si>
    <t>Objednatel:</t>
  </si>
  <si>
    <t>Zpracovatel:</t>
  </si>
  <si>
    <t>Zhotovitel:</t>
  </si>
  <si>
    <t>Projektant:</t>
  </si>
  <si>
    <t>Vlastivědné muzeum Dr. Hostaše v Klatovech, p.o.</t>
  </si>
  <si>
    <t>Hostašova 1, 339 01 Klatovy IV.</t>
  </si>
  <si>
    <t>IČO: 00075078</t>
  </si>
  <si>
    <t>Mgr. Luboš Smolík</t>
  </si>
  <si>
    <t>+420 737 061 235</t>
  </si>
  <si>
    <t>info@muzeumklatovy.cz</t>
  </si>
  <si>
    <t>Závěrka 473/8, 169 00 Praha 6</t>
  </si>
  <si>
    <t>+420 737 986 438</t>
  </si>
  <si>
    <t>janalbrecht@janalbrecht.cz</t>
  </si>
  <si>
    <t>Mgr. Renata Slámková</t>
  </si>
  <si>
    <t>+420 602 255 154</t>
  </si>
  <si>
    <t>renata.slamkova@gmail.com</t>
  </si>
  <si>
    <t>Označení</t>
  </si>
  <si>
    <t>Položka</t>
  </si>
  <si>
    <t>Poznámka</t>
  </si>
  <si>
    <t>Hlavní části dodávky expozice</t>
  </si>
  <si>
    <t>Zámečnické a související výrobky</t>
  </si>
  <si>
    <t>Modely</t>
  </si>
  <si>
    <t>AV media</t>
  </si>
  <si>
    <t>Elektro silnoproud slaboproud</t>
  </si>
  <si>
    <t>Ostatní náklady</t>
  </si>
  <si>
    <t>Vysprávky, apod.</t>
  </si>
  <si>
    <t xml:space="preserve">Základní rozpočtové náklady </t>
  </si>
  <si>
    <t>Celkem bez DPH</t>
  </si>
  <si>
    <t xml:space="preserve">Vedlejší rozpočtové náklady </t>
  </si>
  <si>
    <t>DPH 21%</t>
  </si>
  <si>
    <t>CENA CELKEM BEZ DPH</t>
  </si>
  <si>
    <t>Prosklenná vitrína, prachotěsná,
Ocelová konstrukce - svařenec z jäckelů, ocel. plech, hlinikové typové profily
Zasklení sklem VSG 55.1 v kvalitě dle popisu v tabulkách
Vestavba do vitríny a záda - natíraná MDF</t>
  </si>
  <si>
    <t>Prosklenná vitrína, prachotěsná
Ocelová konstrukce - svařenec z jäckelů, ocel. plech, hlinikové typové profily
Zasklení sklem VSG 55.1 v kvalitě dle popisu v tabulkách
Vestavba do vitríny a záda - natíraná MDF</t>
  </si>
  <si>
    <t>Stůl s prachotěsnými vitrínami a zásuvkami
Část vitrín zapuštěna, část osazena na stole
Ocelová konstrukce - svařenec z jäckelů, ocel. plech, hlinikové typové profily
Vrchní deska buková spárovka tl. 40mm
Zasklení sklem VSG 55.1 a VSG 44.1 v kvalitě dle popisu v tabulkách
Vestavba do vitríny - natíraná MDF
Opláštění části nohou a panel pro grafiku - natíraná MDF</t>
  </si>
  <si>
    <t>Pultová vitrína, prachotěsná
Ocelová konstrukce - svařenec z jäckelů, ocel. plech, hlinikové typové profily
Zasklení sklem VSG 55.1 v kvalitě dle popisu v tabulkách
Vestavba do vitríny - natíraná MDF</t>
  </si>
  <si>
    <t>Stůl s prachotěsnými vitrínami a zásuvkami
Vitríny osazeny na stole
Ocelová konstrukce - svařenec z jäckelů, ocel. plech, hlinikové typové profily
Vrchní deska buková spárovka tl. 40mm
Zasklení sklem VSG 55.1 a VSG 44.1 v kvalitě dle popisu v tabulkách
Vestavba do vitríny - natíraná MDF
Opláštění části nohou a panel pro grafiku - natíraná MDF</t>
  </si>
  <si>
    <t>Prosklenná vitrína s vysokým soklem, prachotěsná,
Ocelová konstrukce - svařenec z jäckelů, ocel. plech, hlinikové typové profily
Zasklení sklem VSG 55.1 v kvalitě dle popisu v tabulkách
Vestavba do vitríny - natíraná MDF</t>
  </si>
  <si>
    <t>Neobsazeno</t>
  </si>
  <si>
    <t>Stůl na bustu
Ocelová konstrukce - svařenec z jäckelů, ocel. plech, hlinikové typové profily
Vrchní deska buková spárovka tl. 40mm</t>
  </si>
  <si>
    <t>IČO: 01213067</t>
  </si>
  <si>
    <t>Krycí lišta podlah</t>
  </si>
  <si>
    <t>dl.</t>
  </si>
  <si>
    <t>Adjustace exponátu</t>
  </si>
  <si>
    <t>Trn základní</t>
  </si>
  <si>
    <t>Modely Klatov ve třech různých obdobích v měřítku 1:400
3D tisk</t>
  </si>
  <si>
    <t>Variabilní trn pro drobné eponáty</t>
  </si>
  <si>
    <t>Úchyt jednoramenný</t>
  </si>
  <si>
    <t>Trojnožka</t>
  </si>
  <si>
    <t>Úchyt pro keramiku - varianta 1</t>
  </si>
  <si>
    <t>Úchyt pro keramiku - varianta 2</t>
  </si>
  <si>
    <t>Trn v soklu</t>
  </si>
  <si>
    <t xml:space="preserve">Dodávka a montáž 25 ks průvodců
</t>
  </si>
  <si>
    <t>Dvě jazykové mutace - DE + EN
Překlad 50 normostran textu do každé mutace
Namluvení 1hod textu do každé mutace</t>
  </si>
  <si>
    <t>zaškolení obsluhy, dokumentace skutečného provedení</t>
  </si>
  <si>
    <t>Ostatní</t>
  </si>
  <si>
    <t>Veškeré instalační práce spojené s instalovanou technikou a jejím zprovozněním. Součástí instalace je montáž techniky dle požadavků zadavatele.</t>
  </si>
  <si>
    <t>Instalace</t>
  </si>
  <si>
    <t>AV.17</t>
  </si>
  <si>
    <t>Materiál k propojení projektoru, přehrávače a připojení všech komponent k napájení 230V a k LAN síti, zajišťující řízení</t>
  </si>
  <si>
    <t>Materiál</t>
  </si>
  <si>
    <t>Projekční film je určený k přímému lepení na sklo nebo akryl. vhodný pro zadní projekci a pro použití s short throw projektory. Když se na film nepromítá, není průhledný, má miniaturní granularitu pro vysoké rozlišení. Teplotně a UV odolný, nesmí docházet k praskání, zkracování, měknutí, odlepování a jiným nežádoucím efektům v běžných podmínkách vnitřního provozu (vlhkost 20-70 %, teplota 10-30 stupňů Celsia). Pozorovací úhel minimálně 140 stupňů ze všech strán, povrch je difuzní, nevytváří nežádoucí odlesky / zrcadlové efekty.</t>
  </si>
  <si>
    <t>Projekční fólie</t>
  </si>
  <si>
    <t>Atyp držák pro umístění na výšku</t>
  </si>
  <si>
    <t>Držák na projektor</t>
  </si>
  <si>
    <t>Brightsign HD224</t>
  </si>
  <si>
    <t>Multimediální přehrávač určený pro provoz min. 16/7 - bezvětrákové provedení, úložiště bez pohyblivých částí o velikosti min. 16GB, podpora H.264, H.265 kodeků, výstup 1xHDMI 1.4 nebo vyšší s výstupním rozlišením minimálně 1920x1200 při 50 nebo 60 Hz, min. 1x RJ45. Možnost řízení pomocí LAN. Možnost synchronního pouštění obsahu na více přehrávačích najednou s přesností na jeden frame (obrázek přehrávaného obrazu).</t>
  </si>
  <si>
    <t>Multimediální přehrávač</t>
  </si>
  <si>
    <t>Vivitek DU775Z-UST</t>
  </si>
  <si>
    <t>Profesionální instalační laserový projektor s rozlišením min. WUXGA (1920 x 1200), jas min. 4000 lm, kontrast minimálně 15.000:1. Předpokládaná životnost světelného zdroje je min. 20 000 hod. Projekční poměr je v rozmezí 0.22-0.26:1, vstup minimálně 1xHDMI. Možnost řízení pomocí LAN (lze realizovat dodáním převodníku RS232 na LAN). Projektor umožňuje montáž na výšku - objektivem vzhůru (tj. kolmo na podlahu).</t>
  </si>
  <si>
    <t>Projektor</t>
  </si>
  <si>
    <t>Výroba atypického držáku a rámečku na display</t>
  </si>
  <si>
    <t>Atypický držák/rámeček na display</t>
  </si>
  <si>
    <t>Materiál k propojení displeje, přehrávače, reproduktoru a připojení všech komponent k napájení 230V a k LAN síti, zajišťující řízení</t>
  </si>
  <si>
    <t>2SDL70 INTUSONIC</t>
  </si>
  <si>
    <t>Instalační 2 kanálový zesilovač s výkonem minimálně 35W při 8Ω na kanál, frekvenční odezva minimálně v rozsahu 20 - 20.000 Hz. Zesilovač je vybaven nastavením výstupní hlasitosti pro každý kanál samostatně.</t>
  </si>
  <si>
    <t>Instalační zesilovač</t>
  </si>
  <si>
    <t>Pasivní směrový reproduktor k zavěšení na strop s frekvenční odezvou minimálně v rozsahu 150 - 20.000Hz, RMS minimálně 1x 15W při 8Ω (nebo srovnatelný). Reproduktor je umístěn uvnitř průhledného dómu přibližně ve tvaru polokoule, zvuk je vyzařován do této polokoule a směrován jejím tvarem pouze jedním směrem.</t>
  </si>
  <si>
    <t>Směrový reproduktor</t>
  </si>
  <si>
    <t>Brightsign LS424</t>
  </si>
  <si>
    <t>Multimediální přehrávač určený pro provoz min. 16/7 - bezvětrákové provedení, úložiště bez pohyblivých částí o velikosti min. 16GB, podpora H.264, H.265 kodeků, výstup 1xHDMI 1.4 nebo vyšší s výstupním rozlišením minimálně 1920x1080 při 50 nebo 60 Hz, 1x analogový audio výstup a 1x RJ45. Možnost řízení pomocí LAN.</t>
  </si>
  <si>
    <t>24" Beetronics 24HD7M</t>
  </si>
  <si>
    <t>Odolný zobrazovací panel určený pro veřejné prostory s úhlopříčkou obrazovky 24", rozlišení obrazové plochy minimálně Full HD (1920x1080 bodů), svítivost obrazovky je minimálně 250 cd/m2. Panel je typu Open Frame pro vestavění do  nábytku a je určený pro provoz min. 16/7 s možností montáže na šířku i na výšku, pozorovací úhel minimálně 170° v obou osách. Vstupy: min. 1xHDMI.</t>
  </si>
  <si>
    <t>Digitální display</t>
  </si>
  <si>
    <t>Držák na displej na zeď</t>
  </si>
  <si>
    <t>Držák na displej</t>
  </si>
  <si>
    <t>JBL Control 23-1</t>
  </si>
  <si>
    <t>Pasivní reproduktory dvoupásmové s basovým měničem min. 3" s frekvenční odezvou minimálně v rozsahu 75 - 20.000Hz, RMS minimálně 2 x 50W při 8Ω (nebo srovnatelný), barva černá. Pár.</t>
  </si>
  <si>
    <t>Pasivní reproduktory</t>
  </si>
  <si>
    <t>Multimediální přehrávač určený pro provoz min. 16/7 - bezvětrákové provedení, úložiště bez pohyblivých částí o velikosti min. 16GB, podpora H.264, H.265 kodeků, výstup min. 1xHDMI 2.0 s výstupním rozlišením minimálně 3840x2160 při 50 nebo 60 Hz, 1x analogový audio výstup a 1x RJ45. Možnost řízení pomocí LAN.</t>
  </si>
  <si>
    <t>Odolný zobrazovací panel určený pro veřejné prostory s úhlopříčkou obrazovky minimálně 75", rozlišení obrazové plochy minimálně 4K (3840x2160 bodů), svítivost obrazovky je minimálně 250 cd/m2. Panel je určený pro provoz min. 16/7 s možností montáže na výšku. Vstupy: min. 1xHDMI, 1xRJ45. Možnost řízení pomocí LAN.</t>
  </si>
  <si>
    <t>Materiál k propojení displeje, přehrávače, reproduktoru a připojení všech komponent k napájení 230V a k LAN síti, zajišťující řízení. Systém pracuje na bázi ultrazvuku, tj. frekvencí nad 20kHz (běžně kolem 40 kHz).</t>
  </si>
  <si>
    <t>HyperSound HSS 3000  (mono)</t>
  </si>
  <si>
    <t>Úzce směrový reproduktor se zesilovačem pro instalaci na stěnu, nebo vitrínu. Reprosoustava je určena pro použití v režimu 24/7. Základní parametry reprosoustavy: min. SPL 85dB/2m pro 1.5kHz, kmitočtový rozsah min. 300Hz až 18kHz, směrovost př útlumu -10 dB je max 20 stupňů.</t>
  </si>
  <si>
    <t>Materiál k propojení displeje, přehrávače, tlačítek a připojení všech komponent k napájení 230V a k LAN síti, zajišťující řízení</t>
  </si>
  <si>
    <t>Jednopólový tlačítkový spínač v provedení antivandal. Montáž do panelu.</t>
  </si>
  <si>
    <t>Tlačítko</t>
  </si>
  <si>
    <t>Brightsign LS424 + Nexmosphere 2x XT-B4 + XN-165</t>
  </si>
  <si>
    <t>Multimediální přehrávač určený pro provoz min. 16/7 - bezvětrákové provedení, úložiště bez pohyblivých částí o velikosti min. 16GB, podpora H.264, H.265 kodeků, výstup 1xHDMI 1.4 nebo vyšší s výstupním rozlišením minimálně 1920x1080 při 50 nebo 60 Hz, min. 1x RJ45. Možnost řízení pomocí LAN. Přehrávač podporuje připojení min. 10 tlačítek, které lze použít pro volbu přehrávaného videa v přehrávači - může být realizováno externím rozhraním připojeným k přehrávači.</t>
  </si>
  <si>
    <t>Philips 55BDL3117P/00</t>
  </si>
  <si>
    <t>Odolný zobrazovací panel určený pro veřejné prostory s úhlopříčkou obrazovky 55", rozlišení obrazové plochy minimálně Full HD (1920x1080 bodů), svítivost obrazovky je minimálně 400 cd/m2 při APL 25 % a typickým kontrastním poměrem min. 5000:1. Panel je určený pro provoz min. 16/7 s možností montáže horizontálně - zobrazovacím panelem dolů (rovnoběžně s podlahou), pozorovací úhel minimálně 170° v obou osách. Vstupy: min. 1xHDMI, 1xRJ45. Možnost řízení pomocí LAN.</t>
  </si>
  <si>
    <t>Materiál k propojení displeje, přehrávače a připojení všech komponent k napájení 230V a k LAN síti, zajišťující řízení</t>
  </si>
  <si>
    <t>Multimediální přehrávač určený pro provoz min. 16/7 - bezvětrákové provedení, úložiště bez pohyblivých částí o velikosti min. 16GB, podpora H.264, H.265 kodeků, výstup 1xHDMI 1.4 nebo vyšší s výstupním rozlišením minimálně 1920x1080 při 50 nebo 60 Hz, min. 1x RJ45 Možnost přenosu audia pomocí HDMI výstupu. Možnost řízení pomocí LAN.</t>
  </si>
  <si>
    <t>Vivitek DW284-ST</t>
  </si>
  <si>
    <t>Instalační kompaktní projektor s rozlišením min. WXGA (1280 x 800), jas min. 1500 ANSI lm. Projekční poměr v rozsahu 0.48 - 0.52:1, Předpokládaná životnost světelného zdroje je min. 7 000 hod. Vstup minimálně 1 x HDMI. Možnost řízení pomocí LAN (lze realizovat dodáním převodníku RS232 na LAN). Max. rozměr projektoru je 400 x 300 x 200mm.</t>
  </si>
  <si>
    <t>Vytvoření kioskové aplikace dle zadání v technická zprávě</t>
  </si>
  <si>
    <t>Programování</t>
  </si>
  <si>
    <t>Multimediální přehrávač určený pro provoz min. 16/7, úložiště bez pohyblivých částí o velikosti min. 16GB. Možnost přehrávání multimediální kioskové aplikace ovládané min. 1 dotykem. Výstup 1xHDMI 1.4 nebo vyšší s výstupním rozlišením minimálně 1920x1080 při 50 nebo 60 Hz, min. 1x RJ45, 1x USB. Možnost řízení pomocí LAN.</t>
  </si>
  <si>
    <t xml:space="preserve">24" Beetronics 24TS7M (dotykový) </t>
  </si>
  <si>
    <t>Odolný zobrazovací panel určený pro veřejné prostory s úhlopříčkou obrazovky 24", rozlišení obrazové plochy minimálně Full HD (1920x1080 bodů), svítivost obrazovky je minimálně 250 cd/m2. Panel je typu Open Frame pro vestavění do  nábytku a je určený pro provoz min. 16/7 s možností montáže na šířku i na výšku, pozorovací úhel minimálně 170° v obou osách. Kapacitní dotykové ovládání, podporující min. 1 dotyk, připojení minimálně 1 x HDMI + 1 x USB.</t>
  </si>
  <si>
    <t>Materiál k propojení projektoru, přehrávače, zesilovače a reproduktorů a připojení všech komponent k napájení 230V a k LAN síti, zajišťující řízení</t>
  </si>
  <si>
    <t>AUDAC SCP224</t>
  </si>
  <si>
    <t>Dvoukanálový zesilovač, minimálně 2 x 50 W při 8Ω, frekvenční odezva minimálně v rozsahu 20 - 20.000 Hz</t>
  </si>
  <si>
    <t>Zesilovač</t>
  </si>
  <si>
    <t>AUDAC ATEO6</t>
  </si>
  <si>
    <t>Pasivní reproduktory dvoupásmové s basovým měničem min. 5" s frekvenčním rozsahem minimálně 65 - 20.000Hz (-10 dB), RMS minimálně 2 x 50W při 8Ω (nebo srovnatelný), možnost zavěšení ve vertikální i horizontální poloze, na zdi i na stropě. Pár.</t>
  </si>
  <si>
    <t>Barco Clickshare CS-100</t>
  </si>
  <si>
    <t>Bezdrátový prezentační systém, výstupní rozlišení min. FullHD (1920 x 1080), připojení externích zařízení (laptop, tablet) bezdrátově k projektoru. U mobilních zařízení podporuje připojení IOS i Android. Podpora přenosu audia pomocí HDMI výstupu. Zařízení zvládá plynulý přenos FullHD videa s frekvencí 60Hz</t>
  </si>
  <si>
    <t>Prezentační systém</t>
  </si>
  <si>
    <t>Blustream SW21AB-V2</t>
  </si>
  <si>
    <t>HDMI přepínač minimálně 2 x HDMI vstup a 1 x HDMI výstup včetně podpory audio signálu, minimální výstupní rozlišení WUXGA (1920 x 1200). Analogový audio výstup. Ovládání pomocí předního panelu nebo IR dálkové ovládání</t>
  </si>
  <si>
    <t>HDMI přepínač</t>
  </si>
  <si>
    <t>Multimediální přehrávač určený pro provoz min. 16/7 - bezvětrákové provedení, úložiště bez pohyblivých částí o velikosti min. 16GB, podpora H.264, H.265 kodeků, výstup 1xHDMI 1.4 nebo vyšší s výstupním rozlišením minimálně 1920x1080 při 50 nebo 60 Hz, min. 1x RJ45. Možnost přenosu audia pomocí HDMI výstupu. Možnost řízení pomocí LAN.</t>
  </si>
  <si>
    <t>Profesionální instalační laserový projektor s rozlišením min. FullHD (1920 x 1080), jas min. 5000 ANSI lm, zoom objektiv s rozsahem min. 1.80 - 2.3:1, Předpokládaná životnost světelného zdroje je min. 20 000 hod. Vstup minimálně 1 x HDMI. Možnost řízení pomocí LAN (lze realizovat dodáním převodníku RS232 na LAN).</t>
  </si>
  <si>
    <t>Stropní držák na projektor</t>
  </si>
  <si>
    <t>Multimediální přehrávač určený pro provoz min. 16/7 - bezvětrákové provedení, úložiště bez pohyblivých částí o velikosti min. 16GB, podpora H.264, H.265 kodeků, výstup 1xHDMI 1.4 nebo vyšší s výstupním rozlišením minimálně 1920x1200 při 50 nebo 60 Hz, min. 1x RJ45, analogový audio výstup. Možnost řízení pomocí LAN. Možnost synchronního přehrávání obsahu na více přehrávačích najednou s přesností na jeden frame (obrázek přehrávaného obrazu).</t>
  </si>
  <si>
    <t>Optoma ZU725TST</t>
  </si>
  <si>
    <t>Profesionální instalační laserový min. jednočipový DLP projektor s rozlišením min. WUXGA (1920 x 1200), jas min. 5000 ANSI lm. Předpokládaná životnost světelného zdroje je min. 20 000 hod. Projekční poměr v rozsahu 0.79 - 0.9:1, vstup minimálně 1xHDMI. Podpora nastavení barevnosti při využití více projektorů vedle sebe (color matching) minimálně jednotlivě po barevných složkách R/G/B/C/M/Y a možnost nastavení výstupního světelného výkonu. Možnost řízení pomocí LAN (lze realizovat dodáním převodníku RS232 na LAN).</t>
  </si>
  <si>
    <t>Multimediální přehrávač určený pro provoz min. 16/7 - bezvětrákové provedení, úložiště bez pohyblivých částí o velikosti min. 16GB, podpora H.264, H.265 kodeků, výstup 1xHDMI 1.4 nebo vyšší s výstupním rozlišením minimálně 1920x1080 při 50 nebo 60 Hz, min. 1x RJ45. Možnost řízení pomocí LAN.</t>
  </si>
  <si>
    <t>JBL Control 16</t>
  </si>
  <si>
    <t>Pasivní reproduktory dvoupásmové s basovým měničem min. 6,5" s frekvenční odezvou minimálně v rozsahu 75 - 20.000Hz, RMS minimálně 2 x 50W při 8Ω (nebo srovnatelný), s bezrámečkovým designem pro zabudování, barva černá, pár.</t>
  </si>
  <si>
    <t>Multimediální přehrávač určený pro provoz min. 16/7 - bezvětrákové provedení, úložiště bez pohyblivých částí o velikosti min. 16GB, podpora H.264, H.265 kodeků, výstup 1xHDMI 1.4 nebo vyšší s výstupním rozlišením minimálně 1920x1200 při 50 nebo 60 Hz, min. 1x RJ45, analogový audio výstup. Možnost řízení pomocí LAN.</t>
  </si>
  <si>
    <t>Projektor s ultrakrátkou projekční vzdáleností a se světelným zdrojem typu laser/led. Předpokládaná životnost světelného zdroje je min. 20 000 hod. Projektor je určen pro pevné instalace. Rozlišení min. 1920x1200 pixelů. Jas min. 3500 ANSI lm. Projekční poměr v rozsahu 0.24-0.28:1, projekce obrazu minimálně 120" při zachování ostrosti, vstup minimálně 1xHDMI. Možnost řízení pomocí LAN (lze realizovat dodáním převodníku RS232 na LAN).</t>
  </si>
  <si>
    <t>Pasivní reproduktory dvoupásmové s basovým měničem min. 5" s frekvenčním rozsahem 75 - 20.000Hz (-10 dB), RMS minimálně 2 x 35W při 8Ω (nebo srovnatelný), s bezrámečkovým designem pro zabudování, barva černá, pár.</t>
  </si>
  <si>
    <t>Instalační 2 kanálový zesilovač s výkonem minimálně 35W při 8Ω na kanál, frekvenční odezvou 20 - 20.000 Hz. Zesilovač je vybaven nastavením výstupní hlasitosti pro každý kanál samostatně.</t>
  </si>
  <si>
    <t>Referenční produkt</t>
  </si>
  <si>
    <t>Cena celkem bez DPH</t>
  </si>
  <si>
    <t>Cena za kus</t>
  </si>
  <si>
    <t>Specifikace</t>
  </si>
  <si>
    <t xml:space="preserve">Cena projektu celkem </t>
  </si>
  <si>
    <t>Revize nově zapojených částí silových rozvaděčů</t>
  </si>
  <si>
    <t>24</t>
  </si>
  <si>
    <t>23</t>
  </si>
  <si>
    <t>22</t>
  </si>
  <si>
    <t>21</t>
  </si>
  <si>
    <t>20</t>
  </si>
  <si>
    <t>19</t>
  </si>
  <si>
    <t>18</t>
  </si>
  <si>
    <t>Jistič 6/B s vypínací pevností 6kA podle IEC</t>
  </si>
  <si>
    <t>Jistič  6A/B pro jištění napájecího zdroje</t>
  </si>
  <si>
    <t>17</t>
  </si>
  <si>
    <t>16</t>
  </si>
  <si>
    <t>PLANET IGS 801T</t>
  </si>
  <si>
    <t>Průmyslový LAN SWITCH 8 portů typu 10/100 /1000 Base-T .Provedení na DIN lištu rozvaděče.  Celková přepínací kapacita 11,9 Mbps.  Switch je určen pro provozní teploty od -40 do +75 stupňů a napájecí napětí 12 až 48V/DC</t>
  </si>
  <si>
    <t>15</t>
  </si>
  <si>
    <t>MeanWell HDR-60-24</t>
  </si>
  <si>
    <t>14</t>
  </si>
  <si>
    <t>13</t>
  </si>
  <si>
    <t>FNIP 8 x 16A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</si>
  <si>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</si>
  <si>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</si>
  <si>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</si>
  <si>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</si>
  <si>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</si>
  <si>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</si>
  <si>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</si>
  <si>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</si>
  <si>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</si>
  <si>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ZYXEL GS 1200-8</t>
  </si>
  <si>
    <t>LAN switch 8 potrů –  typu 10/100/1000 Mbps. Rychlost přepínání 11,9Gbps a kapacita 16Gbps</t>
  </si>
  <si>
    <t>LAN switch dpro zastavení AV11</t>
  </si>
  <si>
    <t>3</t>
  </si>
  <si>
    <t>ZYXEL GS 1200-5</t>
  </si>
  <si>
    <t>LAN switch 5 portů typu 10/100/1000 Mbps. Rychlost přepínání 7,44Gbps, přepínací kapacita 10Gbps.</t>
  </si>
  <si>
    <t>LAN switch do zastavení AV01a,AV01b,AV06,AV08,AV17</t>
  </si>
  <si>
    <t>2</t>
  </si>
  <si>
    <t xml:space="preserve">Označení referenčního modelu </t>
  </si>
  <si>
    <t>číslo položky</t>
  </si>
  <si>
    <t>ELEKTRO A ŘÍZENÍ EXPOZICE</t>
  </si>
  <si>
    <t>Podstavec pod model města
Ocelová konstrukce - svařenec z jäckelů, ocel. Plech</t>
  </si>
  <si>
    <t>SDK vestavba s dveřmi a umělou jeskyní ze segmentů MDF desek</t>
  </si>
  <si>
    <t>SDK předstěna s nikami pro exponáty
Vrchní pohledová deska MDF</t>
  </si>
  <si>
    <t>SDK předstěna se soklem
Vrchní pohledová deska MDF</t>
  </si>
  <si>
    <t>SDK vestavba</t>
  </si>
  <si>
    <t>Soupis materiálu a prací</t>
  </si>
  <si>
    <t>Vlastivědné muzeum Dr. Hostaše, Klatovy</t>
  </si>
  <si>
    <t>Část:</t>
  </si>
  <si>
    <t>expožiční osvětlení</t>
  </si>
  <si>
    <t>Petr Žák</t>
  </si>
  <si>
    <t>Popis položky</t>
  </si>
  <si>
    <t>Výměra</t>
  </si>
  <si>
    <t>Měrná jednotka</t>
  </si>
  <si>
    <t>Jednotková cena bez DPH(Kč)</t>
  </si>
  <si>
    <t>Celková cena bez DPH (Kč)</t>
  </si>
  <si>
    <t>B1 - nástěnné vestavné obdélníkové LED svítidlo 230V/50Hz, 15W/830, 300lm, l&lt;300 mm, IP66, IK08, vč. montážního pouzdra, šedé</t>
  </si>
  <si>
    <t>C1 - lištový LED světlomet 230V/50Hz, 35W/930, SDCM ≤ 2, S (18°), I0 ≥ 10 000 cd, ruční regulace, IP20,  směrování 360°/90°, mechanická aretace nasměrování, vč. válcové clony, bílý</t>
  </si>
  <si>
    <t>C2 - lištový LED světlomet 230V/50Hz, 35W/930, SDCM ≤ 2, F (32°), I0 ≥ 3 000 cd, ruční regulace, IP20,  směrování 360°/90°, mechanická aretace nasměrování, vč. válcové clony, bílý</t>
  </si>
  <si>
    <t>C3 - lištový LED světlomet 230V/50Hz, 35W/930, SDCM ≤ 2, WF (52°), I0 ≥ 3 000 cd, ruční regulace, IP20,  směrování 360°/90°, mechanická aretace nasměrování, vč. válcové clony, bílý</t>
  </si>
  <si>
    <t>C4 - lištový LED světlomet 230V/50Hz, 20W/930, SDCM ≤ 2, S (14°), I0 ≥ 8 000 cd, ruční regulace, IP20,  směrování 360°/90°, mechanická aretace nasměrování, vč. válcové clony, černý</t>
  </si>
  <si>
    <t>C5 - lištový LED světlomet 230V/50Hz, 20W/930, SDCM ≤ 2, S (26°), I0 ≥ 5 000 cd, ruční regulace, IP20,  směrování 360°/90°, mechanická aretace nasměrování, vč. válcové clony, černý</t>
  </si>
  <si>
    <t>D1 - zakázkové závěsné nepřímé LED svítidlo ve tvaru mezikruží 230V/50Hz, 100W/930, 11 000 lm, d=1500mm, se světlomety 8x6W/930, M (27°) I0=1800 cd, 4xDALI, vč. závěsů a předřadníků</t>
  </si>
  <si>
    <t>F1 - lištový LED světlomet 48V/DC, 4W/930, SDCM ≤ 2, S (24°), I0 ≥ 600 cd, DALI, IP20,  směrování 360°/90°, mechanická aretace nasměrování, černý</t>
  </si>
  <si>
    <t>F2 - lištový LED světlomet 48V/DC, 5W/930, SDCM ≤ 2, zoom SS/VWFL (7°/63°), I0 ≥ 1000/100 cd, DALI, IP20,  směrování 360°/90°, mechanická aretace nasměrování, černý</t>
  </si>
  <si>
    <t>F3 - lištový LED světlomet 48V/DC, 10W/930, SDCM ≤ 2, EL (42°/69°), I0 ≥ 400 cd, DALI, IP20,  směrování 360°/90°, mechanická aretace nasměrování, vč. válcové clony, černý</t>
  </si>
  <si>
    <t>F4 - LED světlomet na noze 350mA/DC, 5W/930, SDCM ≤ 2, zoom S/FL (10°/43°), I0 ≥ 1000/300 cd, IP40,  směrování 355°/90°, mechanická aretace nasměrování, černý</t>
  </si>
  <si>
    <t>MAx.y - stropní lineární LED modul v nízkém AL profilu s rozptylným krytem 24V/DC, 6W/m/930, 500lm/m, IP20, III, D, vč. kabelu l=1m a úchytek, šedý</t>
  </si>
  <si>
    <t>MBx.y - lineární LED modul na povrch 24V/DC, 6W/m/930, 500lm/m, IP66, III, D, vč. kabelu l=1m a úchytek, šedý</t>
  </si>
  <si>
    <t>MCx.y - stropní lineární LED modul v AL profilu s čočkou 24V/DC, 6W/m/930, 500lm/m, EL ( 23°/92°) IP20, III, vč. kabelu l=1m a úchytek, šedý</t>
  </si>
  <si>
    <t>MDx.y - stropní lineární LED modul v AL profilu s čočkou 24V/DC, 16W/m/930, 1500lm/m, EL ( 62°/92°) IP20, III, vč. kabelu l=1m a úchytek a MPO krytu 2750x200mm, šedý</t>
  </si>
  <si>
    <t>R1 - napájecí napěťový zdroj 230VAC/48VDC, 75W, DALI (PLC), MM, SELV, B10/9ks, IP20, II</t>
  </si>
  <si>
    <t>R2 - napájecí napěťový zdroj 230VAC/48VDC, 150W, DALI (PLC), M, SELV, B10/5ks, IP20, II</t>
  </si>
  <si>
    <t>R3 - napájecí proudový zdroj 230VAC/350mA/DC, 10W, DALI, SELV, B10/20ks, IP20, I</t>
  </si>
  <si>
    <t>R4 - napájecí napěťový zdroj 230VAC/24V/DC, 35W, DALI, SELV, MM, B10/16ks, IP20, I</t>
  </si>
  <si>
    <t>R5 - napájecí napěťový zdroj 230VAC/24V/DC, 100W, DALI, SELV, MM, B10/6ks, IP20, I</t>
  </si>
  <si>
    <t>TA x.y – stropní/nástěnná napájecí tříokruhová lišta 230V/50Hz, 16A, DALI, vč. příslušenství, bílá</t>
  </si>
  <si>
    <t>TB x.y –závěsná napájecí tříokruhová lišta 230V/50Hz, 16A, DALI, vč. příslušenství, bílá</t>
  </si>
  <si>
    <t>TC x.y –závěsná napájecí tříokruhová lišta 230V/50Hz, 16A, DALI, vč. příslušenství, černá</t>
  </si>
  <si>
    <t>TD x.y – stropní/nástěnná napájecí tříokruhová lišta 230V/50Hz, 16A, DALI, vč. příslušenství, bílá</t>
  </si>
  <si>
    <t>dveřní spínač</t>
  </si>
  <si>
    <t>kabel 2x1,0 mm2 s dvojitou izolací pro rozvody ve vitrínách</t>
  </si>
  <si>
    <t>montáž dveřních spínačů</t>
  </si>
  <si>
    <t>nastavení úrovně osvětlení (272 DALI adres)</t>
  </si>
  <si>
    <t>projekt skutečného provedení</t>
  </si>
  <si>
    <t>Podrobně viz dílčí soupis</t>
  </si>
  <si>
    <t>Lavice dřevěná s čalouněním a LCD displayem</t>
  </si>
  <si>
    <t>Látkové stínění oken instalované do špalety</t>
  </si>
  <si>
    <t>Látkové stínění oken projekci instalované do ostění okna před zasklení</t>
  </si>
  <si>
    <t>D.1.3.1</t>
  </si>
  <si>
    <t>D.1.3.2</t>
  </si>
  <si>
    <t>D.1.3.3</t>
  </si>
  <si>
    <t>D.1.3.4</t>
  </si>
  <si>
    <t>D.1.3.5</t>
  </si>
  <si>
    <t>D.1.3.6</t>
  </si>
  <si>
    <t>D.1.3.7</t>
  </si>
  <si>
    <t>D.1.3.8</t>
  </si>
  <si>
    <t>D.1.3.9</t>
  </si>
  <si>
    <t>D.1.3.10</t>
  </si>
  <si>
    <t>D.1.3.11-12</t>
  </si>
  <si>
    <t>D.1.3.13-14</t>
  </si>
  <si>
    <t>D.1.3.15</t>
  </si>
  <si>
    <t>D.1.3.16</t>
  </si>
  <si>
    <t>D.1.3.17-18</t>
  </si>
  <si>
    <t>D.1.3.19-20</t>
  </si>
  <si>
    <t>D.1.3.21</t>
  </si>
  <si>
    <t>D.1.3.22</t>
  </si>
  <si>
    <t>D.1.3.23</t>
  </si>
  <si>
    <t>D.1.3.24-25</t>
  </si>
  <si>
    <t>D.1.3.27</t>
  </si>
  <si>
    <t>D.1.3.28</t>
  </si>
  <si>
    <t>D.1.3.29</t>
  </si>
  <si>
    <t>D.1.3.30-32</t>
  </si>
  <si>
    <t>D.1.3.33-34</t>
  </si>
  <si>
    <t>D.1.3.35</t>
  </si>
  <si>
    <t>D.1.3.36</t>
  </si>
  <si>
    <t>D.1.3.37-38</t>
  </si>
  <si>
    <t>D.1.3.39</t>
  </si>
  <si>
    <t>D.1.3.40</t>
  </si>
  <si>
    <t>D.1.3.41</t>
  </si>
  <si>
    <t>D.1.3.42</t>
  </si>
  <si>
    <t>D.1.3.43</t>
  </si>
  <si>
    <t>D.1.3.44</t>
  </si>
  <si>
    <t>D.1.3.45</t>
  </si>
  <si>
    <t>D.1.3.46</t>
  </si>
  <si>
    <t>D.1.3.47</t>
  </si>
  <si>
    <t>D.1.3.48</t>
  </si>
  <si>
    <t>D.1.3.49-50</t>
  </si>
  <si>
    <t>D.1.3.51</t>
  </si>
  <si>
    <t>D.1.3.52-53</t>
  </si>
  <si>
    <t>D.1.3.56</t>
  </si>
  <si>
    <t>D.1.3.57</t>
  </si>
  <si>
    <t>D.1.3.58</t>
  </si>
  <si>
    <t>D.1.3.54-55</t>
  </si>
  <si>
    <t>D.1.3.59</t>
  </si>
  <si>
    <t>D.1.3.60</t>
  </si>
  <si>
    <t>D.1.3.61</t>
  </si>
  <si>
    <t>D.1.3.62</t>
  </si>
  <si>
    <t>D.1.3.63</t>
  </si>
  <si>
    <t>D.1.3.64</t>
  </si>
  <si>
    <t>D.1.3.65</t>
  </si>
  <si>
    <t>D.1.3.66</t>
  </si>
  <si>
    <t>D.1.3.67</t>
  </si>
  <si>
    <t>D.1.4.1-3</t>
  </si>
  <si>
    <t>D.1.4.4</t>
  </si>
  <si>
    <t>D.1.4.5</t>
  </si>
  <si>
    <t>D.1.4.6</t>
  </si>
  <si>
    <t>D.1.4.7</t>
  </si>
  <si>
    <t>D.1.4.8</t>
  </si>
  <si>
    <t>D.1.4.9</t>
  </si>
  <si>
    <t>D.1.4.10</t>
  </si>
  <si>
    <t>D.1.4.11</t>
  </si>
  <si>
    <t>D.1.4.12</t>
  </si>
  <si>
    <t>Model domu</t>
  </si>
  <si>
    <t>D.1.5</t>
  </si>
  <si>
    <t>Model špitálu Sv. Ducha
3d tisk</t>
  </si>
  <si>
    <t>Model dominikánského kláštera
3d tisk</t>
  </si>
  <si>
    <t>Model arciděkanského kostela
3d tisk</t>
  </si>
  <si>
    <t>T</t>
  </si>
  <si>
    <t>D.1.6.1</t>
  </si>
  <si>
    <t>D.1.6.2</t>
  </si>
  <si>
    <t>Police</t>
  </si>
  <si>
    <t>Soklík</t>
  </si>
  <si>
    <t>D.3</t>
  </si>
  <si>
    <t>D.2</t>
  </si>
  <si>
    <t>Truhlářské a související výrobky</t>
  </si>
  <si>
    <t>Model ohniště</t>
  </si>
  <si>
    <t>Kůže, částečně vyčiněna</t>
  </si>
  <si>
    <t>Sbírkový materiál</t>
  </si>
  <si>
    <t>Dílčí rekonstrukce kachlových kamen. Soubor kachlů ze zásypu suterénu zámku Týnec u Klatov.</t>
  </si>
  <si>
    <t>Přírodniny (ohořelé klacíky, kámen, oříšky..)</t>
  </si>
  <si>
    <t>Model kostela sv. Martina na Hůrce
3d tisk</t>
  </si>
  <si>
    <t>Model zpracování kůže</t>
  </si>
  <si>
    <t>Model eneolitické mazanice</t>
  </si>
  <si>
    <t>Kamna Chánovice</t>
  </si>
  <si>
    <t>D.1.4.13</t>
  </si>
  <si>
    <t>Lupa</t>
  </si>
  <si>
    <t>100-400</t>
  </si>
  <si>
    <t>100-500</t>
  </si>
  <si>
    <t>Kkrycí mosazná lišta podlahy
Včetně frézování podlahy</t>
  </si>
  <si>
    <t>Typová židle</t>
  </si>
  <si>
    <t>Orientační obsah k nacenění</t>
  </si>
  <si>
    <t>Licence na media
Tabulková cena NFA na stálou expozici
10min</t>
  </si>
  <si>
    <t>Soupis prací vč. výkazu výměr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</si>
</sst>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"/>
    <numFmt numFmtId="167" formatCode="#,##0.00\ _K_č"/>
    <numFmt numFmtId="168" formatCode="_-* #,##0.00\ [$Kč-405]_-;\-* #,##0.00\ [$Kč-405]_-;_-* \-??\ [$Kč-405]_-;_-@"/>
    <numFmt numFmtId="169" formatCode="#,##0&quot; Kč&quot;"/>
    <numFmt numFmtId="170" formatCode="#,##0.00;\(#,##0.00\)"/>
    <numFmt numFmtId="171" formatCode="#,##0.00[$ Kč]"/>
    <numFmt numFmtId="172" formatCode="#,##0\ &quot;Kč&quot;"/>
    <numFmt numFmtId="173" formatCode="_-* #,##0.00\ [$Kč-405]_-;\-* #,##0.00\ [$Kč-405]_-;_-* &quot;-&quot;??\ [$Kč-405]_-;_-@_-"/>
    <numFmt numFmtId="174" formatCode="#,##0[$ Kč]"/>
    <numFmt numFmtId="175" formatCode="#,##0.0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76">
    <font>
      <sz val="10"/>
      <name val="Arial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i/>
      <sz val="10"/>
      <name val="Arial"/>
      <family val="2"/>
    </font>
    <font>
      <sz val="12"/>
      <name val="Times New Roman CE"/>
      <family val="0"/>
    </font>
    <font>
      <sz val="10"/>
      <name val="Helv"/>
      <family val="0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 val="single"/>
      <sz val="14"/>
      <color indexed="30"/>
      <name val="Calibri"/>
      <family val="2"/>
    </font>
    <font>
      <b/>
      <sz val="2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u val="single"/>
      <sz val="14"/>
      <color rgb="FF0563C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3" fillId="33" borderId="12" xfId="0" applyNumberFormat="1" applyFont="1" applyFill="1" applyBorder="1" applyAlignment="1">
      <alignment wrapText="1"/>
    </xf>
    <xf numFmtId="167" fontId="3" fillId="33" borderId="13" xfId="0" applyNumberFormat="1" applyFont="1" applyFill="1" applyBorder="1" applyAlignment="1">
      <alignment wrapText="1"/>
    </xf>
    <xf numFmtId="167" fontId="0" fillId="0" borderId="0" xfId="0" applyNumberFormat="1" applyAlignment="1">
      <alignment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36">
      <alignment/>
      <protection/>
    </xf>
    <xf numFmtId="0" fontId="6" fillId="0" borderId="0" xfId="36" applyFont="1">
      <alignment/>
      <protection/>
    </xf>
    <xf numFmtId="0" fontId="6" fillId="0" borderId="0" xfId="36" applyFont="1" applyAlignment="1">
      <alignment wrapText="1"/>
      <protection/>
    </xf>
    <xf numFmtId="0" fontId="0" fillId="0" borderId="0" xfId="0" applyAlignment="1">
      <alignment horizontal="center" vertical="center"/>
    </xf>
    <xf numFmtId="168" fontId="6" fillId="0" borderId="14" xfId="36" applyNumberFormat="1" applyFont="1" applyBorder="1" applyAlignment="1">
      <alignment horizontal="right" vertical="center"/>
      <protection/>
    </xf>
    <xf numFmtId="168" fontId="6" fillId="34" borderId="14" xfId="36" applyNumberFormat="1" applyFont="1" applyFill="1" applyBorder="1" applyAlignment="1">
      <alignment horizontal="right" vertical="center"/>
      <protection/>
    </xf>
    <xf numFmtId="0" fontId="6" fillId="0" borderId="14" xfId="0" applyFont="1" applyBorder="1" applyAlignment="1">
      <alignment horizontal="center" vertical="center"/>
    </xf>
    <xf numFmtId="49" fontId="6" fillId="0" borderId="14" xfId="36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4" xfId="36" applyNumberFormat="1" applyFont="1" applyBorder="1" applyAlignment="1">
      <alignment horizontal="center" vertical="center"/>
      <protection/>
    </xf>
    <xf numFmtId="0" fontId="6" fillId="0" borderId="0" xfId="36" applyFont="1" applyAlignment="1">
      <alignment horizontal="center" vertical="center"/>
      <protection/>
    </xf>
    <xf numFmtId="168" fontId="8" fillId="0" borderId="14" xfId="36" applyNumberFormat="1" applyFont="1" applyBorder="1" applyAlignment="1">
      <alignment horizontal="right" vertical="center"/>
      <protection/>
    </xf>
    <xf numFmtId="49" fontId="8" fillId="0" borderId="14" xfId="0" applyNumberFormat="1" applyFont="1" applyBorder="1" applyAlignment="1">
      <alignment horizontal="center" vertical="center"/>
    </xf>
    <xf numFmtId="0" fontId="7" fillId="0" borderId="14" xfId="36" applyFont="1" applyBorder="1" applyAlignment="1">
      <alignment horizontal="center" vertical="center" wrapText="1"/>
      <protection/>
    </xf>
    <xf numFmtId="0" fontId="6" fillId="0" borderId="14" xfId="36" applyFont="1" applyBorder="1" applyAlignment="1">
      <alignment horizontal="left" vertical="center" wrapText="1"/>
      <protection/>
    </xf>
    <xf numFmtId="49" fontId="6" fillId="0" borderId="14" xfId="36" applyNumberFormat="1" applyFont="1" applyBorder="1" applyAlignment="1">
      <alignment horizontal="left" vertical="center" wrapText="1"/>
      <protection/>
    </xf>
    <xf numFmtId="49" fontId="8" fillId="0" borderId="14" xfId="0" applyNumberFormat="1" applyFont="1" applyBorder="1" applyAlignment="1">
      <alignment horizontal="center" vertical="center"/>
    </xf>
    <xf numFmtId="0" fontId="6" fillId="35" borderId="14" xfId="36" applyFont="1" applyFill="1" applyBorder="1" applyAlignment="1">
      <alignment horizontal="center" vertical="center" wrapText="1"/>
      <protection/>
    </xf>
    <xf numFmtId="0" fontId="6" fillId="0" borderId="0" xfId="36" applyFont="1" applyAlignment="1">
      <alignment horizontal="center" vertical="center" wrapText="1"/>
      <protection/>
    </xf>
    <xf numFmtId="0" fontId="6" fillId="0" borderId="0" xfId="36" applyFont="1" applyAlignment="1">
      <alignment vertical="center"/>
      <protection/>
    </xf>
    <xf numFmtId="49" fontId="6" fillId="0" borderId="0" xfId="36" applyNumberFormat="1" applyFont="1" applyAlignment="1">
      <alignment horizontal="center" vertical="center"/>
      <protection/>
    </xf>
    <xf numFmtId="49" fontId="9" fillId="0" borderId="0" xfId="36" applyNumberFormat="1" applyFont="1" applyAlignment="1">
      <alignment horizontal="center" vertical="center" wrapText="1"/>
      <protection/>
    </xf>
    <xf numFmtId="49" fontId="9" fillId="0" borderId="0" xfId="36" applyNumberFormat="1" applyFont="1" applyAlignment="1">
      <alignment horizontal="center" vertical="center"/>
      <protection/>
    </xf>
    <xf numFmtId="0" fontId="6" fillId="0" borderId="0" xfId="36" applyFont="1" applyAlignment="1">
      <alignment vertical="center" wrapText="1"/>
      <protection/>
    </xf>
    <xf numFmtId="49" fontId="10" fillId="36" borderId="0" xfId="36" applyNumberFormat="1" applyFont="1" applyFill="1" applyAlignment="1">
      <alignment horizontal="left" vertical="center"/>
      <protection/>
    </xf>
    <xf numFmtId="169" fontId="11" fillId="0" borderId="14" xfId="36" applyNumberFormat="1" applyFont="1" applyBorder="1" applyAlignment="1">
      <alignment vertical="center"/>
      <protection/>
    </xf>
    <xf numFmtId="0" fontId="6" fillId="35" borderId="15" xfId="36" applyFont="1" applyFill="1" applyBorder="1" applyAlignment="1">
      <alignment horizontal="center" vertical="center" wrapText="1"/>
      <protection/>
    </xf>
    <xf numFmtId="49" fontId="6" fillId="0" borderId="0" xfId="36" applyNumberFormat="1" applyFont="1" applyAlignment="1">
      <alignment horizontal="center" vertical="center" wrapText="1"/>
      <protection/>
    </xf>
    <xf numFmtId="0" fontId="34" fillId="0" borderId="16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49" fontId="67" fillId="0" borderId="0" xfId="37" applyNumberFormat="1" applyFont="1" applyBorder="1" applyAlignment="1">
      <alignment vertical="center"/>
    </xf>
    <xf numFmtId="0" fontId="67" fillId="0" borderId="0" xfId="37" applyFont="1" applyBorder="1" applyAlignment="1">
      <alignment horizontal="left" vertical="center"/>
    </xf>
    <xf numFmtId="49" fontId="66" fillId="37" borderId="0" xfId="0" applyNumberFormat="1" applyFont="1" applyFill="1" applyAlignment="1">
      <alignment horizontal="left" vertical="center"/>
    </xf>
    <xf numFmtId="49" fontId="66" fillId="0" borderId="17" xfId="0" applyNumberFormat="1" applyFont="1" applyBorder="1" applyAlignment="1">
      <alignment horizontal="left" vertical="center"/>
    </xf>
    <xf numFmtId="49" fontId="68" fillId="0" borderId="16" xfId="0" applyNumberFormat="1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49" fontId="68" fillId="0" borderId="0" xfId="0" applyNumberFormat="1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49" fontId="66" fillId="0" borderId="19" xfId="0" applyNumberFormat="1" applyFont="1" applyBorder="1" applyAlignment="1">
      <alignment horizontal="left" vertical="center"/>
    </xf>
    <xf numFmtId="0" fontId="66" fillId="9" borderId="0" xfId="0" applyFont="1" applyFill="1" applyAlignment="1" applyProtection="1">
      <alignment horizontal="left" vertical="center"/>
      <protection locked="0"/>
    </xf>
    <xf numFmtId="49" fontId="68" fillId="9" borderId="0" xfId="0" applyNumberFormat="1" applyFont="1" applyFill="1" applyAlignment="1" applyProtection="1">
      <alignment vertical="center"/>
      <protection locked="0"/>
    </xf>
    <xf numFmtId="0" fontId="68" fillId="9" borderId="0" xfId="0" applyFont="1" applyFill="1" applyAlignment="1" applyProtection="1">
      <alignment horizontal="left" vertical="center"/>
      <protection locked="0"/>
    </xf>
    <xf numFmtId="49" fontId="6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/>
    </xf>
    <xf numFmtId="172" fontId="66" fillId="0" borderId="0" xfId="0" applyNumberFormat="1" applyFont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49" fontId="68" fillId="37" borderId="0" xfId="0" applyNumberFormat="1" applyFont="1" applyFill="1" applyAlignment="1">
      <alignment horizontal="left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 vertical="top"/>
    </xf>
    <xf numFmtId="0" fontId="38" fillId="0" borderId="20" xfId="0" applyFont="1" applyBorder="1" applyAlignment="1">
      <alignment horizontal="left" vertical="top"/>
    </xf>
    <xf numFmtId="0" fontId="68" fillId="0" borderId="22" xfId="0" applyFont="1" applyBorder="1" applyAlignment="1">
      <alignment horizontal="left" vertical="center"/>
    </xf>
    <xf numFmtId="49" fontId="68" fillId="0" borderId="21" xfId="0" applyNumberFormat="1" applyFont="1" applyBorder="1" applyAlignment="1">
      <alignment horizontal="left" vertical="center"/>
    </xf>
    <xf numFmtId="49" fontId="68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68" fillId="0" borderId="23" xfId="0" applyFont="1" applyBorder="1" applyAlignment="1">
      <alignment horizontal="left" vertical="center"/>
    </xf>
    <xf numFmtId="172" fontId="66" fillId="0" borderId="24" xfId="0" applyNumberFormat="1" applyFont="1" applyBorder="1" applyAlignment="1">
      <alignment horizontal="left" vertical="center"/>
    </xf>
    <xf numFmtId="172" fontId="34" fillId="0" borderId="24" xfId="0" applyNumberFormat="1" applyFont="1" applyBorder="1" applyAlignment="1">
      <alignment horizontal="left" vertical="center"/>
    </xf>
    <xf numFmtId="172" fontId="66" fillId="0" borderId="25" xfId="0" applyNumberFormat="1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172" fontId="66" fillId="0" borderId="29" xfId="0" applyNumberFormat="1" applyFont="1" applyBorder="1" applyAlignment="1">
      <alignment horizontal="left" vertical="center"/>
    </xf>
    <xf numFmtId="172" fontId="66" fillId="38" borderId="16" xfId="0" applyNumberFormat="1" applyFont="1" applyFill="1" applyBorder="1" applyAlignment="1">
      <alignment horizontal="left" vertical="center"/>
    </xf>
    <xf numFmtId="0" fontId="68" fillId="38" borderId="18" xfId="0" applyFont="1" applyFill="1" applyBorder="1" applyAlignment="1">
      <alignment horizontal="left" vertical="center"/>
    </xf>
    <xf numFmtId="172" fontId="66" fillId="38" borderId="0" xfId="0" applyNumberFormat="1" applyFont="1" applyFill="1" applyAlignment="1">
      <alignment horizontal="left" vertical="center"/>
    </xf>
    <xf numFmtId="0" fontId="68" fillId="38" borderId="20" xfId="0" applyFont="1" applyFill="1" applyBorder="1" applyAlignment="1">
      <alignment horizontal="left" vertical="center"/>
    </xf>
    <xf numFmtId="172" fontId="66" fillId="39" borderId="30" xfId="0" applyNumberFormat="1" applyFont="1" applyFill="1" applyBorder="1" applyAlignment="1">
      <alignment horizontal="left" vertical="center"/>
    </xf>
    <xf numFmtId="0" fontId="68" fillId="39" borderId="23" xfId="0" applyFont="1" applyFill="1" applyBorder="1" applyAlignment="1">
      <alignment horizontal="left" vertical="center"/>
    </xf>
    <xf numFmtId="0" fontId="70" fillId="39" borderId="31" xfId="0" applyFont="1" applyFill="1" applyBorder="1" applyAlignment="1">
      <alignment horizontal="left" vertical="center" wrapText="1"/>
    </xf>
    <xf numFmtId="0" fontId="70" fillId="39" borderId="23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3" fillId="39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5" fillId="0" borderId="0" xfId="51">
      <alignment/>
      <protection/>
    </xf>
    <xf numFmtId="0" fontId="71" fillId="0" borderId="0" xfId="51" applyFont="1" applyAlignment="1">
      <alignment wrapText="1"/>
      <protection/>
    </xf>
    <xf numFmtId="174" fontId="71" fillId="0" borderId="0" xfId="51" applyNumberFormat="1" applyFont="1">
      <alignment/>
      <protection/>
    </xf>
    <xf numFmtId="0" fontId="71" fillId="0" borderId="0" xfId="51" applyFont="1">
      <alignment/>
      <protection/>
    </xf>
    <xf numFmtId="0" fontId="71" fillId="40" borderId="0" xfId="51" applyFont="1" applyFill="1" applyAlignment="1">
      <alignment horizontal="center"/>
      <protection/>
    </xf>
    <xf numFmtId="0" fontId="71" fillId="40" borderId="0" xfId="51" applyFont="1" applyFill="1" applyAlignment="1">
      <alignment horizontal="center"/>
      <protection/>
    </xf>
    <xf numFmtId="0" fontId="72" fillId="0" borderId="0" xfId="51" applyFont="1">
      <alignment/>
      <protection/>
    </xf>
    <xf numFmtId="174" fontId="72" fillId="0" borderId="0" xfId="51" applyNumberFormat="1" applyFont="1" applyAlignment="1">
      <alignment horizontal="right"/>
      <protection/>
    </xf>
    <xf numFmtId="0" fontId="72" fillId="0" borderId="0" xfId="51" applyFont="1" applyAlignment="1">
      <alignment horizontal="right"/>
      <protection/>
    </xf>
    <xf numFmtId="0" fontId="71" fillId="0" borderId="0" xfId="51" applyFont="1" applyAlignment="1">
      <alignment horizontal="left"/>
      <protection/>
    </xf>
    <xf numFmtId="0" fontId="55" fillId="38" borderId="0" xfId="51" applyFill="1">
      <alignment/>
      <protection/>
    </xf>
    <xf numFmtId="0" fontId="55" fillId="38" borderId="0" xfId="51" applyFont="1" applyFill="1">
      <alignment/>
      <protection/>
    </xf>
    <xf numFmtId="0" fontId="71" fillId="38" borderId="0" xfId="51" applyFont="1" applyFill="1" applyAlignment="1">
      <alignment wrapText="1"/>
      <protection/>
    </xf>
    <xf numFmtId="0" fontId="71" fillId="38" borderId="0" xfId="51" applyFont="1" applyFill="1">
      <alignment/>
      <protection/>
    </xf>
    <xf numFmtId="174" fontId="71" fillId="38" borderId="0" xfId="51" applyNumberFormat="1" applyFont="1" applyFill="1">
      <alignment/>
      <protection/>
    </xf>
    <xf numFmtId="0" fontId="6" fillId="0" borderId="14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4" fontId="74" fillId="0" borderId="0" xfId="0" applyNumberFormat="1" applyFont="1" applyAlignment="1">
      <alignment horizontal="left" vertical="center"/>
    </xf>
    <xf numFmtId="0" fontId="3" fillId="0" borderId="32" xfId="54" applyFont="1" applyBorder="1" applyAlignment="1">
      <alignment horizontal="left" vertical="center"/>
      <protection/>
    </xf>
    <xf numFmtId="0" fontId="3" fillId="41" borderId="30" xfId="52" applyFont="1" applyFill="1" applyBorder="1" applyAlignment="1">
      <alignment horizontal="left" vertical="center"/>
      <protection/>
    </xf>
    <xf numFmtId="4" fontId="0" fillId="41" borderId="30" xfId="52" applyNumberFormat="1" applyFont="1" applyFill="1" applyBorder="1" applyAlignment="1">
      <alignment horizontal="right" vertical="center"/>
      <protection/>
    </xf>
    <xf numFmtId="0" fontId="0" fillId="41" borderId="30" xfId="52" applyFont="1" applyFill="1" applyBorder="1" applyAlignment="1">
      <alignment horizontal="center" vertical="center"/>
      <protection/>
    </xf>
    <xf numFmtId="4" fontId="3" fillId="41" borderId="30" xfId="52" applyNumberFormat="1" applyFont="1" applyFill="1" applyBorder="1" applyAlignment="1">
      <alignment horizontal="center" vertical="center"/>
      <protection/>
    </xf>
    <xf numFmtId="172" fontId="3" fillId="41" borderId="23" xfId="52" applyNumberFormat="1" applyFont="1" applyFill="1" applyBorder="1" applyAlignment="1">
      <alignment horizontal="right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0" fillId="0" borderId="34" xfId="52" applyFont="1" applyBorder="1" applyAlignment="1">
      <alignment horizontal="left" vertical="center"/>
      <protection/>
    </xf>
    <xf numFmtId="4" fontId="0" fillId="0" borderId="34" xfId="52" applyNumberFormat="1" applyFont="1" applyBorder="1" applyAlignment="1">
      <alignment horizontal="right" vertical="center"/>
      <protection/>
    </xf>
    <xf numFmtId="49" fontId="0" fillId="0" borderId="34" xfId="52" applyNumberFormat="1" applyFont="1" applyBorder="1" applyAlignment="1">
      <alignment horizontal="center" vertical="center"/>
      <protection/>
    </xf>
    <xf numFmtId="4" fontId="0" fillId="0" borderId="34" xfId="52" applyNumberFormat="1" applyFont="1" applyBorder="1" applyAlignment="1">
      <alignment vertical="center"/>
      <protection/>
    </xf>
    <xf numFmtId="4" fontId="0" fillId="0" borderId="35" xfId="52" applyNumberFormat="1" applyFont="1" applyBorder="1" applyAlignment="1">
      <alignment horizontal="right" vertical="center"/>
      <protection/>
    </xf>
    <xf numFmtId="0" fontId="4" fillId="37" borderId="33" xfId="52" applyFont="1" applyFill="1" applyBorder="1" applyAlignment="1">
      <alignment horizontal="center" vertical="center"/>
      <protection/>
    </xf>
    <xf numFmtId="0" fontId="4" fillId="0" borderId="36" xfId="52" applyFont="1" applyBorder="1" applyAlignment="1">
      <alignment horizontal="left" vertical="center" wrapText="1"/>
      <protection/>
    </xf>
    <xf numFmtId="2" fontId="4" fillId="0" borderId="36" xfId="52" applyNumberFormat="1" applyFont="1" applyBorder="1" applyAlignment="1">
      <alignment horizontal="center" vertical="center"/>
      <protection/>
    </xf>
    <xf numFmtId="49" fontId="4" fillId="0" borderId="36" xfId="52" applyNumberFormat="1" applyFont="1" applyBorder="1" applyAlignment="1">
      <alignment horizontal="center" vertical="center"/>
      <protection/>
    </xf>
    <xf numFmtId="175" fontId="4" fillId="0" borderId="36" xfId="52" applyNumberFormat="1" applyFont="1" applyBorder="1" applyAlignment="1">
      <alignment vertical="center"/>
      <protection/>
    </xf>
    <xf numFmtId="175" fontId="4" fillId="0" borderId="37" xfId="52" applyNumberFormat="1" applyFont="1" applyBorder="1" applyAlignment="1">
      <alignment horizontal="right" vertical="center"/>
      <protection/>
    </xf>
    <xf numFmtId="0" fontId="0" fillId="0" borderId="38" xfId="52" applyFont="1" applyBorder="1" applyAlignment="1">
      <alignment horizontal="center" vertical="center"/>
      <protection/>
    </xf>
    <xf numFmtId="0" fontId="0" fillId="0" borderId="39" xfId="52" applyFont="1" applyBorder="1" applyAlignment="1">
      <alignment horizontal="left" vertical="center" wrapText="1"/>
      <protection/>
    </xf>
    <xf numFmtId="4" fontId="0" fillId="0" borderId="39" xfId="52" applyNumberFormat="1" applyFont="1" applyBorder="1" applyAlignment="1">
      <alignment horizontal="right" vertical="center"/>
      <protection/>
    </xf>
    <xf numFmtId="49" fontId="0" fillId="0" borderId="39" xfId="52" applyNumberFormat="1" applyFont="1" applyBorder="1" applyAlignment="1">
      <alignment horizontal="center" vertical="center"/>
      <protection/>
    </xf>
    <xf numFmtId="4" fontId="0" fillId="0" borderId="39" xfId="52" applyNumberFormat="1" applyFont="1" applyBorder="1" applyAlignment="1">
      <alignment vertical="center"/>
      <protection/>
    </xf>
    <xf numFmtId="4" fontId="0" fillId="0" borderId="40" xfId="52" applyNumberFormat="1" applyFont="1" applyBorder="1" applyAlignment="1">
      <alignment horizontal="right" vertical="center"/>
      <protection/>
    </xf>
    <xf numFmtId="167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>
      <alignment horizontal="left" vertical="top" wrapText="1"/>
    </xf>
    <xf numFmtId="3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horizontal="center" vertical="center" wrapText="1"/>
    </xf>
    <xf numFmtId="166" fontId="3" fillId="38" borderId="10" xfId="0" applyNumberFormat="1" applyFont="1" applyFill="1" applyBorder="1" applyAlignment="1">
      <alignment horizontal="center" vertical="center" wrapText="1"/>
    </xf>
    <xf numFmtId="167" fontId="3" fillId="38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3" fillId="38" borderId="10" xfId="0" applyNumberFormat="1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wrapText="1"/>
    </xf>
    <xf numFmtId="49" fontId="3" fillId="38" borderId="12" xfId="0" applyNumberFormat="1" applyFont="1" applyFill="1" applyBorder="1" applyAlignment="1">
      <alignment horizontal="right" vertical="center" wrapText="1"/>
    </xf>
    <xf numFmtId="49" fontId="3" fillId="38" borderId="12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left" vertical="top" wrapText="1"/>
    </xf>
    <xf numFmtId="167" fontId="3" fillId="38" borderId="13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75" fillId="0" borderId="10" xfId="0" applyFont="1" applyBorder="1" applyAlignment="1">
      <alignment wrapText="1"/>
    </xf>
    <xf numFmtId="0" fontId="66" fillId="0" borderId="32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49" fontId="70" fillId="39" borderId="32" xfId="0" applyNumberFormat="1" applyFont="1" applyFill="1" applyBorder="1" applyAlignment="1">
      <alignment horizontal="center" vertical="center"/>
    </xf>
    <xf numFmtId="49" fontId="70" fillId="39" borderId="30" xfId="0" applyNumberFormat="1" applyFont="1" applyFill="1" applyBorder="1" applyAlignment="1">
      <alignment horizontal="center" vertical="center"/>
    </xf>
    <xf numFmtId="49" fontId="70" fillId="39" borderId="23" xfId="0" applyNumberFormat="1" applyFont="1" applyFill="1" applyBorder="1" applyAlignment="1">
      <alignment horizontal="center" vertical="center"/>
    </xf>
    <xf numFmtId="0" fontId="66" fillId="39" borderId="32" xfId="0" applyFont="1" applyFill="1" applyBorder="1" applyAlignment="1">
      <alignment horizontal="left" vertical="top"/>
    </xf>
    <xf numFmtId="0" fontId="66" fillId="39" borderId="30" xfId="0" applyFont="1" applyFill="1" applyBorder="1" applyAlignment="1">
      <alignment horizontal="left" vertical="top"/>
    </xf>
    <xf numFmtId="0" fontId="66" fillId="38" borderId="19" xfId="0" applyFont="1" applyFill="1" applyBorder="1" applyAlignment="1">
      <alignment horizontal="left" vertical="top"/>
    </xf>
    <xf numFmtId="0" fontId="66" fillId="38" borderId="0" xfId="0" applyFont="1" applyFill="1" applyAlignment="1">
      <alignment horizontal="left" vertical="top"/>
    </xf>
    <xf numFmtId="0" fontId="66" fillId="38" borderId="17" xfId="0" applyFont="1" applyFill="1" applyBorder="1" applyAlignment="1">
      <alignment horizontal="left" vertical="top"/>
    </xf>
    <xf numFmtId="0" fontId="66" fillId="38" borderId="16" xfId="0" applyFont="1" applyFill="1" applyBorder="1" applyAlignment="1">
      <alignment horizontal="left" vertical="top"/>
    </xf>
    <xf numFmtId="0" fontId="34" fillId="0" borderId="41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top"/>
    </xf>
    <xf numFmtId="0" fontId="68" fillId="0" borderId="18" xfId="0" applyFont="1" applyBorder="1" applyAlignment="1">
      <alignment horizontal="left" vertical="top"/>
    </xf>
    <xf numFmtId="0" fontId="68" fillId="0" borderId="19" xfId="0" applyFont="1" applyBorder="1" applyAlignment="1">
      <alignment horizontal="left" vertical="top"/>
    </xf>
    <xf numFmtId="0" fontId="68" fillId="0" borderId="20" xfId="0" applyFont="1" applyBorder="1" applyAlignment="1">
      <alignment horizontal="left" vertical="top"/>
    </xf>
    <xf numFmtId="0" fontId="68" fillId="0" borderId="22" xfId="0" applyFont="1" applyBorder="1" applyAlignment="1">
      <alignment horizontal="left" vertical="top"/>
    </xf>
    <xf numFmtId="0" fontId="68" fillId="0" borderId="42" xfId="0" applyFont="1" applyBorder="1" applyAlignment="1">
      <alignment horizontal="left" vertical="top"/>
    </xf>
    <xf numFmtId="0" fontId="68" fillId="9" borderId="17" xfId="0" applyFont="1" applyFill="1" applyBorder="1" applyAlignment="1" applyProtection="1">
      <alignment horizontal="left" vertical="top"/>
      <protection locked="0"/>
    </xf>
    <xf numFmtId="0" fontId="68" fillId="9" borderId="18" xfId="0" applyFont="1" applyFill="1" applyBorder="1" applyAlignment="1" applyProtection="1">
      <alignment horizontal="left" vertical="top"/>
      <protection locked="0"/>
    </xf>
    <xf numFmtId="0" fontId="68" fillId="9" borderId="19" xfId="0" applyFont="1" applyFill="1" applyBorder="1" applyAlignment="1" applyProtection="1">
      <alignment horizontal="left" vertical="top"/>
      <protection locked="0"/>
    </xf>
    <xf numFmtId="0" fontId="68" fillId="9" borderId="20" xfId="0" applyFont="1" applyFill="1" applyBorder="1" applyAlignment="1" applyProtection="1">
      <alignment horizontal="left" vertical="top"/>
      <protection locked="0"/>
    </xf>
    <xf numFmtId="0" fontId="68" fillId="9" borderId="22" xfId="0" applyFont="1" applyFill="1" applyBorder="1" applyAlignment="1" applyProtection="1">
      <alignment horizontal="left" vertical="top"/>
      <protection locked="0"/>
    </xf>
    <xf numFmtId="0" fontId="68" fillId="9" borderId="42" xfId="0" applyFont="1" applyFill="1" applyBorder="1" applyAlignment="1" applyProtection="1">
      <alignment horizontal="left" vertical="top"/>
      <protection locked="0"/>
    </xf>
    <xf numFmtId="0" fontId="3" fillId="39" borderId="10" xfId="0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textRotation="90"/>
    </xf>
    <xf numFmtId="0" fontId="3" fillId="39" borderId="43" xfId="0" applyFont="1" applyFill="1" applyBorder="1" applyAlignment="1">
      <alignment horizontal="center" vertical="center" textRotation="90" wrapText="1"/>
    </xf>
    <xf numFmtId="0" fontId="3" fillId="39" borderId="44" xfId="0" applyFont="1" applyFill="1" applyBorder="1" applyAlignment="1">
      <alignment horizontal="center" vertical="center" textRotation="90" wrapText="1"/>
    </xf>
    <xf numFmtId="0" fontId="3" fillId="39" borderId="43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textRotation="90" wrapText="1"/>
    </xf>
    <xf numFmtId="3" fontId="3" fillId="39" borderId="11" xfId="0" applyNumberFormat="1" applyFont="1" applyFill="1" applyBorder="1" applyAlignment="1">
      <alignment horizontal="center" vertical="center" wrapText="1"/>
    </xf>
    <xf numFmtId="3" fontId="3" fillId="39" borderId="12" xfId="0" applyNumberFormat="1" applyFont="1" applyFill="1" applyBorder="1" applyAlignment="1">
      <alignment horizontal="center" vertical="center" wrapText="1"/>
    </xf>
    <xf numFmtId="3" fontId="3" fillId="39" borderId="13" xfId="0" applyNumberFormat="1" applyFont="1" applyFill="1" applyBorder="1" applyAlignment="1">
      <alignment horizontal="center" vertical="center" wrapText="1"/>
    </xf>
    <xf numFmtId="167" fontId="3" fillId="39" borderId="10" xfId="0" applyNumberFormat="1" applyFont="1" applyFill="1" applyBorder="1" applyAlignment="1">
      <alignment horizontal="center" wrapText="1"/>
    </xf>
    <xf numFmtId="49" fontId="10" fillId="43" borderId="0" xfId="36" applyNumberFormat="1" applyFont="1" applyFill="1" applyAlignment="1">
      <alignment horizontal="left" vertical="center"/>
      <protection/>
    </xf>
    <xf numFmtId="0" fontId="71" fillId="40" borderId="0" xfId="51" applyFont="1" applyFill="1" applyAlignment="1">
      <alignment horizontal="center"/>
      <protection/>
    </xf>
    <xf numFmtId="0" fontId="55" fillId="0" borderId="0" xfId="51">
      <alignment/>
      <protection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45" xfId="52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4" fontId="0" fillId="0" borderId="45" xfId="52" applyNumberFormat="1" applyFont="1" applyBorder="1" applyAlignment="1">
      <alignment horizontal="center" vertical="center" wrapText="1"/>
      <protection/>
    </xf>
    <xf numFmtId="4" fontId="0" fillId="0" borderId="46" xfId="52" applyNumberFormat="1" applyFont="1" applyBorder="1" applyAlignment="1">
      <alignment horizontal="center" vertical="center" wrapText="1"/>
      <protection/>
    </xf>
    <xf numFmtId="4" fontId="0" fillId="0" borderId="46" xfId="53" applyNumberFormat="1" applyFont="1" applyBorder="1" applyAlignment="1">
      <alignment horizontal="center" vertical="center" wrapText="1"/>
      <protection/>
    </xf>
    <xf numFmtId="4" fontId="0" fillId="0" borderId="47" xfId="52" applyNumberFormat="1" applyFont="1" applyBorder="1" applyAlignment="1">
      <alignment horizontal="center" vertical="center" wrapText="1"/>
      <protection/>
    </xf>
    <xf numFmtId="4" fontId="0" fillId="0" borderId="48" xfId="53" applyNumberFormat="1" applyFont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3" xfId="49"/>
    <cellStyle name="Normální 3" xfId="50"/>
    <cellStyle name="Normální 4" xfId="51"/>
    <cellStyle name="normální_C.1.3 Rozpočet ZTI" xfId="52"/>
    <cellStyle name="normální_RekonstrukcehangaruB-rozpocetstavby" xfId="53"/>
    <cellStyle name="normální_Vzor_vykaz_specifikace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nalbrechtcz-my.sharepoint.com\Users\Dol&#237;nkov&#225;\Desktop\NZM-Voda_Objevovana\Objevovna%20DPS_M%20plus_prosinec%202015\Objevovna%20DPS_M%20plus_prosinec%202015\D-V&#221;KAZ%20V&#221;M&#282;R\VV_NZM_Objevovna_slep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Interiér"/>
      <sheetName val="AV technika"/>
      <sheetName val="Osvětlení"/>
      <sheetName val="Krycí list_Stavební část"/>
      <sheetName val="Rekapitulace_Stavební část"/>
      <sheetName val="Položky_Stavební část"/>
    </sheetNames>
    <sheetDataSet>
      <sheetData sheetId="4">
        <row r="30">
          <cell r="F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lbrecht@janalbrecht.cz" TargetMode="External" /><Relationship Id="rId2" Type="http://schemas.openxmlformats.org/officeDocument/2006/relationships/hyperlink" Target="mailto:janalbrecht@janalbrecht.cz" TargetMode="External" /><Relationship Id="rId3" Type="http://schemas.openxmlformats.org/officeDocument/2006/relationships/hyperlink" Target="mailto:renata.slamkova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zoomScale="93" zoomScaleNormal="93" zoomScalePageLayoutView="0" workbookViewId="0" topLeftCell="A28">
      <selection activeCell="C23" sqref="C23"/>
    </sheetView>
  </sheetViews>
  <sheetFormatPr defaultColWidth="10.8515625" defaultRowHeight="12.75"/>
  <cols>
    <col min="1" max="1" width="1.7109375" style="76" customWidth="1"/>
    <col min="2" max="2" width="19.28125" style="76" bestFit="1" customWidth="1"/>
    <col min="3" max="3" width="111.421875" style="76" bestFit="1" customWidth="1"/>
    <col min="4" max="4" width="17.140625" style="76" bestFit="1" customWidth="1"/>
    <col min="5" max="5" width="24.421875" style="76" bestFit="1" customWidth="1"/>
    <col min="6" max="6" width="18.00390625" style="76" bestFit="1" customWidth="1"/>
    <col min="7" max="7" width="29.28125" style="76" bestFit="1" customWidth="1"/>
    <col min="8" max="8" width="16.140625" style="76" bestFit="1" customWidth="1"/>
    <col min="9" max="9" width="50.421875" style="76" bestFit="1" customWidth="1"/>
    <col min="10" max="16384" width="10.8515625" style="76" customWidth="1"/>
  </cols>
  <sheetData>
    <row r="1" ht="9.75" customHeight="1" thickBot="1"/>
    <row r="2" spans="2:9" ht="30" customHeight="1" thickBot="1">
      <c r="B2" s="185" t="s">
        <v>497</v>
      </c>
      <c r="C2" s="186"/>
      <c r="D2" s="186"/>
      <c r="E2" s="186"/>
      <c r="F2" s="186"/>
      <c r="G2" s="186"/>
      <c r="H2" s="186"/>
      <c r="I2" s="187"/>
    </row>
    <row r="3" spans="3:4" ht="9.75" customHeight="1">
      <c r="C3" s="77"/>
      <c r="D3" s="77"/>
    </row>
    <row r="4" spans="2:4" ht="19.5" thickBot="1">
      <c r="B4" s="63" t="s">
        <v>172</v>
      </c>
      <c r="C4" s="77"/>
      <c r="D4" s="77"/>
    </row>
    <row r="5" spans="2:9" ht="19.5" customHeight="1">
      <c r="B5" s="64" t="s">
        <v>174</v>
      </c>
      <c r="C5" s="59" t="s">
        <v>173</v>
      </c>
      <c r="D5" s="78"/>
      <c r="E5" s="78"/>
      <c r="F5" s="79"/>
      <c r="G5" s="80"/>
      <c r="H5" s="65"/>
      <c r="I5" s="66"/>
    </row>
    <row r="6" spans="2:9" ht="19.5" customHeight="1">
      <c r="B6" s="67"/>
      <c r="C6" s="68"/>
      <c r="D6" s="68"/>
      <c r="E6" s="69"/>
      <c r="F6" s="69"/>
      <c r="G6" s="69"/>
      <c r="H6" s="69"/>
      <c r="I6" s="70"/>
    </row>
    <row r="7" spans="2:9" ht="19.5" customHeight="1">
      <c r="B7" s="71" t="s">
        <v>175</v>
      </c>
      <c r="C7" s="60" t="s">
        <v>176</v>
      </c>
      <c r="D7" s="68"/>
      <c r="E7" s="60"/>
      <c r="F7" s="68"/>
      <c r="G7" s="68"/>
      <c r="H7" s="68"/>
      <c r="I7" s="70"/>
    </row>
    <row r="8" spans="2:9" ht="19.5" customHeight="1" thickBot="1">
      <c r="B8" s="71"/>
      <c r="C8" s="60"/>
      <c r="D8" s="68"/>
      <c r="E8" s="60"/>
      <c r="F8" s="68"/>
      <c r="G8" s="68"/>
      <c r="H8" s="68"/>
      <c r="I8" s="70"/>
    </row>
    <row r="9" spans="2:9" ht="19.5" customHeight="1">
      <c r="B9" s="71" t="s">
        <v>177</v>
      </c>
      <c r="C9" s="60" t="s">
        <v>181</v>
      </c>
      <c r="D9" s="68" t="s">
        <v>168</v>
      </c>
      <c r="E9" s="60" t="s">
        <v>184</v>
      </c>
      <c r="F9" s="68" t="s">
        <v>185</v>
      </c>
      <c r="G9" s="86" t="s">
        <v>186</v>
      </c>
      <c r="H9" s="195" t="s">
        <v>169</v>
      </c>
      <c r="I9" s="196"/>
    </row>
    <row r="10" spans="2:9" ht="19.5" customHeight="1">
      <c r="B10" s="71"/>
      <c r="C10" s="69" t="s">
        <v>182</v>
      </c>
      <c r="D10" s="68"/>
      <c r="E10" s="60"/>
      <c r="F10" s="68"/>
      <c r="G10" s="68"/>
      <c r="H10" s="197"/>
      <c r="I10" s="198"/>
    </row>
    <row r="11" spans="2:9" ht="19.5" customHeight="1" thickBot="1">
      <c r="B11" s="71"/>
      <c r="C11" s="69" t="s">
        <v>183</v>
      </c>
      <c r="D11" s="68"/>
      <c r="E11" s="60"/>
      <c r="F11" s="68"/>
      <c r="G11" s="68"/>
      <c r="H11" s="199"/>
      <c r="I11" s="200"/>
    </row>
    <row r="12" spans="2:9" ht="19.5" customHeight="1" thickBot="1">
      <c r="B12" s="67"/>
      <c r="C12" s="68"/>
      <c r="D12" s="68"/>
      <c r="E12" s="60"/>
      <c r="F12" s="69"/>
      <c r="G12" s="69"/>
      <c r="H12" s="69"/>
      <c r="I12" s="82"/>
    </row>
    <row r="13" spans="2:9" ht="19.5" customHeight="1">
      <c r="B13" s="71" t="s">
        <v>179</v>
      </c>
      <c r="C13" s="72"/>
      <c r="D13" s="68" t="s">
        <v>168</v>
      </c>
      <c r="E13" s="72"/>
      <c r="F13" s="73"/>
      <c r="G13" s="73"/>
      <c r="H13" s="201" t="s">
        <v>169</v>
      </c>
      <c r="I13" s="202"/>
    </row>
    <row r="14" spans="2:9" ht="19.5" customHeight="1">
      <c r="B14" s="71"/>
      <c r="C14" s="72"/>
      <c r="D14" s="68"/>
      <c r="E14" s="60"/>
      <c r="F14" s="68"/>
      <c r="G14" s="68"/>
      <c r="H14" s="203"/>
      <c r="I14" s="204"/>
    </row>
    <row r="15" spans="2:9" ht="19.5" customHeight="1" thickBot="1">
      <c r="B15" s="71"/>
      <c r="C15" s="74" t="s">
        <v>170</v>
      </c>
      <c r="D15" s="68"/>
      <c r="E15" s="60"/>
      <c r="F15" s="68"/>
      <c r="G15" s="68"/>
      <c r="H15" s="205"/>
      <c r="I15" s="206"/>
    </row>
    <row r="16" spans="2:9" ht="19.5" customHeight="1" thickBot="1">
      <c r="B16" s="67"/>
      <c r="C16" s="68"/>
      <c r="D16" s="68"/>
      <c r="E16" s="60"/>
      <c r="F16" s="69"/>
      <c r="G16" s="69"/>
      <c r="H16" s="69"/>
      <c r="I16" s="82"/>
    </row>
    <row r="17" spans="2:9" ht="19.5" customHeight="1">
      <c r="B17" s="71" t="s">
        <v>180</v>
      </c>
      <c r="C17" s="60" t="s">
        <v>158</v>
      </c>
      <c r="D17" s="68" t="s">
        <v>168</v>
      </c>
      <c r="E17" s="60" t="s">
        <v>158</v>
      </c>
      <c r="F17" s="75" t="s">
        <v>188</v>
      </c>
      <c r="G17" s="61" t="s">
        <v>189</v>
      </c>
      <c r="H17" s="195" t="s">
        <v>169</v>
      </c>
      <c r="I17" s="196"/>
    </row>
    <row r="18" spans="2:9" ht="19.5" customHeight="1">
      <c r="B18" s="67"/>
      <c r="C18" s="69" t="s">
        <v>187</v>
      </c>
      <c r="D18" s="68"/>
      <c r="E18" s="60" t="s">
        <v>190</v>
      </c>
      <c r="F18" s="75" t="s">
        <v>191</v>
      </c>
      <c r="G18" s="62" t="s">
        <v>192</v>
      </c>
      <c r="H18" s="197"/>
      <c r="I18" s="198"/>
    </row>
    <row r="19" spans="2:9" ht="19.5" customHeight="1" thickBot="1">
      <c r="B19" s="67"/>
      <c r="C19" s="68" t="s">
        <v>216</v>
      </c>
      <c r="D19" s="68"/>
      <c r="E19" s="60"/>
      <c r="F19" s="69"/>
      <c r="G19" s="69"/>
      <c r="H19" s="199"/>
      <c r="I19" s="200"/>
    </row>
    <row r="20" spans="2:9" ht="19.5" customHeight="1" thickBot="1">
      <c r="B20" s="67"/>
      <c r="C20" s="69"/>
      <c r="D20" s="68"/>
      <c r="E20" s="60"/>
      <c r="F20" s="69"/>
      <c r="G20" s="69"/>
      <c r="H20" s="87"/>
      <c r="I20" s="88"/>
    </row>
    <row r="21" spans="2:9" ht="19.5" customHeight="1">
      <c r="B21" s="71" t="s">
        <v>178</v>
      </c>
      <c r="C21" s="60" t="s">
        <v>158</v>
      </c>
      <c r="D21" s="68" t="s">
        <v>168</v>
      </c>
      <c r="E21" s="60" t="s">
        <v>158</v>
      </c>
      <c r="F21" s="75" t="s">
        <v>188</v>
      </c>
      <c r="G21" s="61" t="s">
        <v>189</v>
      </c>
      <c r="H21" s="195" t="s">
        <v>169</v>
      </c>
      <c r="I21" s="196"/>
    </row>
    <row r="22" spans="2:9" ht="19.5" customHeight="1">
      <c r="B22" s="67"/>
      <c r="C22" s="69" t="s">
        <v>187</v>
      </c>
      <c r="D22" s="68"/>
      <c r="E22" s="60"/>
      <c r="F22" s="69"/>
      <c r="G22" s="69"/>
      <c r="H22" s="197"/>
      <c r="I22" s="198"/>
    </row>
    <row r="23" spans="2:9" ht="19.5" customHeight="1" thickBot="1">
      <c r="B23" s="89"/>
      <c r="C23" s="90" t="s">
        <v>216</v>
      </c>
      <c r="D23" s="90"/>
      <c r="E23" s="83"/>
      <c r="F23" s="84"/>
      <c r="G23" s="84"/>
      <c r="H23" s="199"/>
      <c r="I23" s="200"/>
    </row>
    <row r="24" spans="2:9" ht="9.75" customHeight="1" thickBot="1">
      <c r="B24" s="60"/>
      <c r="C24" s="60"/>
      <c r="D24" s="60"/>
      <c r="E24" s="60"/>
      <c r="F24" s="60"/>
      <c r="G24" s="60"/>
      <c r="H24" s="81"/>
      <c r="I24" s="69"/>
    </row>
    <row r="25" spans="2:9" ht="30" customHeight="1" thickBot="1">
      <c r="B25" s="185" t="s">
        <v>203</v>
      </c>
      <c r="C25" s="186"/>
      <c r="D25" s="186"/>
      <c r="E25" s="186"/>
      <c r="F25" s="186"/>
      <c r="G25" s="186"/>
      <c r="H25" s="108" t="s">
        <v>155</v>
      </c>
      <c r="I25" s="109" t="s">
        <v>195</v>
      </c>
    </row>
    <row r="26" spans="2:9" ht="19.5" customHeight="1">
      <c r="B26" s="98" t="s">
        <v>193</v>
      </c>
      <c r="C26" s="194" t="s">
        <v>194</v>
      </c>
      <c r="D26" s="194"/>
      <c r="E26" s="194"/>
      <c r="F26" s="194"/>
      <c r="G26" s="194"/>
      <c r="H26" s="99"/>
      <c r="I26" s="100"/>
    </row>
    <row r="27" spans="2:9" ht="19.5" customHeight="1">
      <c r="B27" s="91" t="s">
        <v>45</v>
      </c>
      <c r="C27" s="75" t="s">
        <v>196</v>
      </c>
      <c r="D27" s="75"/>
      <c r="E27" s="75"/>
      <c r="F27" s="75"/>
      <c r="G27" s="75"/>
      <c r="H27" s="95">
        <f>'SOUPIS DODÁVEK A PRACÍ'!Q62</f>
        <v>0</v>
      </c>
      <c r="I27" s="82"/>
    </row>
    <row r="28" spans="2:9" ht="19.5" customHeight="1">
      <c r="B28" s="92" t="s">
        <v>47</v>
      </c>
      <c r="C28" s="93" t="s">
        <v>197</v>
      </c>
      <c r="D28" s="93"/>
      <c r="E28" s="93"/>
      <c r="F28" s="93"/>
      <c r="G28" s="93"/>
      <c r="H28" s="95">
        <f>'SOUPIS DODÁVEK A PRACÍ'!Q74</f>
        <v>0</v>
      </c>
      <c r="I28" s="70"/>
    </row>
    <row r="29" spans="2:9" ht="19.5" customHeight="1">
      <c r="B29" s="92" t="s">
        <v>472</v>
      </c>
      <c r="C29" s="93" t="s">
        <v>479</v>
      </c>
      <c r="D29" s="93"/>
      <c r="E29" s="93"/>
      <c r="F29" s="93"/>
      <c r="G29" s="93"/>
      <c r="H29" s="95">
        <f>'SOUPIS DODÁVEK A PRACÍ'!Q77</f>
        <v>0</v>
      </c>
      <c r="I29" s="70"/>
    </row>
    <row r="30" spans="2:9" ht="19.5" customHeight="1">
      <c r="B30" s="91" t="s">
        <v>5</v>
      </c>
      <c r="C30" s="75" t="s">
        <v>50</v>
      </c>
      <c r="D30" s="75"/>
      <c r="E30" s="75"/>
      <c r="F30" s="75"/>
      <c r="G30" s="75"/>
      <c r="H30" s="95">
        <f>'SOUPIS DODÁVEK A PRACÍ'!Q84</f>
        <v>0</v>
      </c>
      <c r="I30" s="82"/>
    </row>
    <row r="31" spans="2:9" ht="19.5" customHeight="1">
      <c r="B31" s="91" t="s">
        <v>4</v>
      </c>
      <c r="C31" s="75" t="s">
        <v>198</v>
      </c>
      <c r="D31" s="75"/>
      <c r="E31" s="75"/>
      <c r="F31" s="75"/>
      <c r="G31" s="75"/>
      <c r="H31" s="95">
        <f>'SOUPIS DODÁVEK A PRACÍ'!Q94</f>
        <v>0</v>
      </c>
      <c r="I31" s="82"/>
    </row>
    <row r="32" spans="2:9" ht="19.5" customHeight="1">
      <c r="B32" s="91" t="s">
        <v>54</v>
      </c>
      <c r="C32" s="75" t="s">
        <v>56</v>
      </c>
      <c r="D32" s="75"/>
      <c r="E32" s="75"/>
      <c r="F32" s="75"/>
      <c r="G32" s="75"/>
      <c r="H32" s="95">
        <f>'SOUPIS DODÁVEK A PRACÍ'!Q97</f>
        <v>0</v>
      </c>
      <c r="I32" s="82"/>
    </row>
    <row r="33" spans="2:9" ht="19.5" customHeight="1">
      <c r="B33" s="92" t="s">
        <v>57</v>
      </c>
      <c r="C33" s="93" t="s">
        <v>199</v>
      </c>
      <c r="D33" s="93"/>
      <c r="E33" s="93"/>
      <c r="F33" s="93"/>
      <c r="G33" s="93"/>
      <c r="H33" s="96">
        <f>'SOUPIS DODÁVEK A PRACÍ'!Q103</f>
        <v>0</v>
      </c>
      <c r="I33" s="82"/>
    </row>
    <row r="34" spans="2:9" ht="19.5" customHeight="1">
      <c r="B34" s="91" t="s">
        <v>58</v>
      </c>
      <c r="C34" s="75" t="s">
        <v>200</v>
      </c>
      <c r="D34" s="75"/>
      <c r="E34" s="75"/>
      <c r="F34" s="75"/>
      <c r="G34" s="75"/>
      <c r="H34" s="95">
        <f>'SOUPIS DODÁVEK A PRACÍ'!Q107</f>
        <v>0</v>
      </c>
      <c r="I34" s="82"/>
    </row>
    <row r="35" spans="2:9" ht="19.5" customHeight="1" thickBot="1">
      <c r="B35" s="91" t="s">
        <v>82</v>
      </c>
      <c r="C35" s="75" t="s">
        <v>201</v>
      </c>
      <c r="D35" s="75"/>
      <c r="E35" s="75"/>
      <c r="F35" s="75"/>
      <c r="G35" s="75"/>
      <c r="H35" s="95">
        <f>'SOUPIS DODÁVEK A PRACÍ'!Q109</f>
        <v>0</v>
      </c>
      <c r="I35" s="82" t="s">
        <v>202</v>
      </c>
    </row>
    <row r="36" spans="2:9" ht="19.5" customHeight="1" thickBot="1">
      <c r="B36" s="183" t="s">
        <v>204</v>
      </c>
      <c r="C36" s="184"/>
      <c r="D36" s="184"/>
      <c r="E36" s="184"/>
      <c r="F36" s="184"/>
      <c r="G36" s="184"/>
      <c r="H36" s="97">
        <f>SUM(H27:H35)</f>
        <v>0</v>
      </c>
      <c r="I36" s="94"/>
    </row>
    <row r="37" spans="2:9" ht="9" customHeight="1" thickBot="1">
      <c r="B37" s="60"/>
      <c r="C37" s="60"/>
      <c r="D37" s="60"/>
      <c r="E37" s="60"/>
      <c r="F37" s="60"/>
      <c r="G37" s="60"/>
      <c r="H37" s="81"/>
      <c r="I37" s="69"/>
    </row>
    <row r="38" spans="2:9" ht="30" customHeight="1" thickBot="1">
      <c r="B38" s="185" t="s">
        <v>205</v>
      </c>
      <c r="C38" s="186"/>
      <c r="D38" s="186"/>
      <c r="E38" s="186"/>
      <c r="F38" s="186"/>
      <c r="G38" s="186"/>
      <c r="H38" s="108" t="s">
        <v>155</v>
      </c>
      <c r="I38" s="109" t="s">
        <v>195</v>
      </c>
    </row>
    <row r="39" spans="2:9" ht="18.75">
      <c r="B39" s="98" t="s">
        <v>193</v>
      </c>
      <c r="C39" s="194" t="s">
        <v>194</v>
      </c>
      <c r="D39" s="194"/>
      <c r="E39" s="194"/>
      <c r="F39" s="194"/>
      <c r="G39" s="194"/>
      <c r="H39" s="99"/>
      <c r="I39" s="100"/>
    </row>
    <row r="40" spans="2:9" ht="19.5" thickBot="1">
      <c r="B40" s="91" t="s">
        <v>67</v>
      </c>
      <c r="C40" s="75" t="s">
        <v>205</v>
      </c>
      <c r="D40" s="75"/>
      <c r="E40" s="75"/>
      <c r="F40" s="75"/>
      <c r="G40" s="75"/>
      <c r="H40" s="101">
        <f>'SOUPIS DODÁVEK A PRACÍ'!Q121</f>
        <v>0</v>
      </c>
      <c r="I40" s="82"/>
    </row>
    <row r="41" spans="2:9" ht="19.5" thickBot="1">
      <c r="B41" s="183" t="s">
        <v>204</v>
      </c>
      <c r="C41" s="184"/>
      <c r="D41" s="184"/>
      <c r="E41" s="184"/>
      <c r="F41" s="184"/>
      <c r="G41" s="184"/>
      <c r="H41" s="97">
        <f>SUM(H40)</f>
        <v>0</v>
      </c>
      <c r="I41" s="94"/>
    </row>
    <row r="42" spans="2:8" ht="9" customHeight="1" thickBot="1">
      <c r="B42" s="85"/>
      <c r="C42" s="69"/>
      <c r="D42" s="69"/>
      <c r="E42" s="69"/>
      <c r="F42" s="69"/>
      <c r="G42" s="69"/>
      <c r="H42" s="81"/>
    </row>
    <row r="43" spans="2:9" ht="18.75">
      <c r="B43" s="192" t="s">
        <v>207</v>
      </c>
      <c r="C43" s="193"/>
      <c r="D43" s="193"/>
      <c r="E43" s="193"/>
      <c r="F43" s="193"/>
      <c r="G43" s="193"/>
      <c r="H43" s="102">
        <f>H36+H41</f>
        <v>0</v>
      </c>
      <c r="I43" s="103"/>
    </row>
    <row r="44" spans="2:9" ht="19.5" thickBot="1">
      <c r="B44" s="190" t="s">
        <v>206</v>
      </c>
      <c r="C44" s="191"/>
      <c r="D44" s="191"/>
      <c r="E44" s="191"/>
      <c r="F44" s="191"/>
      <c r="G44" s="191"/>
      <c r="H44" s="104">
        <f>H43*0.21</f>
        <v>0</v>
      </c>
      <c r="I44" s="105"/>
    </row>
    <row r="45" spans="2:9" ht="19.5" thickBot="1">
      <c r="B45" s="188" t="s">
        <v>171</v>
      </c>
      <c r="C45" s="189"/>
      <c r="D45" s="189"/>
      <c r="E45" s="189"/>
      <c r="F45" s="189"/>
      <c r="G45" s="189"/>
      <c r="H45" s="106">
        <f>SUM(H43:H44)</f>
        <v>0</v>
      </c>
      <c r="I45" s="107"/>
    </row>
  </sheetData>
  <sheetProtection/>
  <mergeCells count="14">
    <mergeCell ref="H21:I23"/>
    <mergeCell ref="B25:G25"/>
    <mergeCell ref="B38:G38"/>
    <mergeCell ref="C39:G39"/>
    <mergeCell ref="B41:G41"/>
    <mergeCell ref="B36:G36"/>
    <mergeCell ref="B2:I2"/>
    <mergeCell ref="B45:G45"/>
    <mergeCell ref="B44:G44"/>
    <mergeCell ref="B43:G43"/>
    <mergeCell ref="C26:G26"/>
    <mergeCell ref="H9:I11"/>
    <mergeCell ref="H13:I15"/>
    <mergeCell ref="H17:I19"/>
  </mergeCells>
  <hyperlinks>
    <hyperlink ref="G17" r:id="rId1" display="janalbrecht@janalbrecht.cz"/>
    <hyperlink ref="G21" r:id="rId2" display="janalbrecht@janalbrecht.cz"/>
    <hyperlink ref="G18" r:id="rId3" display="renata.slamkova@gmail.com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zoomScale="83" zoomScaleNormal="83" zoomScalePageLayoutView="0" workbookViewId="0" topLeftCell="B1">
      <pane ySplit="2" topLeftCell="A63" activePane="bottomLeft" state="frozen"/>
      <selection pane="topLeft" activeCell="A1" sqref="A1"/>
      <selection pane="bottomLeft" activeCell="O121" sqref="O121"/>
    </sheetView>
  </sheetViews>
  <sheetFormatPr defaultColWidth="9.140625" defaultRowHeight="12.75"/>
  <cols>
    <col min="1" max="1" width="4.8515625" style="0" customWidth="1"/>
    <col min="2" max="2" width="4.8515625" style="25" customWidth="1"/>
    <col min="3" max="3" width="4.8515625" style="29" customWidth="1"/>
    <col min="4" max="4" width="4.8515625" style="2" customWidth="1"/>
    <col min="5" max="5" width="4.8515625" style="1" customWidth="1"/>
    <col min="6" max="6" width="20.8515625" style="1" customWidth="1"/>
    <col min="7" max="7" width="60.8515625" style="21" customWidth="1"/>
    <col min="8" max="10" width="10.8515625" style="15" customWidth="1"/>
    <col min="11" max="11" width="40.8515625" style="1" customWidth="1"/>
    <col min="12" max="12" width="20.8515625" style="164" customWidth="1"/>
    <col min="13" max="14" width="4.8515625" style="1" customWidth="1"/>
    <col min="15" max="17" width="14.7109375" style="19" customWidth="1"/>
    <col min="18" max="18" width="11.421875" style="1" bestFit="1" customWidth="1"/>
    <col min="19" max="20" width="11.421875" style="1" customWidth="1"/>
    <col min="21" max="21" width="10.7109375" style="1" bestFit="1" customWidth="1"/>
    <col min="22" max="16384" width="11.421875" style="1" customWidth="1"/>
  </cols>
  <sheetData>
    <row r="1" spans="1:17" ht="13.5" customHeight="1">
      <c r="A1" s="209" t="s">
        <v>16</v>
      </c>
      <c r="B1" s="207" t="s">
        <v>31</v>
      </c>
      <c r="C1" s="210" t="s">
        <v>30</v>
      </c>
      <c r="D1" s="214" t="s">
        <v>10</v>
      </c>
      <c r="E1" s="207" t="s">
        <v>11</v>
      </c>
      <c r="F1" s="208" t="s">
        <v>12</v>
      </c>
      <c r="G1" s="208" t="s">
        <v>28</v>
      </c>
      <c r="H1" s="215" t="s">
        <v>19</v>
      </c>
      <c r="I1" s="216"/>
      <c r="J1" s="217"/>
      <c r="K1" s="208" t="s">
        <v>18</v>
      </c>
      <c r="L1" s="212" t="s">
        <v>24</v>
      </c>
      <c r="M1" s="207" t="s">
        <v>23</v>
      </c>
      <c r="N1" s="207" t="s">
        <v>13</v>
      </c>
      <c r="O1" s="218" t="s">
        <v>17</v>
      </c>
      <c r="P1" s="218"/>
      <c r="Q1" s="212" t="s">
        <v>29</v>
      </c>
    </row>
    <row r="2" spans="1:17" s="9" customFormat="1" ht="72.75" customHeight="1">
      <c r="A2" s="209"/>
      <c r="B2" s="207"/>
      <c r="C2" s="211"/>
      <c r="D2" s="214"/>
      <c r="E2" s="207"/>
      <c r="F2" s="208"/>
      <c r="G2" s="208"/>
      <c r="H2" s="111" t="s">
        <v>20</v>
      </c>
      <c r="I2" s="111" t="s">
        <v>21</v>
      </c>
      <c r="J2" s="111" t="s">
        <v>22</v>
      </c>
      <c r="K2" s="208"/>
      <c r="L2" s="213"/>
      <c r="M2" s="207"/>
      <c r="N2" s="207"/>
      <c r="O2" s="110" t="s">
        <v>26</v>
      </c>
      <c r="P2" s="110" t="s">
        <v>27</v>
      </c>
      <c r="Q2" s="213"/>
    </row>
    <row r="3" spans="1:17" ht="63.75">
      <c r="A3" s="3"/>
      <c r="B3" s="22" t="s">
        <v>7</v>
      </c>
      <c r="C3" s="27">
        <v>1</v>
      </c>
      <c r="D3" s="4"/>
      <c r="E3" s="8" t="s">
        <v>45</v>
      </c>
      <c r="F3" s="5" t="s">
        <v>25</v>
      </c>
      <c r="G3" s="13" t="s">
        <v>208</v>
      </c>
      <c r="H3" s="8">
        <v>4810</v>
      </c>
      <c r="I3" s="8">
        <v>630</v>
      </c>
      <c r="J3" s="8">
        <v>2737</v>
      </c>
      <c r="K3" s="13" t="s">
        <v>35</v>
      </c>
      <c r="L3" s="162" t="s">
        <v>403</v>
      </c>
      <c r="M3" s="7" t="s">
        <v>0</v>
      </c>
      <c r="N3" s="8">
        <v>1</v>
      </c>
      <c r="O3" s="16">
        <v>0</v>
      </c>
      <c r="P3" s="16">
        <v>0</v>
      </c>
      <c r="Q3" s="16">
        <f>N3*(O3+P3)</f>
        <v>0</v>
      </c>
    </row>
    <row r="4" spans="1:17" ht="63.75">
      <c r="A4" s="3"/>
      <c r="B4" s="22" t="s">
        <v>7</v>
      </c>
      <c r="C4" s="27">
        <v>2</v>
      </c>
      <c r="D4" s="4"/>
      <c r="E4" s="8" t="s">
        <v>45</v>
      </c>
      <c r="F4" s="5" t="s">
        <v>25</v>
      </c>
      <c r="G4" s="13" t="s">
        <v>209</v>
      </c>
      <c r="H4" s="8">
        <v>4810</v>
      </c>
      <c r="I4" s="8">
        <v>780</v>
      </c>
      <c r="J4" s="8">
        <v>2737</v>
      </c>
      <c r="K4" s="13" t="s">
        <v>35</v>
      </c>
      <c r="L4" s="162" t="s">
        <v>404</v>
      </c>
      <c r="M4" s="7" t="s">
        <v>0</v>
      </c>
      <c r="N4" s="8">
        <v>1</v>
      </c>
      <c r="O4" s="16">
        <v>0</v>
      </c>
      <c r="P4" s="16">
        <v>0</v>
      </c>
      <c r="Q4" s="16">
        <f aca="true" t="shared" si="0" ref="Q4:Q108">N4*(O4+P4)</f>
        <v>0</v>
      </c>
    </row>
    <row r="5" spans="1:17" ht="63.75">
      <c r="A5" s="3"/>
      <c r="B5" s="22" t="s">
        <v>7</v>
      </c>
      <c r="C5" s="27">
        <v>3</v>
      </c>
      <c r="D5" s="4"/>
      <c r="E5" s="8" t="s">
        <v>45</v>
      </c>
      <c r="F5" s="5" t="s">
        <v>25</v>
      </c>
      <c r="G5" s="13" t="s">
        <v>209</v>
      </c>
      <c r="H5" s="8">
        <v>1500</v>
      </c>
      <c r="I5" s="8">
        <v>780</v>
      </c>
      <c r="J5" s="8">
        <v>2737</v>
      </c>
      <c r="K5" s="13" t="s">
        <v>35</v>
      </c>
      <c r="L5" s="162" t="s">
        <v>405</v>
      </c>
      <c r="M5" s="7" t="s">
        <v>0</v>
      </c>
      <c r="N5" s="8">
        <v>1</v>
      </c>
      <c r="O5" s="16">
        <v>0</v>
      </c>
      <c r="P5" s="16">
        <v>0</v>
      </c>
      <c r="Q5" s="16">
        <f t="shared" si="0"/>
        <v>0</v>
      </c>
    </row>
    <row r="6" spans="1:17" ht="63.75">
      <c r="A6" s="3"/>
      <c r="B6" s="22" t="s">
        <v>7</v>
      </c>
      <c r="C6" s="27">
        <v>4</v>
      </c>
      <c r="D6" s="4"/>
      <c r="E6" s="8" t="s">
        <v>45</v>
      </c>
      <c r="F6" s="5" t="s">
        <v>25</v>
      </c>
      <c r="G6" s="13" t="s">
        <v>209</v>
      </c>
      <c r="H6" s="8">
        <v>4270</v>
      </c>
      <c r="I6" s="8">
        <v>930</v>
      </c>
      <c r="J6" s="8">
        <v>2737</v>
      </c>
      <c r="K6" s="13" t="s">
        <v>35</v>
      </c>
      <c r="L6" s="162" t="s">
        <v>406</v>
      </c>
      <c r="M6" s="7" t="s">
        <v>0</v>
      </c>
      <c r="N6" s="8">
        <v>1</v>
      </c>
      <c r="O6" s="16">
        <v>0</v>
      </c>
      <c r="P6" s="16">
        <v>0</v>
      </c>
      <c r="Q6" s="16">
        <f t="shared" si="0"/>
        <v>0</v>
      </c>
    </row>
    <row r="7" spans="1:17" ht="63.75">
      <c r="A7" s="3"/>
      <c r="B7" s="22" t="s">
        <v>7</v>
      </c>
      <c r="C7" s="27">
        <v>5</v>
      </c>
      <c r="D7" s="4"/>
      <c r="E7" s="8" t="s">
        <v>45</v>
      </c>
      <c r="F7" s="5" t="s">
        <v>25</v>
      </c>
      <c r="G7" s="13" t="s">
        <v>209</v>
      </c>
      <c r="H7" s="8">
        <v>4270</v>
      </c>
      <c r="I7" s="8">
        <v>930</v>
      </c>
      <c r="J7" s="8">
        <v>2737</v>
      </c>
      <c r="K7" s="13" t="s">
        <v>35</v>
      </c>
      <c r="L7" s="162" t="s">
        <v>407</v>
      </c>
      <c r="M7" s="7" t="s">
        <v>0</v>
      </c>
      <c r="N7" s="8">
        <v>1</v>
      </c>
      <c r="O7" s="16">
        <v>0</v>
      </c>
      <c r="P7" s="16">
        <v>0</v>
      </c>
      <c r="Q7" s="16">
        <f t="shared" si="0"/>
        <v>0</v>
      </c>
    </row>
    <row r="8" spans="1:17" ht="63.75">
      <c r="A8" s="3"/>
      <c r="B8" s="22" t="s">
        <v>7</v>
      </c>
      <c r="C8" s="27">
        <v>6</v>
      </c>
      <c r="D8" s="4"/>
      <c r="E8" s="8" t="s">
        <v>45</v>
      </c>
      <c r="F8" s="5" t="s">
        <v>25</v>
      </c>
      <c r="G8" s="13" t="s">
        <v>209</v>
      </c>
      <c r="H8" s="8">
        <v>1000</v>
      </c>
      <c r="I8" s="8">
        <v>530</v>
      </c>
      <c r="J8" s="8">
        <v>2737</v>
      </c>
      <c r="K8" s="13" t="s">
        <v>35</v>
      </c>
      <c r="L8" s="162" t="s">
        <v>408</v>
      </c>
      <c r="M8" s="7" t="s">
        <v>0</v>
      </c>
      <c r="N8" s="8">
        <v>1</v>
      </c>
      <c r="O8" s="16">
        <v>0</v>
      </c>
      <c r="P8" s="16">
        <v>0</v>
      </c>
      <c r="Q8" s="16">
        <f t="shared" si="0"/>
        <v>0</v>
      </c>
    </row>
    <row r="9" spans="1:17" ht="63.75">
      <c r="A9" s="3"/>
      <c r="B9" s="22" t="s">
        <v>7</v>
      </c>
      <c r="C9" s="27">
        <v>7</v>
      </c>
      <c r="D9" s="4"/>
      <c r="E9" s="8" t="s">
        <v>45</v>
      </c>
      <c r="F9" s="5" t="s">
        <v>25</v>
      </c>
      <c r="G9" s="13" t="s">
        <v>209</v>
      </c>
      <c r="H9" s="8">
        <v>4270</v>
      </c>
      <c r="I9" s="8">
        <v>930</v>
      </c>
      <c r="J9" s="8">
        <v>2737</v>
      </c>
      <c r="K9" s="13" t="s">
        <v>35</v>
      </c>
      <c r="L9" s="162" t="s">
        <v>409</v>
      </c>
      <c r="M9" s="7" t="s">
        <v>0</v>
      </c>
      <c r="N9" s="8">
        <v>1</v>
      </c>
      <c r="O9" s="16">
        <v>0</v>
      </c>
      <c r="P9" s="16">
        <v>0</v>
      </c>
      <c r="Q9" s="16">
        <f>N9*(O9+P9)</f>
        <v>0</v>
      </c>
    </row>
    <row r="10" spans="1:17" ht="63.75">
      <c r="A10" s="3"/>
      <c r="B10" s="22" t="s">
        <v>7</v>
      </c>
      <c r="C10" s="27">
        <v>8</v>
      </c>
      <c r="D10" s="4"/>
      <c r="E10" s="8" t="s">
        <v>45</v>
      </c>
      <c r="F10" s="5" t="s">
        <v>25</v>
      </c>
      <c r="G10" s="13" t="s">
        <v>209</v>
      </c>
      <c r="H10" s="8">
        <v>1200</v>
      </c>
      <c r="I10" s="8">
        <v>650</v>
      </c>
      <c r="J10" s="8">
        <v>2737</v>
      </c>
      <c r="K10" s="13" t="s">
        <v>35</v>
      </c>
      <c r="L10" s="162" t="s">
        <v>410</v>
      </c>
      <c r="M10" s="7" t="s">
        <v>0</v>
      </c>
      <c r="N10" s="8">
        <v>1</v>
      </c>
      <c r="O10" s="16">
        <v>0</v>
      </c>
      <c r="P10" s="16">
        <v>0</v>
      </c>
      <c r="Q10" s="16">
        <f>N10*(O10+P10)</f>
        <v>0</v>
      </c>
    </row>
    <row r="11" spans="1:17" ht="63.75">
      <c r="A11" s="3"/>
      <c r="B11" s="22" t="s">
        <v>7</v>
      </c>
      <c r="C11" s="27">
        <v>9</v>
      </c>
      <c r="D11" s="4"/>
      <c r="E11" s="8" t="s">
        <v>45</v>
      </c>
      <c r="F11" s="5" t="s">
        <v>25</v>
      </c>
      <c r="G11" s="13" t="s">
        <v>209</v>
      </c>
      <c r="H11" s="8">
        <v>800</v>
      </c>
      <c r="I11" s="8">
        <v>800</v>
      </c>
      <c r="J11" s="8">
        <v>2207</v>
      </c>
      <c r="K11" s="13" t="s">
        <v>35</v>
      </c>
      <c r="L11" s="162" t="s">
        <v>411</v>
      </c>
      <c r="M11" s="7" t="s">
        <v>0</v>
      </c>
      <c r="N11" s="8">
        <v>4</v>
      </c>
      <c r="O11" s="16">
        <v>0</v>
      </c>
      <c r="P11" s="16">
        <v>0</v>
      </c>
      <c r="Q11" s="16">
        <f>N11*(O11+P11)</f>
        <v>0</v>
      </c>
    </row>
    <row r="12" spans="1:17" ht="63.75">
      <c r="A12" s="3"/>
      <c r="B12" s="22" t="s">
        <v>7</v>
      </c>
      <c r="C12" s="27">
        <v>10</v>
      </c>
      <c r="D12" s="4"/>
      <c r="E12" s="8" t="s">
        <v>45</v>
      </c>
      <c r="F12" s="5" t="s">
        <v>25</v>
      </c>
      <c r="G12" s="13" t="s">
        <v>209</v>
      </c>
      <c r="H12" s="8">
        <v>730</v>
      </c>
      <c r="I12" s="8">
        <v>550</v>
      </c>
      <c r="J12" s="8">
        <v>2737</v>
      </c>
      <c r="K12" s="13" t="s">
        <v>35</v>
      </c>
      <c r="L12" s="162" t="s">
        <v>412</v>
      </c>
      <c r="M12" s="7" t="s">
        <v>0</v>
      </c>
      <c r="N12" s="8">
        <v>2</v>
      </c>
      <c r="O12" s="16">
        <v>0</v>
      </c>
      <c r="P12" s="16">
        <v>0</v>
      </c>
      <c r="Q12" s="16">
        <f>N12*(O12+P12)</f>
        <v>0</v>
      </c>
    </row>
    <row r="13" spans="1:17" ht="102">
      <c r="A13" s="3"/>
      <c r="B13" s="23" t="s">
        <v>1</v>
      </c>
      <c r="C13" s="27">
        <v>1</v>
      </c>
      <c r="D13" s="4"/>
      <c r="E13" s="8" t="s">
        <v>45</v>
      </c>
      <c r="F13" s="5" t="s">
        <v>32</v>
      </c>
      <c r="G13" s="13" t="s">
        <v>210</v>
      </c>
      <c r="H13" s="8">
        <v>4890</v>
      </c>
      <c r="I13" s="8">
        <v>1890</v>
      </c>
      <c r="J13" s="8" t="s">
        <v>33</v>
      </c>
      <c r="K13" s="13" t="s">
        <v>36</v>
      </c>
      <c r="L13" s="162" t="s">
        <v>413</v>
      </c>
      <c r="M13" s="7" t="s">
        <v>0</v>
      </c>
      <c r="N13" s="8">
        <v>1</v>
      </c>
      <c r="O13" s="16">
        <v>0</v>
      </c>
      <c r="P13" s="16">
        <v>0</v>
      </c>
      <c r="Q13" s="16">
        <f t="shared" si="0"/>
        <v>0</v>
      </c>
    </row>
    <row r="14" spans="1:17" ht="102">
      <c r="A14" s="3"/>
      <c r="B14" s="23" t="s">
        <v>1</v>
      </c>
      <c r="C14" s="27">
        <v>2</v>
      </c>
      <c r="D14" s="4"/>
      <c r="E14" s="8" t="s">
        <v>45</v>
      </c>
      <c r="F14" s="5" t="s">
        <v>32</v>
      </c>
      <c r="G14" s="13" t="s">
        <v>210</v>
      </c>
      <c r="H14" s="8">
        <v>2890</v>
      </c>
      <c r="I14" s="8">
        <v>2890</v>
      </c>
      <c r="J14" s="8" t="s">
        <v>33</v>
      </c>
      <c r="K14" s="13" t="s">
        <v>36</v>
      </c>
      <c r="L14" s="162" t="s">
        <v>414</v>
      </c>
      <c r="M14" s="7" t="s">
        <v>0</v>
      </c>
      <c r="N14" s="8">
        <v>1</v>
      </c>
      <c r="O14" s="16">
        <v>0</v>
      </c>
      <c r="P14" s="16">
        <v>0</v>
      </c>
      <c r="Q14" s="16">
        <f t="shared" si="0"/>
        <v>0</v>
      </c>
    </row>
    <row r="15" spans="1:17" ht="63.75">
      <c r="A15" s="3"/>
      <c r="B15" s="23" t="s">
        <v>1</v>
      </c>
      <c r="C15" s="27">
        <v>3</v>
      </c>
      <c r="D15" s="4"/>
      <c r="E15" s="8" t="s">
        <v>45</v>
      </c>
      <c r="F15" s="5" t="s">
        <v>34</v>
      </c>
      <c r="G15" s="13" t="s">
        <v>211</v>
      </c>
      <c r="H15" s="8">
        <v>1190</v>
      </c>
      <c r="I15" s="8">
        <v>790</v>
      </c>
      <c r="J15" s="8">
        <v>700</v>
      </c>
      <c r="K15" s="13" t="s">
        <v>36</v>
      </c>
      <c r="L15" s="162" t="s">
        <v>415</v>
      </c>
      <c r="M15" s="7" t="s">
        <v>0</v>
      </c>
      <c r="N15" s="8">
        <v>1</v>
      </c>
      <c r="O15" s="16">
        <v>0</v>
      </c>
      <c r="P15" s="16">
        <v>0</v>
      </c>
      <c r="Q15" s="16">
        <f t="shared" si="0"/>
        <v>0</v>
      </c>
    </row>
    <row r="16" spans="1:17" ht="63.75">
      <c r="A16" s="3"/>
      <c r="B16" s="23" t="s">
        <v>1</v>
      </c>
      <c r="C16" s="27">
        <v>4</v>
      </c>
      <c r="D16" s="4"/>
      <c r="E16" s="8" t="s">
        <v>45</v>
      </c>
      <c r="F16" s="5" t="s">
        <v>34</v>
      </c>
      <c r="G16" s="13" t="s">
        <v>211</v>
      </c>
      <c r="H16" s="8">
        <v>1390</v>
      </c>
      <c r="I16" s="8">
        <v>790</v>
      </c>
      <c r="J16" s="8">
        <v>700</v>
      </c>
      <c r="K16" s="13" t="s">
        <v>36</v>
      </c>
      <c r="L16" s="162" t="s">
        <v>416</v>
      </c>
      <c r="M16" s="7" t="s">
        <v>0</v>
      </c>
      <c r="N16" s="8">
        <v>1</v>
      </c>
      <c r="O16" s="16">
        <v>0</v>
      </c>
      <c r="P16" s="16">
        <v>0</v>
      </c>
      <c r="Q16" s="16">
        <f t="shared" si="0"/>
        <v>0</v>
      </c>
    </row>
    <row r="17" spans="1:17" ht="102">
      <c r="A17" s="3"/>
      <c r="B17" s="23" t="s">
        <v>1</v>
      </c>
      <c r="C17" s="27">
        <v>5</v>
      </c>
      <c r="D17" s="4"/>
      <c r="E17" s="8" t="s">
        <v>45</v>
      </c>
      <c r="F17" s="5" t="s">
        <v>32</v>
      </c>
      <c r="G17" s="13" t="s">
        <v>212</v>
      </c>
      <c r="H17" s="8">
        <v>2890</v>
      </c>
      <c r="I17" s="8">
        <v>1490</v>
      </c>
      <c r="J17" s="8" t="s">
        <v>33</v>
      </c>
      <c r="K17" s="13" t="s">
        <v>36</v>
      </c>
      <c r="L17" s="162" t="s">
        <v>417</v>
      </c>
      <c r="M17" s="7" t="s">
        <v>0</v>
      </c>
      <c r="N17" s="8">
        <v>1</v>
      </c>
      <c r="O17" s="16">
        <v>0</v>
      </c>
      <c r="P17" s="16">
        <v>0</v>
      </c>
      <c r="Q17" s="16">
        <f t="shared" si="0"/>
        <v>0</v>
      </c>
    </row>
    <row r="18" spans="1:17" ht="102">
      <c r="A18" s="3"/>
      <c r="B18" s="23" t="s">
        <v>1</v>
      </c>
      <c r="C18" s="27">
        <v>6</v>
      </c>
      <c r="D18" s="4"/>
      <c r="E18" s="8" t="s">
        <v>45</v>
      </c>
      <c r="F18" s="5" t="s">
        <v>32</v>
      </c>
      <c r="G18" s="13" t="s">
        <v>212</v>
      </c>
      <c r="H18" s="8">
        <v>2890</v>
      </c>
      <c r="I18" s="8">
        <v>1490</v>
      </c>
      <c r="J18" s="8" t="s">
        <v>33</v>
      </c>
      <c r="K18" s="13" t="s">
        <v>36</v>
      </c>
      <c r="L18" s="162" t="s">
        <v>418</v>
      </c>
      <c r="M18" s="7" t="s">
        <v>0</v>
      </c>
      <c r="N18" s="8">
        <v>1</v>
      </c>
      <c r="O18" s="16">
        <v>0</v>
      </c>
      <c r="P18" s="16">
        <v>0</v>
      </c>
      <c r="Q18" s="16">
        <f t="shared" si="0"/>
        <v>0</v>
      </c>
    </row>
    <row r="19" spans="1:17" ht="63.75">
      <c r="A19" s="3"/>
      <c r="B19" s="23" t="s">
        <v>1</v>
      </c>
      <c r="C19" s="27">
        <v>7</v>
      </c>
      <c r="D19" s="4"/>
      <c r="E19" s="8" t="s">
        <v>45</v>
      </c>
      <c r="F19" s="5" t="s">
        <v>37</v>
      </c>
      <c r="G19" s="13" t="s">
        <v>213</v>
      </c>
      <c r="H19" s="8">
        <v>790</v>
      </c>
      <c r="I19" s="8">
        <v>790</v>
      </c>
      <c r="J19" s="8">
        <v>1523</v>
      </c>
      <c r="K19" s="13" t="s">
        <v>36</v>
      </c>
      <c r="L19" s="162" t="s">
        <v>419</v>
      </c>
      <c r="M19" s="7" t="s">
        <v>0</v>
      </c>
      <c r="N19" s="8">
        <v>1</v>
      </c>
      <c r="O19" s="16">
        <v>0</v>
      </c>
      <c r="P19" s="16">
        <v>0</v>
      </c>
      <c r="Q19" s="16">
        <f t="shared" si="0"/>
        <v>0</v>
      </c>
    </row>
    <row r="20" spans="1:17" ht="63.75">
      <c r="A20" s="3"/>
      <c r="B20" s="23" t="s">
        <v>1</v>
      </c>
      <c r="C20" s="27">
        <v>8</v>
      </c>
      <c r="D20" s="4"/>
      <c r="E20" s="8" t="s">
        <v>45</v>
      </c>
      <c r="F20" s="5" t="s">
        <v>37</v>
      </c>
      <c r="G20" s="13" t="s">
        <v>213</v>
      </c>
      <c r="H20" s="8">
        <v>790</v>
      </c>
      <c r="I20" s="8">
        <v>790</v>
      </c>
      <c r="J20" s="8">
        <v>1523</v>
      </c>
      <c r="K20" s="13" t="s">
        <v>36</v>
      </c>
      <c r="L20" s="162" t="s">
        <v>420</v>
      </c>
      <c r="M20" s="7" t="s">
        <v>0</v>
      </c>
      <c r="N20" s="8">
        <v>1</v>
      </c>
      <c r="O20" s="16">
        <v>0</v>
      </c>
      <c r="P20" s="16">
        <v>0</v>
      </c>
      <c r="Q20" s="16">
        <f t="shared" si="0"/>
        <v>0</v>
      </c>
    </row>
    <row r="21" spans="1:17" ht="63.75">
      <c r="A21" s="3"/>
      <c r="B21" s="23" t="s">
        <v>1</v>
      </c>
      <c r="C21" s="27">
        <v>9</v>
      </c>
      <c r="D21" s="4"/>
      <c r="E21" s="8" t="s">
        <v>45</v>
      </c>
      <c r="F21" s="5" t="s">
        <v>37</v>
      </c>
      <c r="G21" s="13" t="s">
        <v>213</v>
      </c>
      <c r="H21" s="8">
        <v>790</v>
      </c>
      <c r="I21" s="8">
        <v>790</v>
      </c>
      <c r="J21" s="8">
        <v>1523</v>
      </c>
      <c r="K21" s="13" t="s">
        <v>36</v>
      </c>
      <c r="L21" s="162" t="s">
        <v>421</v>
      </c>
      <c r="M21" s="7" t="s">
        <v>0</v>
      </c>
      <c r="N21" s="8">
        <v>1</v>
      </c>
      <c r="O21" s="16">
        <v>0</v>
      </c>
      <c r="P21" s="16">
        <v>0</v>
      </c>
      <c r="Q21" s="16">
        <f t="shared" si="0"/>
        <v>0</v>
      </c>
    </row>
    <row r="22" spans="1:17" ht="102">
      <c r="A22" s="3"/>
      <c r="B22" s="23" t="s">
        <v>1</v>
      </c>
      <c r="C22" s="27">
        <v>10</v>
      </c>
      <c r="D22" s="4"/>
      <c r="E22" s="8" t="s">
        <v>45</v>
      </c>
      <c r="F22" s="5" t="s">
        <v>32</v>
      </c>
      <c r="G22" s="13" t="s">
        <v>212</v>
      </c>
      <c r="H22" s="8">
        <v>2190</v>
      </c>
      <c r="I22" s="8">
        <v>1490</v>
      </c>
      <c r="J22" s="8">
        <v>1223</v>
      </c>
      <c r="K22" s="13" t="s">
        <v>36</v>
      </c>
      <c r="L22" s="162" t="s">
        <v>422</v>
      </c>
      <c r="M22" s="7" t="s">
        <v>0</v>
      </c>
      <c r="N22" s="8">
        <v>1</v>
      </c>
      <c r="O22" s="16">
        <v>0</v>
      </c>
      <c r="P22" s="16">
        <v>0</v>
      </c>
      <c r="Q22" s="16">
        <f t="shared" si="0"/>
        <v>0</v>
      </c>
    </row>
    <row r="23" spans="1:17" ht="12.75">
      <c r="A23" s="3"/>
      <c r="B23" s="23" t="s">
        <v>1</v>
      </c>
      <c r="C23" s="27">
        <v>11</v>
      </c>
      <c r="D23" s="4"/>
      <c r="E23" s="8"/>
      <c r="F23" s="112" t="s">
        <v>214</v>
      </c>
      <c r="G23" s="13"/>
      <c r="H23" s="8"/>
      <c r="I23" s="8"/>
      <c r="J23" s="8"/>
      <c r="K23" s="13"/>
      <c r="L23" s="162"/>
      <c r="M23" s="7" t="s">
        <v>0</v>
      </c>
      <c r="N23" s="8">
        <v>0</v>
      </c>
      <c r="O23" s="16">
        <v>0</v>
      </c>
      <c r="P23" s="16">
        <v>0</v>
      </c>
      <c r="Q23" s="16">
        <f t="shared" si="0"/>
        <v>0</v>
      </c>
    </row>
    <row r="24" spans="1:17" ht="12.75">
      <c r="A24" s="3"/>
      <c r="B24" s="23" t="s">
        <v>1</v>
      </c>
      <c r="C24" s="27">
        <v>12</v>
      </c>
      <c r="D24" s="4"/>
      <c r="E24" s="8"/>
      <c r="F24" s="112" t="s">
        <v>214</v>
      </c>
      <c r="G24" s="13"/>
      <c r="H24" s="8"/>
      <c r="I24" s="8"/>
      <c r="J24" s="8"/>
      <c r="K24" s="13"/>
      <c r="L24" s="162"/>
      <c r="M24" s="7" t="s">
        <v>0</v>
      </c>
      <c r="N24" s="8">
        <v>0</v>
      </c>
      <c r="O24" s="16">
        <v>0</v>
      </c>
      <c r="P24" s="16">
        <v>0</v>
      </c>
      <c r="Q24" s="16">
        <f t="shared" si="0"/>
        <v>0</v>
      </c>
    </row>
    <row r="25" spans="1:17" ht="12.75">
      <c r="A25" s="3"/>
      <c r="B25" s="23" t="s">
        <v>1</v>
      </c>
      <c r="C25" s="27">
        <v>13</v>
      </c>
      <c r="D25" s="4"/>
      <c r="E25" s="8"/>
      <c r="F25" s="112" t="s">
        <v>214</v>
      </c>
      <c r="G25" s="13"/>
      <c r="H25" s="8"/>
      <c r="I25" s="8"/>
      <c r="J25" s="8"/>
      <c r="K25" s="13"/>
      <c r="L25" s="162"/>
      <c r="M25" s="7" t="s">
        <v>0</v>
      </c>
      <c r="N25" s="8">
        <v>0</v>
      </c>
      <c r="O25" s="16">
        <v>0</v>
      </c>
      <c r="P25" s="16">
        <v>0</v>
      </c>
      <c r="Q25" s="16">
        <f t="shared" si="0"/>
        <v>0</v>
      </c>
    </row>
    <row r="26" spans="1:17" ht="12.75">
      <c r="A26" s="3"/>
      <c r="B26" s="23" t="s">
        <v>1</v>
      </c>
      <c r="C26" s="27">
        <v>14</v>
      </c>
      <c r="D26" s="4"/>
      <c r="E26" s="8"/>
      <c r="F26" s="112" t="s">
        <v>214</v>
      </c>
      <c r="G26" s="13"/>
      <c r="H26" s="8"/>
      <c r="I26" s="8"/>
      <c r="J26" s="8"/>
      <c r="K26" s="13"/>
      <c r="L26" s="162"/>
      <c r="M26" s="7" t="s">
        <v>0</v>
      </c>
      <c r="N26" s="8">
        <v>0</v>
      </c>
      <c r="O26" s="16">
        <v>0</v>
      </c>
      <c r="P26" s="16">
        <v>0</v>
      </c>
      <c r="Q26" s="16">
        <f t="shared" si="0"/>
        <v>0</v>
      </c>
    </row>
    <row r="27" spans="1:17" ht="12.75">
      <c r="A27" s="3"/>
      <c r="B27" s="23" t="s">
        <v>1</v>
      </c>
      <c r="C27" s="27">
        <v>15</v>
      </c>
      <c r="D27" s="4"/>
      <c r="E27" s="8"/>
      <c r="F27" s="112" t="s">
        <v>214</v>
      </c>
      <c r="G27" s="13"/>
      <c r="H27" s="8"/>
      <c r="I27" s="8"/>
      <c r="J27" s="8"/>
      <c r="K27" s="13"/>
      <c r="L27" s="162"/>
      <c r="M27" s="7" t="s">
        <v>0</v>
      </c>
      <c r="N27" s="8">
        <v>0</v>
      </c>
      <c r="O27" s="16">
        <v>0</v>
      </c>
      <c r="P27" s="16">
        <v>0</v>
      </c>
      <c r="Q27" s="16">
        <f t="shared" si="0"/>
        <v>0</v>
      </c>
    </row>
    <row r="28" spans="1:17" ht="63.75">
      <c r="A28" s="3"/>
      <c r="B28" s="23" t="s">
        <v>1</v>
      </c>
      <c r="C28" s="27">
        <v>16</v>
      </c>
      <c r="D28" s="4"/>
      <c r="E28" s="8" t="s">
        <v>45</v>
      </c>
      <c r="F28" s="5" t="s">
        <v>37</v>
      </c>
      <c r="G28" s="13" t="s">
        <v>213</v>
      </c>
      <c r="H28" s="8">
        <v>790</v>
      </c>
      <c r="I28" s="8">
        <v>790</v>
      </c>
      <c r="J28" s="8">
        <v>1523</v>
      </c>
      <c r="K28" s="13" t="s">
        <v>36</v>
      </c>
      <c r="L28" s="162" t="s">
        <v>423</v>
      </c>
      <c r="M28" s="7" t="s">
        <v>0</v>
      </c>
      <c r="N28" s="8">
        <v>1</v>
      </c>
      <c r="O28" s="16">
        <v>0</v>
      </c>
      <c r="P28" s="16">
        <v>0</v>
      </c>
      <c r="Q28" s="16">
        <f t="shared" si="0"/>
        <v>0</v>
      </c>
    </row>
    <row r="29" spans="1:17" ht="63.75">
      <c r="A29" s="3"/>
      <c r="B29" s="23" t="s">
        <v>1</v>
      </c>
      <c r="C29" s="27">
        <v>17</v>
      </c>
      <c r="D29" s="4"/>
      <c r="E29" s="8" t="s">
        <v>45</v>
      </c>
      <c r="F29" s="5" t="s">
        <v>37</v>
      </c>
      <c r="G29" s="13" t="s">
        <v>213</v>
      </c>
      <c r="H29" s="8">
        <v>890</v>
      </c>
      <c r="I29" s="8">
        <v>790</v>
      </c>
      <c r="J29" s="8">
        <v>1523</v>
      </c>
      <c r="K29" s="13" t="s">
        <v>36</v>
      </c>
      <c r="L29" s="162" t="s">
        <v>424</v>
      </c>
      <c r="M29" s="7" t="s">
        <v>0</v>
      </c>
      <c r="N29" s="8">
        <v>1</v>
      </c>
      <c r="O29" s="16">
        <v>0</v>
      </c>
      <c r="P29" s="16">
        <v>0</v>
      </c>
      <c r="Q29" s="16">
        <f t="shared" si="0"/>
        <v>0</v>
      </c>
    </row>
    <row r="30" spans="1:17" ht="63.75">
      <c r="A30" s="3"/>
      <c r="B30" s="23" t="s">
        <v>1</v>
      </c>
      <c r="C30" s="27">
        <v>18</v>
      </c>
      <c r="D30" s="4"/>
      <c r="E30" s="8" t="s">
        <v>45</v>
      </c>
      <c r="F30" s="5" t="s">
        <v>37</v>
      </c>
      <c r="G30" s="13" t="s">
        <v>213</v>
      </c>
      <c r="H30" s="8">
        <v>790</v>
      </c>
      <c r="I30" s="8">
        <v>790</v>
      </c>
      <c r="J30" s="8">
        <v>1523</v>
      </c>
      <c r="K30" s="13" t="s">
        <v>36</v>
      </c>
      <c r="L30" s="162" t="s">
        <v>425</v>
      </c>
      <c r="M30" s="7" t="s">
        <v>0</v>
      </c>
      <c r="N30" s="8">
        <v>1</v>
      </c>
      <c r="O30" s="16">
        <v>0</v>
      </c>
      <c r="P30" s="16">
        <v>0</v>
      </c>
      <c r="Q30" s="16">
        <f t="shared" si="0"/>
        <v>0</v>
      </c>
    </row>
    <row r="31" spans="1:17" ht="102">
      <c r="A31" s="3"/>
      <c r="B31" s="23" t="s">
        <v>1</v>
      </c>
      <c r="C31" s="27">
        <v>19</v>
      </c>
      <c r="D31" s="4"/>
      <c r="E31" s="8" t="s">
        <v>45</v>
      </c>
      <c r="F31" s="5" t="s">
        <v>32</v>
      </c>
      <c r="G31" s="13" t="s">
        <v>212</v>
      </c>
      <c r="H31" s="8">
        <v>7850</v>
      </c>
      <c r="I31" s="8">
        <v>1490</v>
      </c>
      <c r="J31" s="8" t="s">
        <v>33</v>
      </c>
      <c r="K31" s="13" t="s">
        <v>36</v>
      </c>
      <c r="L31" s="162" t="s">
        <v>426</v>
      </c>
      <c r="M31" s="7" t="s">
        <v>0</v>
      </c>
      <c r="N31" s="8">
        <v>1</v>
      </c>
      <c r="O31" s="16">
        <v>0</v>
      </c>
      <c r="P31" s="16">
        <v>0</v>
      </c>
      <c r="Q31" s="16">
        <f t="shared" si="0"/>
        <v>0</v>
      </c>
    </row>
    <row r="32" spans="1:17" ht="102">
      <c r="A32" s="3"/>
      <c r="B32" s="23" t="s">
        <v>1</v>
      </c>
      <c r="C32" s="27">
        <v>20</v>
      </c>
      <c r="D32" s="4"/>
      <c r="E32" s="8" t="s">
        <v>45</v>
      </c>
      <c r="F32" s="5" t="s">
        <v>85</v>
      </c>
      <c r="G32" s="13" t="s">
        <v>212</v>
      </c>
      <c r="H32" s="8">
        <v>3590</v>
      </c>
      <c r="I32" s="8">
        <v>2190</v>
      </c>
      <c r="J32" s="8">
        <v>1663</v>
      </c>
      <c r="K32" s="13" t="s">
        <v>36</v>
      </c>
      <c r="L32" s="162" t="s">
        <v>427</v>
      </c>
      <c r="M32" s="7" t="s">
        <v>0</v>
      </c>
      <c r="N32" s="8">
        <v>1</v>
      </c>
      <c r="O32" s="16">
        <v>0</v>
      </c>
      <c r="P32" s="16">
        <v>0</v>
      </c>
      <c r="Q32" s="16">
        <f t="shared" si="0"/>
        <v>0</v>
      </c>
    </row>
    <row r="33" spans="1:17" ht="63.75">
      <c r="A33" s="3"/>
      <c r="B33" s="23" t="s">
        <v>1</v>
      </c>
      <c r="C33" s="27">
        <v>21</v>
      </c>
      <c r="D33" s="4"/>
      <c r="E33" s="8" t="s">
        <v>45</v>
      </c>
      <c r="F33" s="5" t="s">
        <v>85</v>
      </c>
      <c r="G33" s="13" t="s">
        <v>86</v>
      </c>
      <c r="H33" s="8">
        <v>600</v>
      </c>
      <c r="I33" s="8">
        <v>700</v>
      </c>
      <c r="J33" s="8">
        <v>700</v>
      </c>
      <c r="K33" s="13" t="s">
        <v>36</v>
      </c>
      <c r="L33" s="162" t="s">
        <v>428</v>
      </c>
      <c r="M33" s="7" t="s">
        <v>0</v>
      </c>
      <c r="N33" s="8">
        <v>3</v>
      </c>
      <c r="O33" s="16">
        <v>0</v>
      </c>
      <c r="P33" s="16">
        <v>0</v>
      </c>
      <c r="Q33" s="16">
        <f t="shared" si="0"/>
        <v>0</v>
      </c>
    </row>
    <row r="34" spans="1:17" ht="51">
      <c r="A34" s="3"/>
      <c r="B34" s="23" t="s">
        <v>1</v>
      </c>
      <c r="C34" s="27">
        <v>22</v>
      </c>
      <c r="D34" s="4"/>
      <c r="E34" s="8" t="s">
        <v>45</v>
      </c>
      <c r="F34" s="5" t="s">
        <v>38</v>
      </c>
      <c r="G34" s="13" t="s">
        <v>42</v>
      </c>
      <c r="H34" s="8">
        <v>3805</v>
      </c>
      <c r="I34" s="8">
        <v>1500</v>
      </c>
      <c r="J34" s="8">
        <v>720</v>
      </c>
      <c r="K34" s="13" t="s">
        <v>36</v>
      </c>
      <c r="L34" s="162" t="s">
        <v>429</v>
      </c>
      <c r="M34" s="7" t="s">
        <v>0</v>
      </c>
      <c r="N34" s="8">
        <v>1</v>
      </c>
      <c r="O34" s="16">
        <v>0</v>
      </c>
      <c r="P34" s="16">
        <v>0</v>
      </c>
      <c r="Q34" s="16">
        <f t="shared" si="0"/>
        <v>0</v>
      </c>
    </row>
    <row r="35" spans="1:17" ht="102">
      <c r="A35" s="3"/>
      <c r="B35" s="23" t="s">
        <v>1</v>
      </c>
      <c r="C35" s="27">
        <v>23</v>
      </c>
      <c r="D35" s="4"/>
      <c r="E35" s="8" t="s">
        <v>45</v>
      </c>
      <c r="F35" s="5" t="s">
        <v>38</v>
      </c>
      <c r="G35" s="13" t="s">
        <v>212</v>
      </c>
      <c r="H35" s="8">
        <v>3190</v>
      </c>
      <c r="I35" s="8">
        <v>1490</v>
      </c>
      <c r="J35" s="8">
        <v>1523</v>
      </c>
      <c r="K35" s="13" t="s">
        <v>36</v>
      </c>
      <c r="L35" s="162" t="s">
        <v>430</v>
      </c>
      <c r="M35" s="7" t="s">
        <v>0</v>
      </c>
      <c r="N35" s="8">
        <v>1</v>
      </c>
      <c r="O35" s="16">
        <v>0</v>
      </c>
      <c r="P35" s="16">
        <v>0</v>
      </c>
      <c r="Q35" s="16">
        <f>N35*(O35+P35)</f>
        <v>0</v>
      </c>
    </row>
    <row r="36" spans="1:17" ht="51">
      <c r="A36" s="3"/>
      <c r="B36" s="23" t="s">
        <v>1</v>
      </c>
      <c r="C36" s="27">
        <v>24</v>
      </c>
      <c r="D36" s="4"/>
      <c r="E36" s="8" t="s">
        <v>45</v>
      </c>
      <c r="F36" s="5" t="s">
        <v>38</v>
      </c>
      <c r="G36" s="13" t="s">
        <v>215</v>
      </c>
      <c r="H36" s="8">
        <v>600</v>
      </c>
      <c r="I36" s="8">
        <v>600</v>
      </c>
      <c r="J36" s="8">
        <v>700</v>
      </c>
      <c r="K36" s="13" t="s">
        <v>36</v>
      </c>
      <c r="L36" s="162" t="s">
        <v>431</v>
      </c>
      <c r="M36" s="7" t="s">
        <v>0</v>
      </c>
      <c r="N36" s="8">
        <v>1</v>
      </c>
      <c r="O36" s="16">
        <v>0</v>
      </c>
      <c r="P36" s="16">
        <v>0</v>
      </c>
      <c r="Q36" s="16">
        <f>N36*(O36+P36)</f>
        <v>0</v>
      </c>
    </row>
    <row r="37" spans="2:17" ht="63.75">
      <c r="B37" s="23" t="s">
        <v>1</v>
      </c>
      <c r="C37" s="27">
        <v>25</v>
      </c>
      <c r="D37" s="4"/>
      <c r="E37" s="8" t="s">
        <v>45</v>
      </c>
      <c r="F37" s="5" t="s">
        <v>34</v>
      </c>
      <c r="G37" s="13" t="s">
        <v>211</v>
      </c>
      <c r="H37" s="8">
        <v>2480</v>
      </c>
      <c r="I37" s="8">
        <v>540</v>
      </c>
      <c r="J37" s="8">
        <v>700</v>
      </c>
      <c r="K37" s="13" t="s">
        <v>36</v>
      </c>
      <c r="L37" s="162" t="s">
        <v>432</v>
      </c>
      <c r="M37" s="7" t="s">
        <v>0</v>
      </c>
      <c r="N37" s="8">
        <v>2</v>
      </c>
      <c r="O37" s="16">
        <v>0</v>
      </c>
      <c r="P37" s="16">
        <v>0</v>
      </c>
      <c r="Q37" s="16">
        <f>N37*(O37+P37)</f>
        <v>0</v>
      </c>
    </row>
    <row r="38" spans="1:17" ht="25.5">
      <c r="A38" s="3"/>
      <c r="B38" s="23" t="s">
        <v>9</v>
      </c>
      <c r="C38" s="27">
        <v>1</v>
      </c>
      <c r="D38" s="4"/>
      <c r="E38" s="8" t="s">
        <v>45</v>
      </c>
      <c r="F38" s="5" t="s">
        <v>39</v>
      </c>
      <c r="G38" s="13" t="s">
        <v>40</v>
      </c>
      <c r="H38" s="8">
        <v>1700</v>
      </c>
      <c r="I38" s="8">
        <v>800</v>
      </c>
      <c r="J38" s="8">
        <v>398</v>
      </c>
      <c r="K38" s="13" t="s">
        <v>41</v>
      </c>
      <c r="L38" s="162" t="s">
        <v>433</v>
      </c>
      <c r="M38" s="7" t="s">
        <v>0</v>
      </c>
      <c r="N38" s="8">
        <v>1</v>
      </c>
      <c r="O38" s="16">
        <v>0</v>
      </c>
      <c r="P38" s="16">
        <v>0</v>
      </c>
      <c r="Q38" s="16">
        <f t="shared" si="0"/>
        <v>0</v>
      </c>
    </row>
    <row r="39" spans="1:17" ht="25.5">
      <c r="A39" s="3"/>
      <c r="B39" s="23" t="s">
        <v>9</v>
      </c>
      <c r="C39" s="27">
        <v>2</v>
      </c>
      <c r="D39" s="4"/>
      <c r="E39" s="8" t="s">
        <v>45</v>
      </c>
      <c r="F39" s="5" t="s">
        <v>39</v>
      </c>
      <c r="G39" s="13" t="s">
        <v>40</v>
      </c>
      <c r="H39" s="8">
        <v>2225</v>
      </c>
      <c r="I39" s="8">
        <v>750</v>
      </c>
      <c r="J39" s="8">
        <v>398</v>
      </c>
      <c r="K39" s="13" t="s">
        <v>41</v>
      </c>
      <c r="L39" s="162" t="s">
        <v>434</v>
      </c>
      <c r="M39" s="7" t="s">
        <v>0</v>
      </c>
      <c r="N39" s="8">
        <v>1</v>
      </c>
      <c r="O39" s="16">
        <v>0</v>
      </c>
      <c r="P39" s="16">
        <v>0</v>
      </c>
      <c r="Q39" s="16">
        <f t="shared" si="0"/>
        <v>0</v>
      </c>
    </row>
    <row r="40" spans="1:17" ht="25.5">
      <c r="A40" s="3"/>
      <c r="B40" s="23" t="s">
        <v>9</v>
      </c>
      <c r="C40" s="27">
        <v>3</v>
      </c>
      <c r="D40" s="4"/>
      <c r="E40" s="8" t="s">
        <v>45</v>
      </c>
      <c r="F40" s="5" t="s">
        <v>39</v>
      </c>
      <c r="G40" s="13" t="s">
        <v>40</v>
      </c>
      <c r="H40" s="8">
        <v>1490</v>
      </c>
      <c r="I40" s="8">
        <v>750</v>
      </c>
      <c r="J40" s="8">
        <v>398</v>
      </c>
      <c r="K40" s="13" t="s">
        <v>41</v>
      </c>
      <c r="L40" s="162" t="s">
        <v>435</v>
      </c>
      <c r="M40" s="7" t="s">
        <v>0</v>
      </c>
      <c r="N40" s="8">
        <v>1</v>
      </c>
      <c r="O40" s="16">
        <v>0</v>
      </c>
      <c r="P40" s="16">
        <v>0</v>
      </c>
      <c r="Q40" s="16">
        <f t="shared" si="0"/>
        <v>0</v>
      </c>
    </row>
    <row r="41" spans="1:17" ht="25.5">
      <c r="A41" s="3"/>
      <c r="B41" s="23" t="s">
        <v>9</v>
      </c>
      <c r="C41" s="27">
        <v>4</v>
      </c>
      <c r="D41" s="4"/>
      <c r="E41" s="8" t="s">
        <v>45</v>
      </c>
      <c r="F41" s="5" t="s">
        <v>39</v>
      </c>
      <c r="G41" s="13" t="s">
        <v>40</v>
      </c>
      <c r="H41" s="8">
        <v>2300</v>
      </c>
      <c r="I41" s="8">
        <v>650</v>
      </c>
      <c r="J41" s="8">
        <v>398</v>
      </c>
      <c r="K41" s="13" t="s">
        <v>41</v>
      </c>
      <c r="L41" s="162" t="s">
        <v>436</v>
      </c>
      <c r="M41" s="7" t="s">
        <v>0</v>
      </c>
      <c r="N41" s="8">
        <v>1</v>
      </c>
      <c r="O41" s="16">
        <v>0</v>
      </c>
      <c r="P41" s="16">
        <v>0</v>
      </c>
      <c r="Q41" s="16">
        <f t="shared" si="0"/>
        <v>0</v>
      </c>
    </row>
    <row r="42" spans="1:17" ht="25.5">
      <c r="A42" s="3"/>
      <c r="B42" s="23" t="s">
        <v>9</v>
      </c>
      <c r="C42" s="27">
        <v>5</v>
      </c>
      <c r="D42" s="4"/>
      <c r="E42" s="8" t="s">
        <v>45</v>
      </c>
      <c r="F42" s="5" t="s">
        <v>39</v>
      </c>
      <c r="G42" s="13" t="s">
        <v>40</v>
      </c>
      <c r="H42" s="8">
        <v>650</v>
      </c>
      <c r="I42" s="8">
        <v>650</v>
      </c>
      <c r="J42" s="8">
        <v>398</v>
      </c>
      <c r="K42" s="13" t="s">
        <v>41</v>
      </c>
      <c r="L42" s="162" t="s">
        <v>437</v>
      </c>
      <c r="M42" s="7" t="s">
        <v>0</v>
      </c>
      <c r="N42" s="8">
        <v>1</v>
      </c>
      <c r="O42" s="16">
        <v>0</v>
      </c>
      <c r="P42" s="16">
        <v>0</v>
      </c>
      <c r="Q42" s="16">
        <f t="shared" si="0"/>
        <v>0</v>
      </c>
    </row>
    <row r="43" spans="1:17" ht="25.5">
      <c r="A43" s="3"/>
      <c r="B43" s="23" t="s">
        <v>9</v>
      </c>
      <c r="C43" s="27">
        <v>6</v>
      </c>
      <c r="D43" s="4"/>
      <c r="E43" s="8" t="s">
        <v>45</v>
      </c>
      <c r="F43" s="5" t="s">
        <v>39</v>
      </c>
      <c r="G43" s="13" t="s">
        <v>40</v>
      </c>
      <c r="H43" s="8">
        <v>700</v>
      </c>
      <c r="I43" s="8">
        <v>700</v>
      </c>
      <c r="J43" s="8">
        <v>798</v>
      </c>
      <c r="K43" s="13" t="s">
        <v>41</v>
      </c>
      <c r="L43" s="162" t="s">
        <v>438</v>
      </c>
      <c r="M43" s="7" t="s">
        <v>0</v>
      </c>
      <c r="N43" s="8">
        <v>1</v>
      </c>
      <c r="O43" s="16">
        <v>0</v>
      </c>
      <c r="P43" s="16">
        <v>0</v>
      </c>
      <c r="Q43" s="16">
        <f t="shared" si="0"/>
        <v>0</v>
      </c>
    </row>
    <row r="44" spans="1:17" ht="25.5">
      <c r="A44" s="3"/>
      <c r="B44" s="23" t="s">
        <v>9</v>
      </c>
      <c r="C44" s="27">
        <v>7</v>
      </c>
      <c r="D44" s="4"/>
      <c r="E44" s="8" t="s">
        <v>45</v>
      </c>
      <c r="F44" s="5" t="s">
        <v>39</v>
      </c>
      <c r="G44" s="13" t="s">
        <v>40</v>
      </c>
      <c r="H44" s="131">
        <v>1515</v>
      </c>
      <c r="I44" s="131">
        <v>1785</v>
      </c>
      <c r="J44" s="131">
        <v>398</v>
      </c>
      <c r="K44" s="13" t="s">
        <v>41</v>
      </c>
      <c r="L44" s="162" t="s">
        <v>439</v>
      </c>
      <c r="M44" s="7" t="s">
        <v>0</v>
      </c>
      <c r="N44" s="8">
        <v>1</v>
      </c>
      <c r="O44" s="16">
        <v>0</v>
      </c>
      <c r="P44" s="16">
        <v>0</v>
      </c>
      <c r="Q44" s="16">
        <f>N44*(O44+P44)</f>
        <v>0</v>
      </c>
    </row>
    <row r="45" spans="1:17" ht="25.5">
      <c r="A45" s="3"/>
      <c r="B45" s="23" t="s">
        <v>9</v>
      </c>
      <c r="C45" s="27">
        <v>8</v>
      </c>
      <c r="D45" s="4"/>
      <c r="E45" s="8" t="s">
        <v>45</v>
      </c>
      <c r="F45" s="5" t="s">
        <v>39</v>
      </c>
      <c r="G45" s="13" t="s">
        <v>40</v>
      </c>
      <c r="H45" s="131">
        <v>1200</v>
      </c>
      <c r="I45" s="131">
        <v>1865</v>
      </c>
      <c r="J45" s="131">
        <v>398</v>
      </c>
      <c r="K45" s="13" t="s">
        <v>41</v>
      </c>
      <c r="L45" s="162" t="s">
        <v>440</v>
      </c>
      <c r="M45" s="7" t="s">
        <v>0</v>
      </c>
      <c r="N45" s="8">
        <v>1</v>
      </c>
      <c r="O45" s="16">
        <v>0</v>
      </c>
      <c r="P45" s="16">
        <v>0</v>
      </c>
      <c r="Q45" s="16">
        <f>N45*(O45+P45)</f>
        <v>0</v>
      </c>
    </row>
    <row r="46" spans="1:17" ht="25.5">
      <c r="A46" s="3"/>
      <c r="B46" s="23" t="s">
        <v>9</v>
      </c>
      <c r="C46" s="27">
        <v>9</v>
      </c>
      <c r="D46" s="4"/>
      <c r="E46" s="8" t="s">
        <v>45</v>
      </c>
      <c r="F46" s="5" t="s">
        <v>39</v>
      </c>
      <c r="G46" s="13" t="s">
        <v>355</v>
      </c>
      <c r="H46" s="131">
        <v>2000</v>
      </c>
      <c r="I46" s="131">
        <v>2000</v>
      </c>
      <c r="J46" s="131">
        <v>1836</v>
      </c>
      <c r="K46" s="13"/>
      <c r="L46" s="162" t="s">
        <v>441</v>
      </c>
      <c r="M46" s="7" t="s">
        <v>0</v>
      </c>
      <c r="N46" s="8">
        <v>1</v>
      </c>
      <c r="O46" s="16">
        <v>0</v>
      </c>
      <c r="P46" s="16">
        <v>0</v>
      </c>
      <c r="Q46" s="16">
        <f>N46*(O46+P46)</f>
        <v>0</v>
      </c>
    </row>
    <row r="47" spans="1:17" ht="25.5">
      <c r="A47" s="3"/>
      <c r="B47" s="23" t="s">
        <v>9</v>
      </c>
      <c r="C47" s="27">
        <v>10</v>
      </c>
      <c r="D47" s="4"/>
      <c r="E47" s="8" t="s">
        <v>45</v>
      </c>
      <c r="F47" s="5" t="s">
        <v>39</v>
      </c>
      <c r="G47" s="13" t="s">
        <v>40</v>
      </c>
      <c r="H47" s="131">
        <v>2000</v>
      </c>
      <c r="I47" s="131">
        <v>2000</v>
      </c>
      <c r="J47" s="131">
        <v>498</v>
      </c>
      <c r="K47" s="13" t="s">
        <v>41</v>
      </c>
      <c r="L47" s="162" t="s">
        <v>442</v>
      </c>
      <c r="M47" s="7" t="s">
        <v>0</v>
      </c>
      <c r="N47" s="8">
        <v>1</v>
      </c>
      <c r="O47" s="16">
        <v>0</v>
      </c>
      <c r="P47" s="16">
        <v>0</v>
      </c>
      <c r="Q47" s="16">
        <f>N47*(O47+P47)</f>
        <v>0</v>
      </c>
    </row>
    <row r="48" spans="1:17" ht="12.75">
      <c r="A48" s="3"/>
      <c r="B48" s="23" t="s">
        <v>43</v>
      </c>
      <c r="C48" s="27">
        <v>1</v>
      </c>
      <c r="D48" s="4"/>
      <c r="E48" s="8" t="s">
        <v>45</v>
      </c>
      <c r="F48" s="5" t="s">
        <v>44</v>
      </c>
      <c r="G48" s="113" t="s">
        <v>356</v>
      </c>
      <c r="H48" s="8"/>
      <c r="I48" s="8"/>
      <c r="J48" s="8"/>
      <c r="K48" s="13"/>
      <c r="L48" s="162" t="s">
        <v>443</v>
      </c>
      <c r="M48" s="7" t="s">
        <v>0</v>
      </c>
      <c r="N48" s="8">
        <v>1</v>
      </c>
      <c r="O48" s="16">
        <v>0</v>
      </c>
      <c r="P48" s="16">
        <v>0</v>
      </c>
      <c r="Q48" s="16">
        <f t="shared" si="0"/>
        <v>0</v>
      </c>
    </row>
    <row r="49" spans="1:17" ht="25.5">
      <c r="A49" s="3"/>
      <c r="B49" s="23" t="s">
        <v>43</v>
      </c>
      <c r="C49" s="27">
        <v>2</v>
      </c>
      <c r="D49" s="4"/>
      <c r="E49" s="8" t="s">
        <v>45</v>
      </c>
      <c r="F49" s="5" t="s">
        <v>44</v>
      </c>
      <c r="G49" s="113" t="s">
        <v>357</v>
      </c>
      <c r="H49" s="8"/>
      <c r="I49" s="8"/>
      <c r="J49" s="8"/>
      <c r="K49" s="13"/>
      <c r="L49" s="162" t="s">
        <v>447</v>
      </c>
      <c r="M49" s="7" t="s">
        <v>0</v>
      </c>
      <c r="N49" s="8">
        <v>1</v>
      </c>
      <c r="O49" s="16">
        <v>0</v>
      </c>
      <c r="P49" s="16">
        <v>0</v>
      </c>
      <c r="Q49" s="16">
        <f t="shared" si="0"/>
        <v>0</v>
      </c>
    </row>
    <row r="50" spans="1:17" ht="25.5">
      <c r="A50" s="3"/>
      <c r="B50" s="23" t="s">
        <v>43</v>
      </c>
      <c r="C50" s="27">
        <v>3</v>
      </c>
      <c r="D50" s="4"/>
      <c r="E50" s="8" t="s">
        <v>45</v>
      </c>
      <c r="F50" s="5" t="s">
        <v>44</v>
      </c>
      <c r="G50" s="113" t="s">
        <v>358</v>
      </c>
      <c r="H50" s="8"/>
      <c r="I50" s="8"/>
      <c r="J50" s="8"/>
      <c r="K50" s="13"/>
      <c r="L50" s="162" t="s">
        <v>444</v>
      </c>
      <c r="M50" s="7" t="s">
        <v>0</v>
      </c>
      <c r="N50" s="8">
        <v>1</v>
      </c>
      <c r="O50" s="16">
        <v>0</v>
      </c>
      <c r="P50" s="16">
        <v>0</v>
      </c>
      <c r="Q50" s="16">
        <f t="shared" si="0"/>
        <v>0</v>
      </c>
    </row>
    <row r="51" spans="1:17" ht="25.5">
      <c r="A51" s="3"/>
      <c r="B51" s="23" t="s">
        <v>43</v>
      </c>
      <c r="C51" s="27">
        <v>4</v>
      </c>
      <c r="D51" s="4"/>
      <c r="E51" s="8" t="s">
        <v>45</v>
      </c>
      <c r="F51" s="5" t="s">
        <v>44</v>
      </c>
      <c r="G51" s="113" t="s">
        <v>358</v>
      </c>
      <c r="H51" s="8"/>
      <c r="I51" s="8"/>
      <c r="J51" s="8"/>
      <c r="K51" s="13"/>
      <c r="L51" s="162" t="s">
        <v>445</v>
      </c>
      <c r="M51" s="7" t="s">
        <v>0</v>
      </c>
      <c r="N51" s="8">
        <v>1</v>
      </c>
      <c r="O51" s="16">
        <v>0</v>
      </c>
      <c r="P51" s="16">
        <v>0</v>
      </c>
      <c r="Q51" s="16">
        <f t="shared" si="0"/>
        <v>0</v>
      </c>
    </row>
    <row r="52" spans="1:17" ht="12.75">
      <c r="A52" s="3"/>
      <c r="B52" s="23" t="s">
        <v>43</v>
      </c>
      <c r="C52" s="27">
        <v>5</v>
      </c>
      <c r="D52" s="4"/>
      <c r="E52" s="8" t="s">
        <v>45</v>
      </c>
      <c r="F52" s="5" t="s">
        <v>44</v>
      </c>
      <c r="G52" s="113" t="s">
        <v>359</v>
      </c>
      <c r="H52" s="8"/>
      <c r="I52" s="8"/>
      <c r="J52" s="8"/>
      <c r="K52" s="13"/>
      <c r="L52" s="162" t="s">
        <v>446</v>
      </c>
      <c r="M52" s="7" t="s">
        <v>0</v>
      </c>
      <c r="N52" s="8">
        <v>1</v>
      </c>
      <c r="O52" s="16">
        <v>0</v>
      </c>
      <c r="P52" s="16">
        <v>0</v>
      </c>
      <c r="Q52" s="16">
        <f t="shared" si="0"/>
        <v>0</v>
      </c>
    </row>
    <row r="53" spans="1:17" ht="12.75">
      <c r="A53" s="3"/>
      <c r="B53" s="23" t="s">
        <v>43</v>
      </c>
      <c r="C53" s="27">
        <v>6</v>
      </c>
      <c r="D53" s="4"/>
      <c r="E53" s="8" t="s">
        <v>45</v>
      </c>
      <c r="F53" s="5" t="s">
        <v>44</v>
      </c>
      <c r="G53" s="113" t="s">
        <v>359</v>
      </c>
      <c r="H53" s="8"/>
      <c r="I53" s="8"/>
      <c r="J53" s="8"/>
      <c r="K53" s="13"/>
      <c r="L53" s="162" t="s">
        <v>448</v>
      </c>
      <c r="M53" s="7" t="s">
        <v>0</v>
      </c>
      <c r="N53" s="8">
        <v>1</v>
      </c>
      <c r="O53" s="16">
        <v>0</v>
      </c>
      <c r="P53" s="16">
        <v>0</v>
      </c>
      <c r="Q53" s="16">
        <f t="shared" si="0"/>
        <v>0</v>
      </c>
    </row>
    <row r="54" spans="1:17" ht="12.75">
      <c r="A54" s="3"/>
      <c r="B54" s="22" t="s">
        <v>6</v>
      </c>
      <c r="C54" s="27">
        <v>1</v>
      </c>
      <c r="D54" s="4"/>
      <c r="E54" s="8" t="s">
        <v>45</v>
      </c>
      <c r="F54" s="5" t="s">
        <v>46</v>
      </c>
      <c r="G54" s="13" t="s">
        <v>494</v>
      </c>
      <c r="H54" s="131"/>
      <c r="I54" s="131"/>
      <c r="J54" s="131"/>
      <c r="K54" s="13"/>
      <c r="L54" s="162" t="s">
        <v>449</v>
      </c>
      <c r="M54" s="7" t="s">
        <v>0</v>
      </c>
      <c r="N54" s="8">
        <v>15</v>
      </c>
      <c r="O54" s="16">
        <v>0</v>
      </c>
      <c r="P54" s="16">
        <v>0</v>
      </c>
      <c r="Q54" s="16">
        <f t="shared" si="0"/>
        <v>0</v>
      </c>
    </row>
    <row r="55" spans="1:17" ht="12.75">
      <c r="A55" s="3"/>
      <c r="B55" s="22" t="s">
        <v>6</v>
      </c>
      <c r="C55" s="27">
        <v>2</v>
      </c>
      <c r="D55" s="4"/>
      <c r="E55" s="8" t="s">
        <v>45</v>
      </c>
      <c r="F55" s="5" t="s">
        <v>55</v>
      </c>
      <c r="G55" s="113" t="s">
        <v>166</v>
      </c>
      <c r="H55" s="131">
        <v>1200</v>
      </c>
      <c r="I55" s="131">
        <v>550</v>
      </c>
      <c r="J55" s="131">
        <v>450</v>
      </c>
      <c r="K55" s="13"/>
      <c r="L55" s="162" t="s">
        <v>450</v>
      </c>
      <c r="M55" s="7" t="s">
        <v>0</v>
      </c>
      <c r="N55" s="8">
        <v>4</v>
      </c>
      <c r="O55" s="16">
        <v>0</v>
      </c>
      <c r="P55" s="16">
        <v>0</v>
      </c>
      <c r="Q55" s="16">
        <f t="shared" si="0"/>
        <v>0</v>
      </c>
    </row>
    <row r="56" spans="1:17" ht="12.75">
      <c r="A56" s="3"/>
      <c r="B56" s="22" t="s">
        <v>6</v>
      </c>
      <c r="C56" s="27">
        <v>3</v>
      </c>
      <c r="D56" s="4"/>
      <c r="E56" s="8" t="s">
        <v>45</v>
      </c>
      <c r="F56" s="5" t="s">
        <v>55</v>
      </c>
      <c r="G56" s="113" t="s">
        <v>400</v>
      </c>
      <c r="H56" s="131">
        <v>1200</v>
      </c>
      <c r="I56" s="131">
        <v>550</v>
      </c>
      <c r="J56" s="131">
        <v>450</v>
      </c>
      <c r="K56" s="13"/>
      <c r="L56" s="162" t="s">
        <v>451</v>
      </c>
      <c r="M56" s="7" t="s">
        <v>0</v>
      </c>
      <c r="N56" s="8">
        <v>1</v>
      </c>
      <c r="O56" s="16">
        <v>0</v>
      </c>
      <c r="P56" s="16">
        <v>0</v>
      </c>
      <c r="Q56" s="16">
        <f>N56*(O56+P56)</f>
        <v>0</v>
      </c>
    </row>
    <row r="57" spans="1:17" ht="12.75">
      <c r="A57" s="3"/>
      <c r="B57" s="22" t="s">
        <v>6</v>
      </c>
      <c r="C57" s="27">
        <v>4</v>
      </c>
      <c r="D57" s="4"/>
      <c r="E57" s="8" t="s">
        <v>45</v>
      </c>
      <c r="F57" s="5" t="s">
        <v>55</v>
      </c>
      <c r="G57" s="113" t="s">
        <v>400</v>
      </c>
      <c r="H57" s="131">
        <v>1600</v>
      </c>
      <c r="I57" s="131">
        <v>550</v>
      </c>
      <c r="J57" s="131">
        <v>450</v>
      </c>
      <c r="K57" s="13"/>
      <c r="L57" s="162" t="s">
        <v>452</v>
      </c>
      <c r="M57" s="7" t="s">
        <v>0</v>
      </c>
      <c r="N57" s="8">
        <v>1</v>
      </c>
      <c r="O57" s="16">
        <v>0</v>
      </c>
      <c r="P57" s="16">
        <v>0</v>
      </c>
      <c r="Q57" s="16">
        <f>N57*(O57+P57)</f>
        <v>0</v>
      </c>
    </row>
    <row r="58" spans="1:17" ht="12.75">
      <c r="A58" s="3"/>
      <c r="B58" s="22" t="s">
        <v>6</v>
      </c>
      <c r="C58" s="27">
        <v>5</v>
      </c>
      <c r="D58" s="4"/>
      <c r="E58" s="8" t="s">
        <v>45</v>
      </c>
      <c r="F58" s="5" t="s">
        <v>61</v>
      </c>
      <c r="G58" s="13" t="s">
        <v>401</v>
      </c>
      <c r="H58" s="131"/>
      <c r="I58" s="131">
        <v>2050</v>
      </c>
      <c r="J58" s="131">
        <v>4050</v>
      </c>
      <c r="K58" s="13"/>
      <c r="L58" s="162" t="s">
        <v>453</v>
      </c>
      <c r="M58" s="7" t="s">
        <v>0</v>
      </c>
      <c r="N58" s="8">
        <v>3</v>
      </c>
      <c r="O58" s="16">
        <v>0</v>
      </c>
      <c r="P58" s="16">
        <v>0</v>
      </c>
      <c r="Q58" s="16">
        <f t="shared" si="0"/>
        <v>0</v>
      </c>
    </row>
    <row r="59" spans="1:17" ht="12.75">
      <c r="A59" s="3"/>
      <c r="B59" s="22" t="s">
        <v>6</v>
      </c>
      <c r="C59" s="27">
        <v>6</v>
      </c>
      <c r="D59" s="4"/>
      <c r="E59" s="8" t="s">
        <v>45</v>
      </c>
      <c r="F59" s="5" t="s">
        <v>61</v>
      </c>
      <c r="G59" s="13" t="s">
        <v>401</v>
      </c>
      <c r="H59" s="131"/>
      <c r="I59" s="131">
        <v>1450</v>
      </c>
      <c r="J59" s="131">
        <v>3000</v>
      </c>
      <c r="K59" s="13"/>
      <c r="L59" s="162" t="s">
        <v>454</v>
      </c>
      <c r="M59" s="7" t="s">
        <v>0</v>
      </c>
      <c r="N59" s="8">
        <v>30</v>
      </c>
      <c r="O59" s="16">
        <v>0</v>
      </c>
      <c r="P59" s="16">
        <v>0</v>
      </c>
      <c r="Q59" s="16">
        <f t="shared" si="0"/>
        <v>0</v>
      </c>
    </row>
    <row r="60" spans="1:17" ht="12.75">
      <c r="A60" s="3"/>
      <c r="B60" s="22" t="s">
        <v>6</v>
      </c>
      <c r="C60" s="27">
        <v>7</v>
      </c>
      <c r="D60" s="4"/>
      <c r="E60" s="8" t="s">
        <v>45</v>
      </c>
      <c r="F60" s="5" t="s">
        <v>61</v>
      </c>
      <c r="G60" s="13" t="s">
        <v>401</v>
      </c>
      <c r="H60" s="131"/>
      <c r="I60" s="131">
        <v>900</v>
      </c>
      <c r="J60" s="131">
        <v>3000</v>
      </c>
      <c r="K60" s="13"/>
      <c r="L60" s="162" t="s">
        <v>455</v>
      </c>
      <c r="M60" s="7" t="s">
        <v>0</v>
      </c>
      <c r="N60" s="8">
        <v>3</v>
      </c>
      <c r="O60" s="16">
        <v>0</v>
      </c>
      <c r="P60" s="16">
        <v>0</v>
      </c>
      <c r="Q60" s="16">
        <f t="shared" si="0"/>
        <v>0</v>
      </c>
    </row>
    <row r="61" spans="1:17" ht="12.75">
      <c r="A61" s="3"/>
      <c r="B61" s="22" t="s">
        <v>6</v>
      </c>
      <c r="C61" s="27">
        <v>8</v>
      </c>
      <c r="D61" s="4"/>
      <c r="E61" s="8" t="s">
        <v>45</v>
      </c>
      <c r="F61" s="5" t="s">
        <v>61</v>
      </c>
      <c r="G61" s="13" t="s">
        <v>402</v>
      </c>
      <c r="H61" s="131"/>
      <c r="I61" s="131">
        <v>3150</v>
      </c>
      <c r="J61" s="131">
        <v>3050</v>
      </c>
      <c r="K61" s="13"/>
      <c r="L61" s="162" t="s">
        <v>456</v>
      </c>
      <c r="M61" s="7" t="s">
        <v>0</v>
      </c>
      <c r="N61" s="8">
        <v>1</v>
      </c>
      <c r="O61" s="16">
        <v>0</v>
      </c>
      <c r="P61" s="16">
        <v>0</v>
      </c>
      <c r="Q61" s="16">
        <f>N61*(O61+P61)</f>
        <v>0</v>
      </c>
    </row>
    <row r="62" spans="1:17" ht="12.75">
      <c r="A62" s="3"/>
      <c r="B62" s="165"/>
      <c r="C62" s="166"/>
      <c r="D62" s="167"/>
      <c r="E62" s="168" t="s">
        <v>45</v>
      </c>
      <c r="F62" s="169" t="s">
        <v>154</v>
      </c>
      <c r="G62" s="170"/>
      <c r="H62" s="168"/>
      <c r="I62" s="168"/>
      <c r="J62" s="168"/>
      <c r="K62" s="170"/>
      <c r="L62" s="171"/>
      <c r="M62" s="172"/>
      <c r="N62" s="168"/>
      <c r="O62" s="173"/>
      <c r="P62" s="173"/>
      <c r="Q62" s="173">
        <f>SUM(Q3:Q61)</f>
        <v>0</v>
      </c>
    </row>
    <row r="63" spans="1:17" ht="38.25">
      <c r="A63" s="3"/>
      <c r="B63" s="22" t="s">
        <v>47</v>
      </c>
      <c r="C63" s="27">
        <v>1</v>
      </c>
      <c r="D63" s="4"/>
      <c r="E63" s="8" t="s">
        <v>47</v>
      </c>
      <c r="F63" s="5" t="s">
        <v>48</v>
      </c>
      <c r="G63" s="13" t="s">
        <v>49</v>
      </c>
      <c r="H63" s="8"/>
      <c r="I63" s="8"/>
      <c r="J63" s="8"/>
      <c r="K63" s="13"/>
      <c r="L63" s="162" t="s">
        <v>457</v>
      </c>
      <c r="M63" s="7" t="s">
        <v>0</v>
      </c>
      <c r="N63" s="8">
        <v>1</v>
      </c>
      <c r="O63" s="16">
        <v>0</v>
      </c>
      <c r="P63" s="16">
        <v>0</v>
      </c>
      <c r="Q63" s="16">
        <f>N63*(O63+P63)</f>
        <v>0</v>
      </c>
    </row>
    <row r="64" spans="1:18" ht="25.5">
      <c r="A64" s="3"/>
      <c r="B64" s="22" t="s">
        <v>47</v>
      </c>
      <c r="C64" s="27">
        <v>2</v>
      </c>
      <c r="D64" s="4"/>
      <c r="E64" s="8" t="s">
        <v>47</v>
      </c>
      <c r="F64" s="5" t="s">
        <v>217</v>
      </c>
      <c r="G64" s="13" t="s">
        <v>493</v>
      </c>
      <c r="H64" s="8"/>
      <c r="I64" s="8"/>
      <c r="J64" s="8"/>
      <c r="K64" s="13"/>
      <c r="L64" s="162" t="s">
        <v>458</v>
      </c>
      <c r="M64" s="7" t="s">
        <v>218</v>
      </c>
      <c r="N64" s="8">
        <v>15</v>
      </c>
      <c r="O64" s="16">
        <v>0</v>
      </c>
      <c r="P64" s="16">
        <v>0</v>
      </c>
      <c r="Q64" s="161">
        <f>N64*(O64+P64)</f>
        <v>0</v>
      </c>
      <c r="R64" s="19"/>
    </row>
    <row r="65" spans="1:17" ht="12.75">
      <c r="A65" s="3"/>
      <c r="B65" s="22" t="s">
        <v>47</v>
      </c>
      <c r="C65" s="27">
        <v>3</v>
      </c>
      <c r="D65" s="4"/>
      <c r="E65" s="8" t="s">
        <v>47</v>
      </c>
      <c r="F65" s="5" t="s">
        <v>219</v>
      </c>
      <c r="G65" s="13" t="s">
        <v>220</v>
      </c>
      <c r="H65" s="8"/>
      <c r="I65" s="8"/>
      <c r="J65" s="8"/>
      <c r="K65" s="13"/>
      <c r="L65" s="162" t="s">
        <v>459</v>
      </c>
      <c r="M65" s="7" t="s">
        <v>0</v>
      </c>
      <c r="N65" s="131">
        <v>452</v>
      </c>
      <c r="O65" s="16">
        <v>0</v>
      </c>
      <c r="P65" s="16">
        <v>0</v>
      </c>
      <c r="Q65" s="16">
        <f>N65*(O65+P65)</f>
        <v>0</v>
      </c>
    </row>
    <row r="66" spans="1:17" ht="12.75">
      <c r="A66" s="3"/>
      <c r="B66" s="22" t="s">
        <v>47</v>
      </c>
      <c r="C66" s="27">
        <v>4</v>
      </c>
      <c r="D66" s="4"/>
      <c r="E66" s="8" t="s">
        <v>47</v>
      </c>
      <c r="F66" s="5" t="s">
        <v>219</v>
      </c>
      <c r="G66" s="13" t="s">
        <v>222</v>
      </c>
      <c r="H66" s="8"/>
      <c r="I66" s="8"/>
      <c r="J66" s="8"/>
      <c r="K66" s="13"/>
      <c r="L66" s="162" t="s">
        <v>460</v>
      </c>
      <c r="M66" s="7" t="s">
        <v>0</v>
      </c>
      <c r="N66" s="131">
        <v>60</v>
      </c>
      <c r="O66" s="16">
        <v>0</v>
      </c>
      <c r="P66" s="16">
        <v>0</v>
      </c>
      <c r="Q66" s="16">
        <f>N66*(O66+P66)</f>
        <v>0</v>
      </c>
    </row>
    <row r="67" spans="1:17" ht="12.75">
      <c r="A67" s="3"/>
      <c r="B67" s="22" t="s">
        <v>47</v>
      </c>
      <c r="C67" s="27">
        <v>5</v>
      </c>
      <c r="D67" s="4"/>
      <c r="E67" s="8" t="s">
        <v>47</v>
      </c>
      <c r="F67" s="5" t="s">
        <v>219</v>
      </c>
      <c r="G67" s="13" t="s">
        <v>223</v>
      </c>
      <c r="H67" s="8"/>
      <c r="I67" s="8"/>
      <c r="J67" s="8"/>
      <c r="K67" s="13"/>
      <c r="L67" s="162" t="s">
        <v>461</v>
      </c>
      <c r="M67" s="7" t="s">
        <v>0</v>
      </c>
      <c r="N67" s="131">
        <v>99</v>
      </c>
      <c r="O67" s="16">
        <v>0</v>
      </c>
      <c r="P67" s="16">
        <v>0</v>
      </c>
      <c r="Q67" s="16">
        <f aca="true" t="shared" si="1" ref="Q67:Q72">N67*(O67+P67)</f>
        <v>0</v>
      </c>
    </row>
    <row r="68" spans="1:17" ht="12.75">
      <c r="A68" s="3"/>
      <c r="B68" s="22" t="s">
        <v>47</v>
      </c>
      <c r="C68" s="27">
        <v>6</v>
      </c>
      <c r="D68" s="4"/>
      <c r="E68" s="8" t="s">
        <v>47</v>
      </c>
      <c r="F68" s="5" t="s">
        <v>219</v>
      </c>
      <c r="G68" s="13" t="s">
        <v>224</v>
      </c>
      <c r="H68" s="8"/>
      <c r="I68" s="8"/>
      <c r="J68" s="8"/>
      <c r="K68" s="13"/>
      <c r="L68" s="162" t="s">
        <v>462</v>
      </c>
      <c r="M68" s="7" t="s">
        <v>0</v>
      </c>
      <c r="N68" s="131">
        <v>17</v>
      </c>
      <c r="O68" s="16">
        <v>0</v>
      </c>
      <c r="P68" s="16">
        <v>0</v>
      </c>
      <c r="Q68" s="16">
        <f t="shared" si="1"/>
        <v>0</v>
      </c>
    </row>
    <row r="69" spans="1:17" ht="12.75">
      <c r="A69" s="3"/>
      <c r="B69" s="22" t="s">
        <v>47</v>
      </c>
      <c r="C69" s="27">
        <v>7</v>
      </c>
      <c r="D69" s="4"/>
      <c r="E69" s="8" t="s">
        <v>47</v>
      </c>
      <c r="F69" s="5" t="s">
        <v>219</v>
      </c>
      <c r="G69" s="13" t="s">
        <v>225</v>
      </c>
      <c r="H69" s="8"/>
      <c r="I69" s="8"/>
      <c r="J69" s="8"/>
      <c r="K69" s="13"/>
      <c r="L69" s="162" t="s">
        <v>463</v>
      </c>
      <c r="M69" s="7" t="s">
        <v>0</v>
      </c>
      <c r="N69" s="131">
        <v>13</v>
      </c>
      <c r="O69" s="16">
        <v>0</v>
      </c>
      <c r="P69" s="16">
        <v>0</v>
      </c>
      <c r="Q69" s="16">
        <f t="shared" si="1"/>
        <v>0</v>
      </c>
    </row>
    <row r="70" spans="1:17" ht="12.75">
      <c r="A70" s="3"/>
      <c r="B70" s="22" t="s">
        <v>47</v>
      </c>
      <c r="C70" s="27">
        <v>8</v>
      </c>
      <c r="D70" s="4"/>
      <c r="E70" s="8" t="s">
        <v>47</v>
      </c>
      <c r="F70" s="5" t="s">
        <v>219</v>
      </c>
      <c r="G70" s="13" t="s">
        <v>226</v>
      </c>
      <c r="H70" s="8"/>
      <c r="I70" s="8"/>
      <c r="J70" s="8"/>
      <c r="K70" s="13"/>
      <c r="L70" s="162" t="s">
        <v>464</v>
      </c>
      <c r="M70" s="7" t="s">
        <v>0</v>
      </c>
      <c r="N70" s="131">
        <v>13</v>
      </c>
      <c r="O70" s="16">
        <v>0</v>
      </c>
      <c r="P70" s="16">
        <v>0</v>
      </c>
      <c r="Q70" s="16">
        <f t="shared" si="1"/>
        <v>0</v>
      </c>
    </row>
    <row r="71" spans="1:17" ht="12.75">
      <c r="A71" s="3"/>
      <c r="B71" s="22" t="s">
        <v>47</v>
      </c>
      <c r="C71" s="27">
        <v>9</v>
      </c>
      <c r="D71" s="4"/>
      <c r="E71" s="8" t="s">
        <v>47</v>
      </c>
      <c r="F71" s="5" t="s">
        <v>219</v>
      </c>
      <c r="G71" s="13" t="s">
        <v>227</v>
      </c>
      <c r="H71" s="8"/>
      <c r="I71" s="8"/>
      <c r="J71" s="8"/>
      <c r="K71" s="13"/>
      <c r="L71" s="162" t="s">
        <v>465</v>
      </c>
      <c r="M71" s="7" t="s">
        <v>0</v>
      </c>
      <c r="N71" s="131">
        <v>44</v>
      </c>
      <c r="O71" s="16">
        <v>0</v>
      </c>
      <c r="P71" s="16">
        <v>0</v>
      </c>
      <c r="Q71" s="16">
        <f t="shared" si="1"/>
        <v>0</v>
      </c>
    </row>
    <row r="72" spans="1:17" ht="12.75">
      <c r="A72" s="3"/>
      <c r="B72" s="22" t="s">
        <v>47</v>
      </c>
      <c r="C72" s="27">
        <v>10</v>
      </c>
      <c r="D72" s="4"/>
      <c r="E72" s="8" t="s">
        <v>47</v>
      </c>
      <c r="F72" s="5" t="s">
        <v>219</v>
      </c>
      <c r="G72" s="13" t="s">
        <v>227</v>
      </c>
      <c r="H72" s="8"/>
      <c r="I72" s="8"/>
      <c r="J72" s="8"/>
      <c r="K72" s="13"/>
      <c r="L72" s="162" t="s">
        <v>466</v>
      </c>
      <c r="M72" s="7" t="s">
        <v>0</v>
      </c>
      <c r="N72" s="131">
        <v>82</v>
      </c>
      <c r="O72" s="16">
        <v>0</v>
      </c>
      <c r="P72" s="16">
        <v>0</v>
      </c>
      <c r="Q72" s="16">
        <f t="shared" si="1"/>
        <v>0</v>
      </c>
    </row>
    <row r="73" spans="1:17" ht="12.75">
      <c r="A73" s="3"/>
      <c r="B73" s="22" t="s">
        <v>47</v>
      </c>
      <c r="C73" s="27">
        <v>11</v>
      </c>
      <c r="D73" s="4"/>
      <c r="E73" s="8" t="s">
        <v>47</v>
      </c>
      <c r="F73" s="5" t="s">
        <v>219</v>
      </c>
      <c r="G73" s="13" t="s">
        <v>490</v>
      </c>
      <c r="H73" s="8"/>
      <c r="I73" s="8"/>
      <c r="J73" s="8"/>
      <c r="K73" s="13"/>
      <c r="L73" s="162" t="s">
        <v>489</v>
      </c>
      <c r="M73" s="7" t="s">
        <v>0</v>
      </c>
      <c r="N73" s="131">
        <v>2</v>
      </c>
      <c r="O73" s="16">
        <v>0</v>
      </c>
      <c r="P73" s="16">
        <v>0</v>
      </c>
      <c r="Q73" s="16">
        <f>N73*(O73+P73)</f>
        <v>0</v>
      </c>
    </row>
    <row r="74" spans="1:17" ht="12.75">
      <c r="A74" s="3"/>
      <c r="B74" s="165"/>
      <c r="C74" s="166"/>
      <c r="D74" s="167"/>
      <c r="E74" s="168" t="s">
        <v>47</v>
      </c>
      <c r="F74" s="169" t="s">
        <v>154</v>
      </c>
      <c r="G74" s="170"/>
      <c r="H74" s="168"/>
      <c r="I74" s="168"/>
      <c r="J74" s="168"/>
      <c r="K74" s="170"/>
      <c r="L74" s="171"/>
      <c r="M74" s="172"/>
      <c r="N74" s="168"/>
      <c r="O74" s="173"/>
      <c r="P74" s="173"/>
      <c r="Q74" s="173">
        <f>SUM(Q63:Q72)</f>
        <v>0</v>
      </c>
    </row>
    <row r="75" spans="1:17" ht="12.75">
      <c r="A75" s="3"/>
      <c r="B75" s="22" t="s">
        <v>472</v>
      </c>
      <c r="C75" s="27">
        <v>1</v>
      </c>
      <c r="D75" s="4"/>
      <c r="E75" s="8" t="s">
        <v>472</v>
      </c>
      <c r="F75" s="5" t="s">
        <v>219</v>
      </c>
      <c r="G75" s="13" t="s">
        <v>475</v>
      </c>
      <c r="H75" s="131">
        <v>500</v>
      </c>
      <c r="I75" s="131">
        <v>200</v>
      </c>
      <c r="J75" s="131">
        <v>50</v>
      </c>
      <c r="K75" s="13"/>
      <c r="L75" s="162" t="s">
        <v>473</v>
      </c>
      <c r="M75" s="7" t="s">
        <v>0</v>
      </c>
      <c r="N75" s="131">
        <v>11</v>
      </c>
      <c r="O75" s="16">
        <v>0</v>
      </c>
      <c r="P75" s="16">
        <v>0</v>
      </c>
      <c r="Q75" s="16">
        <f>N75*(O75+P75)</f>
        <v>0</v>
      </c>
    </row>
    <row r="76" spans="1:17" ht="12.75">
      <c r="A76" s="3"/>
      <c r="B76" s="22" t="s">
        <v>472</v>
      </c>
      <c r="C76" s="27">
        <v>2</v>
      </c>
      <c r="D76" s="4"/>
      <c r="E76" s="8" t="s">
        <v>472</v>
      </c>
      <c r="F76" s="5" t="s">
        <v>219</v>
      </c>
      <c r="G76" s="13" t="s">
        <v>476</v>
      </c>
      <c r="H76" s="131" t="s">
        <v>491</v>
      </c>
      <c r="I76" s="131" t="s">
        <v>492</v>
      </c>
      <c r="J76" s="131">
        <v>50</v>
      </c>
      <c r="K76" s="13"/>
      <c r="L76" s="162" t="s">
        <v>474</v>
      </c>
      <c r="M76" s="7" t="s">
        <v>0</v>
      </c>
      <c r="N76" s="131">
        <v>264</v>
      </c>
      <c r="O76" s="16">
        <v>0</v>
      </c>
      <c r="P76" s="16">
        <v>0</v>
      </c>
      <c r="Q76" s="16">
        <f>N76*(O76+P76)</f>
        <v>0</v>
      </c>
    </row>
    <row r="77" spans="1:17" ht="12.75">
      <c r="A77" s="3"/>
      <c r="B77" s="165"/>
      <c r="C77" s="166"/>
      <c r="D77" s="167"/>
      <c r="E77" s="168" t="s">
        <v>472</v>
      </c>
      <c r="F77" s="169" t="s">
        <v>154</v>
      </c>
      <c r="G77" s="170"/>
      <c r="H77" s="168"/>
      <c r="I77" s="168"/>
      <c r="J77" s="168"/>
      <c r="K77" s="170"/>
      <c r="L77" s="171"/>
      <c r="M77" s="172"/>
      <c r="N77" s="168"/>
      <c r="O77" s="173"/>
      <c r="P77" s="173"/>
      <c r="Q77" s="173">
        <f>SUM(Q75:Q76)</f>
        <v>0</v>
      </c>
    </row>
    <row r="78" spans="1:17" ht="12.75">
      <c r="A78" s="3"/>
      <c r="B78" s="22"/>
      <c r="C78" s="27"/>
      <c r="D78" s="4"/>
      <c r="E78" s="8" t="s">
        <v>5</v>
      </c>
      <c r="F78" s="5" t="s">
        <v>50</v>
      </c>
      <c r="G78" s="5" t="s">
        <v>163</v>
      </c>
      <c r="H78" s="8"/>
      <c r="I78" s="8"/>
      <c r="J78" s="8"/>
      <c r="K78" s="5"/>
      <c r="L78" s="162"/>
      <c r="M78" s="7" t="s">
        <v>2</v>
      </c>
      <c r="N78" s="8">
        <v>185</v>
      </c>
      <c r="O78" s="16">
        <v>0</v>
      </c>
      <c r="P78" s="16">
        <v>0</v>
      </c>
      <c r="Q78" s="16">
        <f t="shared" si="0"/>
        <v>0</v>
      </c>
    </row>
    <row r="79" spans="1:17" ht="12.75">
      <c r="A79" s="3"/>
      <c r="B79" s="22"/>
      <c r="C79" s="27"/>
      <c r="D79" s="4"/>
      <c r="E79" s="8" t="s">
        <v>5</v>
      </c>
      <c r="F79" s="5" t="s">
        <v>50</v>
      </c>
      <c r="G79" s="5" t="s">
        <v>52</v>
      </c>
      <c r="H79" s="8"/>
      <c r="I79" s="8"/>
      <c r="J79" s="8"/>
      <c r="K79" s="5"/>
      <c r="L79" s="162"/>
      <c r="M79" s="7" t="s">
        <v>2</v>
      </c>
      <c r="N79" s="8">
        <v>52</v>
      </c>
      <c r="O79" s="16">
        <v>0</v>
      </c>
      <c r="P79" s="16">
        <v>0</v>
      </c>
      <c r="Q79" s="16">
        <f t="shared" si="0"/>
        <v>0</v>
      </c>
    </row>
    <row r="80" spans="1:17" ht="12.75">
      <c r="A80" s="3"/>
      <c r="B80" s="22"/>
      <c r="C80" s="27"/>
      <c r="D80" s="4"/>
      <c r="E80" s="8" t="s">
        <v>5</v>
      </c>
      <c r="F80" s="5" t="s">
        <v>50</v>
      </c>
      <c r="G80" s="5" t="s">
        <v>165</v>
      </c>
      <c r="H80" s="8"/>
      <c r="I80" s="8"/>
      <c r="J80" s="8"/>
      <c r="K80" s="5"/>
      <c r="L80" s="162"/>
      <c r="M80" s="7" t="s">
        <v>2</v>
      </c>
      <c r="N80" s="8">
        <v>11</v>
      </c>
      <c r="O80" s="16">
        <v>0</v>
      </c>
      <c r="P80" s="16">
        <v>0</v>
      </c>
      <c r="Q80" s="16">
        <f>N80*(O80+P80)</f>
        <v>0</v>
      </c>
    </row>
    <row r="81" spans="1:17" ht="12.75">
      <c r="A81" s="3"/>
      <c r="B81" s="22"/>
      <c r="C81" s="27"/>
      <c r="D81" s="4"/>
      <c r="E81" s="8" t="s">
        <v>5</v>
      </c>
      <c r="F81" s="5" t="s">
        <v>50</v>
      </c>
      <c r="G81" s="5" t="s">
        <v>164</v>
      </c>
      <c r="H81" s="8"/>
      <c r="I81" s="8"/>
      <c r="J81" s="8"/>
      <c r="K81" s="5"/>
      <c r="L81" s="162"/>
      <c r="M81" s="7" t="s">
        <v>2</v>
      </c>
      <c r="N81" s="8">
        <v>40</v>
      </c>
      <c r="O81" s="16">
        <v>0</v>
      </c>
      <c r="P81" s="16">
        <v>0</v>
      </c>
      <c r="Q81" s="16">
        <f t="shared" si="0"/>
        <v>0</v>
      </c>
    </row>
    <row r="82" spans="1:18" ht="12.75">
      <c r="A82" s="3"/>
      <c r="B82" s="22"/>
      <c r="C82" s="27"/>
      <c r="D82" s="4"/>
      <c r="E82" s="8" t="s">
        <v>5</v>
      </c>
      <c r="F82" s="5" t="s">
        <v>50</v>
      </c>
      <c r="G82" s="5" t="s">
        <v>51</v>
      </c>
      <c r="H82" s="8"/>
      <c r="I82" s="8"/>
      <c r="J82" s="8"/>
      <c r="K82" s="5"/>
      <c r="L82" s="162"/>
      <c r="M82" s="7" t="s">
        <v>8</v>
      </c>
      <c r="N82" s="8">
        <v>350</v>
      </c>
      <c r="O82" s="16">
        <v>0</v>
      </c>
      <c r="P82" s="16">
        <v>0</v>
      </c>
      <c r="Q82" s="16">
        <f t="shared" si="0"/>
        <v>0</v>
      </c>
      <c r="R82" s="19"/>
    </row>
    <row r="83" spans="1:17" ht="25.5">
      <c r="A83" s="3"/>
      <c r="B83" s="22"/>
      <c r="C83" s="27"/>
      <c r="D83" s="4"/>
      <c r="E83" s="8" t="s">
        <v>5</v>
      </c>
      <c r="F83" s="5" t="s">
        <v>50</v>
      </c>
      <c r="G83" s="5" t="s">
        <v>162</v>
      </c>
      <c r="H83" s="8"/>
      <c r="I83" s="8"/>
      <c r="J83" s="8"/>
      <c r="K83" s="5"/>
      <c r="L83" s="162"/>
      <c r="M83" s="7" t="s">
        <v>8</v>
      </c>
      <c r="N83" s="8">
        <v>80</v>
      </c>
      <c r="O83" s="16">
        <v>0</v>
      </c>
      <c r="P83" s="16">
        <v>0</v>
      </c>
      <c r="Q83" s="16">
        <f>N83*(O83+P83)</f>
        <v>0</v>
      </c>
    </row>
    <row r="84" spans="1:17" ht="12.75">
      <c r="A84" s="3"/>
      <c r="B84" s="165"/>
      <c r="C84" s="166"/>
      <c r="D84" s="167"/>
      <c r="E84" s="168" t="s">
        <v>5</v>
      </c>
      <c r="F84" s="169" t="s">
        <v>154</v>
      </c>
      <c r="G84" s="169"/>
      <c r="H84" s="168"/>
      <c r="I84" s="168"/>
      <c r="J84" s="168"/>
      <c r="K84" s="169"/>
      <c r="L84" s="171"/>
      <c r="M84" s="172"/>
      <c r="N84" s="168"/>
      <c r="O84" s="173"/>
      <c r="P84" s="173"/>
      <c r="Q84" s="173">
        <f>SUM(Q78:Q83)</f>
        <v>0</v>
      </c>
    </row>
    <row r="85" spans="1:17" ht="25.5">
      <c r="A85" s="3"/>
      <c r="B85" s="22" t="s">
        <v>4</v>
      </c>
      <c r="C85" s="27">
        <v>1</v>
      </c>
      <c r="D85" s="4"/>
      <c r="E85" s="8" t="s">
        <v>4</v>
      </c>
      <c r="F85" s="5" t="s">
        <v>53</v>
      </c>
      <c r="G85" s="5" t="s">
        <v>221</v>
      </c>
      <c r="H85" s="8">
        <v>1900</v>
      </c>
      <c r="I85" s="8">
        <v>1900</v>
      </c>
      <c r="J85" s="8">
        <v>250</v>
      </c>
      <c r="K85" s="6"/>
      <c r="L85" s="162" t="s">
        <v>468</v>
      </c>
      <c r="M85" s="7" t="s">
        <v>0</v>
      </c>
      <c r="N85" s="8">
        <v>3</v>
      </c>
      <c r="O85" s="16">
        <v>0</v>
      </c>
      <c r="P85" s="16">
        <v>0</v>
      </c>
      <c r="Q85" s="16">
        <f t="shared" si="0"/>
        <v>0</v>
      </c>
    </row>
    <row r="86" spans="1:17" ht="25.5">
      <c r="A86" s="3"/>
      <c r="B86" s="22" t="s">
        <v>4</v>
      </c>
      <c r="C86" s="27">
        <v>2</v>
      </c>
      <c r="D86" s="4"/>
      <c r="E86" s="8" t="s">
        <v>4</v>
      </c>
      <c r="F86" s="5" t="s">
        <v>467</v>
      </c>
      <c r="G86" s="5" t="s">
        <v>485</v>
      </c>
      <c r="H86" s="8">
        <v>400</v>
      </c>
      <c r="I86" s="8">
        <v>400</v>
      </c>
      <c r="J86" s="8"/>
      <c r="K86" s="6"/>
      <c r="L86" s="162" t="s">
        <v>468</v>
      </c>
      <c r="M86" s="7" t="s">
        <v>0</v>
      </c>
      <c r="N86" s="8">
        <v>1</v>
      </c>
      <c r="O86" s="16">
        <v>0</v>
      </c>
      <c r="P86" s="16">
        <v>0</v>
      </c>
      <c r="Q86" s="16">
        <f aca="true" t="shared" si="2" ref="Q86:Q93">N86*(O86+P86)</f>
        <v>0</v>
      </c>
    </row>
    <row r="87" spans="1:17" ht="25.5">
      <c r="A87" s="3"/>
      <c r="B87" s="22" t="s">
        <v>4</v>
      </c>
      <c r="C87" s="27">
        <v>3</v>
      </c>
      <c r="D87" s="4"/>
      <c r="E87" s="8" t="s">
        <v>4</v>
      </c>
      <c r="F87" s="5" t="s">
        <v>467</v>
      </c>
      <c r="G87" s="5" t="s">
        <v>469</v>
      </c>
      <c r="H87" s="8">
        <v>600</v>
      </c>
      <c r="I87" s="8">
        <v>400</v>
      </c>
      <c r="J87" s="8"/>
      <c r="K87" s="6"/>
      <c r="L87" s="162" t="s">
        <v>468</v>
      </c>
      <c r="M87" s="7" t="s">
        <v>0</v>
      </c>
      <c r="N87" s="8">
        <v>1</v>
      </c>
      <c r="O87" s="16">
        <v>0</v>
      </c>
      <c r="P87" s="16">
        <v>0</v>
      </c>
      <c r="Q87" s="16">
        <f t="shared" si="2"/>
        <v>0</v>
      </c>
    </row>
    <row r="88" spans="1:17" ht="25.5">
      <c r="A88" s="3"/>
      <c r="B88" s="22" t="s">
        <v>4</v>
      </c>
      <c r="C88" s="27">
        <v>4</v>
      </c>
      <c r="D88" s="4"/>
      <c r="E88" s="8" t="s">
        <v>4</v>
      </c>
      <c r="F88" s="5" t="s">
        <v>467</v>
      </c>
      <c r="G88" s="5" t="s">
        <v>470</v>
      </c>
      <c r="H88" s="8">
        <v>600</v>
      </c>
      <c r="I88" s="8">
        <v>400</v>
      </c>
      <c r="J88" s="8"/>
      <c r="K88" s="6"/>
      <c r="L88" s="162" t="s">
        <v>468</v>
      </c>
      <c r="M88" s="7" t="s">
        <v>0</v>
      </c>
      <c r="N88" s="8">
        <v>1</v>
      </c>
      <c r="O88" s="16">
        <v>0</v>
      </c>
      <c r="P88" s="16">
        <v>0</v>
      </c>
      <c r="Q88" s="16">
        <f t="shared" si="2"/>
        <v>0</v>
      </c>
    </row>
    <row r="89" spans="1:17" ht="25.5">
      <c r="A89" s="3"/>
      <c r="B89" s="22" t="s">
        <v>4</v>
      </c>
      <c r="C89" s="27">
        <v>5</v>
      </c>
      <c r="D89" s="4"/>
      <c r="E89" s="8" t="s">
        <v>4</v>
      </c>
      <c r="F89" s="5" t="s">
        <v>467</v>
      </c>
      <c r="G89" s="5" t="s">
        <v>471</v>
      </c>
      <c r="H89" s="8">
        <v>400</v>
      </c>
      <c r="I89" s="8">
        <v>400</v>
      </c>
      <c r="J89" s="8"/>
      <c r="K89" s="6"/>
      <c r="L89" s="162" t="s">
        <v>468</v>
      </c>
      <c r="M89" s="7" t="s">
        <v>0</v>
      </c>
      <c r="N89" s="8">
        <v>1</v>
      </c>
      <c r="O89" s="16">
        <v>0</v>
      </c>
      <c r="P89" s="16">
        <v>0</v>
      </c>
      <c r="Q89" s="16">
        <f t="shared" si="2"/>
        <v>0</v>
      </c>
    </row>
    <row r="90" spans="1:17" ht="12.75">
      <c r="A90" s="3"/>
      <c r="B90" s="22" t="s">
        <v>4</v>
      </c>
      <c r="C90" s="27">
        <v>6</v>
      </c>
      <c r="D90" s="4"/>
      <c r="E90" s="8" t="s">
        <v>4</v>
      </c>
      <c r="F90" s="5" t="s">
        <v>480</v>
      </c>
      <c r="G90" s="181" t="s">
        <v>484</v>
      </c>
      <c r="H90" s="8">
        <v>700</v>
      </c>
      <c r="I90" s="8">
        <v>1500</v>
      </c>
      <c r="J90" s="8"/>
      <c r="K90" s="6"/>
      <c r="L90" s="162" t="s">
        <v>468</v>
      </c>
      <c r="M90" s="7" t="s">
        <v>0</v>
      </c>
      <c r="N90" s="8">
        <v>1</v>
      </c>
      <c r="O90" s="16">
        <v>0</v>
      </c>
      <c r="P90" s="16">
        <v>0</v>
      </c>
      <c r="Q90" s="16">
        <f t="shared" si="2"/>
        <v>0</v>
      </c>
    </row>
    <row r="91" spans="1:17" ht="12.75">
      <c r="A91" s="3"/>
      <c r="B91" s="22" t="s">
        <v>4</v>
      </c>
      <c r="C91" s="27">
        <v>7</v>
      </c>
      <c r="D91" s="4"/>
      <c r="E91" s="8" t="s">
        <v>4</v>
      </c>
      <c r="F91" s="5" t="s">
        <v>486</v>
      </c>
      <c r="G91" s="181" t="s">
        <v>481</v>
      </c>
      <c r="H91" s="8">
        <v>700</v>
      </c>
      <c r="I91" s="8">
        <v>700</v>
      </c>
      <c r="J91" s="8"/>
      <c r="K91" s="6"/>
      <c r="L91" s="162" t="s">
        <v>468</v>
      </c>
      <c r="M91" s="7" t="s">
        <v>0</v>
      </c>
      <c r="N91" s="8">
        <v>1</v>
      </c>
      <c r="O91" s="16">
        <v>0</v>
      </c>
      <c r="P91" s="16">
        <v>0</v>
      </c>
      <c r="Q91" s="16">
        <f t="shared" si="2"/>
        <v>0</v>
      </c>
    </row>
    <row r="92" spans="1:17" ht="25.5">
      <c r="A92" s="3"/>
      <c r="B92" s="22" t="s">
        <v>4</v>
      </c>
      <c r="C92" s="27">
        <v>8</v>
      </c>
      <c r="D92" s="4"/>
      <c r="E92" s="8" t="s">
        <v>4</v>
      </c>
      <c r="F92" s="5" t="s">
        <v>487</v>
      </c>
      <c r="G92" s="181" t="s">
        <v>482</v>
      </c>
      <c r="H92" s="8">
        <v>100</v>
      </c>
      <c r="I92" s="8">
        <v>600</v>
      </c>
      <c r="J92" s="8">
        <v>50</v>
      </c>
      <c r="K92" s="6"/>
      <c r="L92" s="162" t="s">
        <v>468</v>
      </c>
      <c r="M92" s="7" t="s">
        <v>0</v>
      </c>
      <c r="N92" s="8">
        <v>1</v>
      </c>
      <c r="O92" s="16">
        <v>0</v>
      </c>
      <c r="P92" s="16">
        <v>0</v>
      </c>
      <c r="Q92" s="16">
        <f t="shared" si="2"/>
        <v>0</v>
      </c>
    </row>
    <row r="93" spans="1:17" ht="25.5">
      <c r="A93" s="3"/>
      <c r="B93" s="22" t="s">
        <v>4</v>
      </c>
      <c r="C93" s="27">
        <v>9</v>
      </c>
      <c r="D93" s="4"/>
      <c r="E93" s="8" t="s">
        <v>4</v>
      </c>
      <c r="F93" s="5" t="s">
        <v>488</v>
      </c>
      <c r="G93" s="182" t="s">
        <v>483</v>
      </c>
      <c r="H93" s="8">
        <v>1800</v>
      </c>
      <c r="I93" s="8">
        <v>2300</v>
      </c>
      <c r="J93" s="8">
        <v>100</v>
      </c>
      <c r="K93" s="6"/>
      <c r="L93" s="162" t="s">
        <v>468</v>
      </c>
      <c r="M93" s="7" t="s">
        <v>0</v>
      </c>
      <c r="N93" s="8">
        <v>1</v>
      </c>
      <c r="O93" s="16">
        <v>0</v>
      </c>
      <c r="P93" s="16">
        <v>0</v>
      </c>
      <c r="Q93" s="16">
        <f t="shared" si="2"/>
        <v>0</v>
      </c>
    </row>
    <row r="94" spans="1:17" ht="12.75">
      <c r="A94" s="3"/>
      <c r="B94" s="165"/>
      <c r="C94" s="166"/>
      <c r="D94" s="167"/>
      <c r="E94" s="168" t="s">
        <v>4</v>
      </c>
      <c r="F94" s="169" t="s">
        <v>154</v>
      </c>
      <c r="G94" s="169"/>
      <c r="H94" s="168"/>
      <c r="I94" s="168"/>
      <c r="J94" s="168"/>
      <c r="K94" s="176"/>
      <c r="L94" s="171"/>
      <c r="M94" s="172"/>
      <c r="N94" s="168"/>
      <c r="O94" s="173"/>
      <c r="P94" s="173"/>
      <c r="Q94" s="173">
        <f>SUM(Q85:Q93)</f>
        <v>0</v>
      </c>
    </row>
    <row r="95" spans="1:17" ht="25.5">
      <c r="A95" s="3"/>
      <c r="B95" s="22"/>
      <c r="C95" s="26"/>
      <c r="D95" s="4"/>
      <c r="E95" s="8" t="s">
        <v>54</v>
      </c>
      <c r="F95" s="5" t="s">
        <v>56</v>
      </c>
      <c r="G95" s="13" t="s">
        <v>63</v>
      </c>
      <c r="H95" s="8"/>
      <c r="I95" s="8"/>
      <c r="J95" s="8"/>
      <c r="K95" s="6" t="s">
        <v>399</v>
      </c>
      <c r="L95" s="162" t="s">
        <v>477</v>
      </c>
      <c r="M95" s="7" t="s">
        <v>0</v>
      </c>
      <c r="N95" s="8">
        <v>1</v>
      </c>
      <c r="O95" s="16">
        <f>'DÍLČÍ SOUPIS - OSVĚTLENÍ'!F10</f>
        <v>0</v>
      </c>
      <c r="P95" s="16">
        <v>0</v>
      </c>
      <c r="Q95" s="16">
        <f>N95*(O95+P95)</f>
        <v>0</v>
      </c>
    </row>
    <row r="96" spans="1:17" ht="25.5">
      <c r="A96" s="3"/>
      <c r="B96" s="22"/>
      <c r="C96" s="26"/>
      <c r="D96" s="4"/>
      <c r="E96" s="8" t="s">
        <v>54</v>
      </c>
      <c r="F96" s="5" t="s">
        <v>64</v>
      </c>
      <c r="G96" s="13" t="s">
        <v>65</v>
      </c>
      <c r="H96" s="8"/>
      <c r="I96" s="8"/>
      <c r="J96" s="8"/>
      <c r="K96" s="6"/>
      <c r="L96" s="162" t="s">
        <v>477</v>
      </c>
      <c r="M96" s="7" t="s">
        <v>8</v>
      </c>
      <c r="N96" s="8">
        <v>40</v>
      </c>
      <c r="O96" s="16">
        <v>0</v>
      </c>
      <c r="P96" s="16">
        <v>0</v>
      </c>
      <c r="Q96" s="16">
        <f t="shared" si="0"/>
        <v>0</v>
      </c>
    </row>
    <row r="97" spans="1:17" ht="25.5">
      <c r="A97" s="3"/>
      <c r="B97" s="165"/>
      <c r="C97" s="175"/>
      <c r="D97" s="167"/>
      <c r="E97" s="168" t="s">
        <v>54</v>
      </c>
      <c r="F97" s="169" t="s">
        <v>154</v>
      </c>
      <c r="G97" s="170"/>
      <c r="H97" s="168"/>
      <c r="I97" s="168"/>
      <c r="J97" s="168"/>
      <c r="K97" s="176"/>
      <c r="L97" s="171"/>
      <c r="M97" s="172"/>
      <c r="N97" s="168"/>
      <c r="O97" s="173"/>
      <c r="P97" s="173"/>
      <c r="Q97" s="173">
        <f>SUM(Q95:Q96)</f>
        <v>0</v>
      </c>
    </row>
    <row r="98" spans="1:17" ht="12.75">
      <c r="A98" s="3"/>
      <c r="B98" s="22"/>
      <c r="C98" s="26"/>
      <c r="D98" s="4"/>
      <c r="E98" s="8" t="s">
        <v>57</v>
      </c>
      <c r="F98" s="5" t="s">
        <v>59</v>
      </c>
      <c r="G98" s="13" t="s">
        <v>75</v>
      </c>
      <c r="H98" s="8"/>
      <c r="I98" s="8"/>
      <c r="J98" s="8"/>
      <c r="K98" s="6" t="s">
        <v>399</v>
      </c>
      <c r="L98" s="162" t="s">
        <v>478</v>
      </c>
      <c r="M98" s="7" t="s">
        <v>3</v>
      </c>
      <c r="N98" s="8">
        <v>1</v>
      </c>
      <c r="O98" s="16">
        <f>'DÍLČÍ SOUPIS - AV TECHNIKA'!G132</f>
        <v>0</v>
      </c>
      <c r="P98" s="16">
        <v>0</v>
      </c>
      <c r="Q98" s="16">
        <f t="shared" si="0"/>
        <v>0</v>
      </c>
    </row>
    <row r="99" spans="1:17" ht="25.5">
      <c r="A99" s="3"/>
      <c r="B99" s="22"/>
      <c r="C99" s="26"/>
      <c r="D99" s="4"/>
      <c r="E99" s="8" t="s">
        <v>57</v>
      </c>
      <c r="F99" s="5" t="s">
        <v>59</v>
      </c>
      <c r="G99" s="13" t="s">
        <v>76</v>
      </c>
      <c r="H99" s="8"/>
      <c r="I99" s="8"/>
      <c r="J99" s="8"/>
      <c r="K99" s="6"/>
      <c r="L99" s="162"/>
      <c r="M99" s="7" t="s">
        <v>8</v>
      </c>
      <c r="N99" s="8">
        <v>900</v>
      </c>
      <c r="O99" s="16">
        <v>0</v>
      </c>
      <c r="P99" s="16">
        <v>0</v>
      </c>
      <c r="Q99" s="16">
        <f t="shared" si="0"/>
        <v>0</v>
      </c>
    </row>
    <row r="100" spans="1:17" ht="38.25">
      <c r="A100" s="3"/>
      <c r="B100" s="22"/>
      <c r="C100" s="26"/>
      <c r="D100" s="4"/>
      <c r="E100" s="8" t="s">
        <v>57</v>
      </c>
      <c r="F100" s="5" t="s">
        <v>59</v>
      </c>
      <c r="G100" s="13" t="s">
        <v>496</v>
      </c>
      <c r="H100" s="8"/>
      <c r="I100" s="8"/>
      <c r="J100" s="8"/>
      <c r="K100" s="5" t="s">
        <v>495</v>
      </c>
      <c r="L100" s="162"/>
      <c r="M100" s="7" t="s">
        <v>3</v>
      </c>
      <c r="N100" s="8">
        <v>1</v>
      </c>
      <c r="O100" s="161">
        <v>0</v>
      </c>
      <c r="P100" s="16">
        <v>0</v>
      </c>
      <c r="Q100" s="16">
        <f>N100*(O100+P100)</f>
        <v>0</v>
      </c>
    </row>
    <row r="101" spans="1:17" ht="25.5">
      <c r="A101" s="3"/>
      <c r="B101" s="22"/>
      <c r="C101" s="26"/>
      <c r="D101" s="4"/>
      <c r="E101" s="8" t="s">
        <v>57</v>
      </c>
      <c r="F101" s="5" t="s">
        <v>160</v>
      </c>
      <c r="G101" s="113" t="s">
        <v>228</v>
      </c>
      <c r="H101" s="8"/>
      <c r="I101" s="8"/>
      <c r="J101" s="8"/>
      <c r="K101" s="6"/>
      <c r="L101" s="162"/>
      <c r="M101" s="7" t="s">
        <v>3</v>
      </c>
      <c r="N101" s="8">
        <v>1</v>
      </c>
      <c r="O101" s="161">
        <v>0</v>
      </c>
      <c r="P101" s="16">
        <v>0</v>
      </c>
      <c r="Q101" s="16">
        <f>N101*(O101+P101)</f>
        <v>0</v>
      </c>
    </row>
    <row r="102" spans="1:17" ht="38.25">
      <c r="A102" s="3"/>
      <c r="B102" s="22"/>
      <c r="C102" s="26"/>
      <c r="D102" s="4"/>
      <c r="E102" s="8" t="s">
        <v>57</v>
      </c>
      <c r="F102" s="5" t="s">
        <v>160</v>
      </c>
      <c r="G102" s="113" t="s">
        <v>229</v>
      </c>
      <c r="H102" s="8"/>
      <c r="I102" s="8"/>
      <c r="J102" s="8"/>
      <c r="K102" s="6"/>
      <c r="L102" s="162"/>
      <c r="M102" s="7" t="s">
        <v>3</v>
      </c>
      <c r="N102" s="8">
        <v>1</v>
      </c>
      <c r="O102" s="16">
        <v>0</v>
      </c>
      <c r="P102" s="16">
        <v>0</v>
      </c>
      <c r="Q102" s="16">
        <f>N102*(O102+P102)</f>
        <v>0</v>
      </c>
    </row>
    <row r="103" spans="1:17" ht="12.75">
      <c r="A103" s="3"/>
      <c r="B103" s="165"/>
      <c r="C103" s="175"/>
      <c r="D103" s="167"/>
      <c r="E103" s="168" t="s">
        <v>57</v>
      </c>
      <c r="F103" s="169" t="s">
        <v>154</v>
      </c>
      <c r="G103" s="170"/>
      <c r="H103" s="168"/>
      <c r="I103" s="168"/>
      <c r="J103" s="168"/>
      <c r="K103" s="176"/>
      <c r="L103" s="171"/>
      <c r="M103" s="172"/>
      <c r="N103" s="168"/>
      <c r="O103" s="173"/>
      <c r="P103" s="173"/>
      <c r="Q103" s="173">
        <f>SUM(Q98:Q102)</f>
        <v>0</v>
      </c>
    </row>
    <row r="104" spans="1:17" ht="25.5">
      <c r="A104" s="3"/>
      <c r="B104" s="22"/>
      <c r="C104" s="26"/>
      <c r="D104" s="4"/>
      <c r="E104" s="8" t="s">
        <v>58</v>
      </c>
      <c r="F104" s="5" t="s">
        <v>60</v>
      </c>
      <c r="G104" s="13" t="s">
        <v>62</v>
      </c>
      <c r="H104" s="8"/>
      <c r="I104" s="8"/>
      <c r="J104" s="8"/>
      <c r="K104" s="13" t="s">
        <v>399</v>
      </c>
      <c r="L104" s="162" t="s">
        <v>478</v>
      </c>
      <c r="M104" s="7" t="s">
        <v>3</v>
      </c>
      <c r="N104" s="8">
        <v>1</v>
      </c>
      <c r="O104" s="16">
        <f>'DÍLČÍ SOUPIS - ELEKTRO'!I36</f>
        <v>0</v>
      </c>
      <c r="P104" s="16">
        <v>0</v>
      </c>
      <c r="Q104" s="16">
        <f t="shared" si="0"/>
        <v>0</v>
      </c>
    </row>
    <row r="105" spans="1:17" ht="12.75">
      <c r="A105" s="3"/>
      <c r="B105" s="22"/>
      <c r="C105" s="26"/>
      <c r="D105" s="4"/>
      <c r="E105" s="8" t="s">
        <v>58</v>
      </c>
      <c r="F105" s="5" t="s">
        <v>60</v>
      </c>
      <c r="G105" s="13" t="s">
        <v>126</v>
      </c>
      <c r="H105" s="8"/>
      <c r="I105" s="8"/>
      <c r="J105" s="8"/>
      <c r="K105" s="6"/>
      <c r="L105" s="162"/>
      <c r="M105" s="7" t="s">
        <v>3</v>
      </c>
      <c r="N105" s="8">
        <v>1</v>
      </c>
      <c r="O105" s="16">
        <v>0</v>
      </c>
      <c r="P105" s="16">
        <v>0</v>
      </c>
      <c r="Q105" s="16">
        <f t="shared" si="0"/>
        <v>0</v>
      </c>
    </row>
    <row r="106" spans="1:17" ht="12.75">
      <c r="A106" s="3"/>
      <c r="B106" s="22"/>
      <c r="C106" s="26"/>
      <c r="D106" s="4"/>
      <c r="E106" s="8" t="s">
        <v>58</v>
      </c>
      <c r="F106" s="5" t="s">
        <v>60</v>
      </c>
      <c r="G106" s="13" t="s">
        <v>66</v>
      </c>
      <c r="H106" s="8"/>
      <c r="I106" s="8"/>
      <c r="J106" s="8"/>
      <c r="K106" s="6"/>
      <c r="L106" s="162"/>
      <c r="M106" s="7" t="s">
        <v>3</v>
      </c>
      <c r="N106" s="8">
        <v>1</v>
      </c>
      <c r="O106" s="16">
        <v>0</v>
      </c>
      <c r="P106" s="16">
        <v>0</v>
      </c>
      <c r="Q106" s="16">
        <f t="shared" si="0"/>
        <v>0</v>
      </c>
    </row>
    <row r="107" spans="1:17" ht="12.75">
      <c r="A107" s="3"/>
      <c r="B107" s="165"/>
      <c r="C107" s="175"/>
      <c r="D107" s="167"/>
      <c r="E107" s="168" t="s">
        <v>58</v>
      </c>
      <c r="F107" s="169" t="s">
        <v>154</v>
      </c>
      <c r="G107" s="170"/>
      <c r="H107" s="168"/>
      <c r="I107" s="168"/>
      <c r="J107" s="168"/>
      <c r="K107" s="176"/>
      <c r="L107" s="171"/>
      <c r="M107" s="172"/>
      <c r="N107" s="168"/>
      <c r="O107" s="173"/>
      <c r="P107" s="173"/>
      <c r="Q107" s="173">
        <f>SUM(Q104:Q106)</f>
        <v>0</v>
      </c>
    </row>
    <row r="108" spans="1:17" ht="12.75">
      <c r="A108" s="3"/>
      <c r="B108" s="22"/>
      <c r="C108" s="26"/>
      <c r="D108" s="4"/>
      <c r="E108" s="8" t="s">
        <v>82</v>
      </c>
      <c r="F108" s="5" t="s">
        <v>83</v>
      </c>
      <c r="G108" s="13" t="s">
        <v>84</v>
      </c>
      <c r="H108" s="8"/>
      <c r="I108" s="8"/>
      <c r="J108" s="8"/>
      <c r="K108" s="6"/>
      <c r="L108" s="162"/>
      <c r="M108" s="7" t="s">
        <v>3</v>
      </c>
      <c r="N108" s="8">
        <v>1</v>
      </c>
      <c r="O108" s="16">
        <v>0</v>
      </c>
      <c r="P108" s="16">
        <v>0</v>
      </c>
      <c r="Q108" s="16">
        <f t="shared" si="0"/>
        <v>0</v>
      </c>
    </row>
    <row r="109" spans="1:17" ht="12.75">
      <c r="A109" s="3"/>
      <c r="B109" s="165"/>
      <c r="C109" s="175"/>
      <c r="D109" s="167"/>
      <c r="E109" s="168" t="s">
        <v>82</v>
      </c>
      <c r="F109" s="169" t="s">
        <v>154</v>
      </c>
      <c r="G109" s="170"/>
      <c r="H109" s="168"/>
      <c r="I109" s="168"/>
      <c r="J109" s="168"/>
      <c r="K109" s="176"/>
      <c r="L109" s="171"/>
      <c r="M109" s="172"/>
      <c r="N109" s="168"/>
      <c r="O109" s="173"/>
      <c r="P109" s="173"/>
      <c r="Q109" s="173">
        <f>SUM(Q108)</f>
        <v>0</v>
      </c>
    </row>
    <row r="110" spans="1:17" ht="12.75">
      <c r="A110" s="3"/>
      <c r="B110" s="22"/>
      <c r="C110" s="26"/>
      <c r="D110" s="4"/>
      <c r="E110" s="8" t="s">
        <v>67</v>
      </c>
      <c r="F110" s="5" t="s">
        <v>72</v>
      </c>
      <c r="G110" s="13" t="s">
        <v>73</v>
      </c>
      <c r="H110" s="8"/>
      <c r="I110" s="8"/>
      <c r="J110" s="8"/>
      <c r="K110" s="6"/>
      <c r="L110" s="162"/>
      <c r="M110" s="7" t="s">
        <v>3</v>
      </c>
      <c r="N110" s="8">
        <v>1</v>
      </c>
      <c r="O110" s="16">
        <v>0</v>
      </c>
      <c r="P110" s="16">
        <v>0</v>
      </c>
      <c r="Q110" s="16">
        <f aca="true" t="shared" si="3" ref="Q110:Q120">N110*(O110+P110)</f>
        <v>0</v>
      </c>
    </row>
    <row r="111" spans="1:17" ht="12.75">
      <c r="A111" s="3"/>
      <c r="B111" s="22"/>
      <c r="C111" s="26"/>
      <c r="D111" s="4"/>
      <c r="E111" s="8" t="s">
        <v>67</v>
      </c>
      <c r="F111" s="5" t="s">
        <v>72</v>
      </c>
      <c r="G111" s="1" t="s">
        <v>74</v>
      </c>
      <c r="H111" s="8"/>
      <c r="I111" s="8"/>
      <c r="J111" s="8"/>
      <c r="K111" s="6"/>
      <c r="L111" s="162"/>
      <c r="M111" s="7" t="s">
        <v>3</v>
      </c>
      <c r="N111" s="8">
        <v>1</v>
      </c>
      <c r="O111" s="16">
        <v>0</v>
      </c>
      <c r="P111" s="16">
        <v>0</v>
      </c>
      <c r="Q111" s="16">
        <f t="shared" si="3"/>
        <v>0</v>
      </c>
    </row>
    <row r="112" spans="1:17" ht="12.75">
      <c r="A112" s="3"/>
      <c r="B112" s="22"/>
      <c r="C112" s="26"/>
      <c r="D112" s="4"/>
      <c r="E112" s="8" t="s">
        <v>67</v>
      </c>
      <c r="F112" s="5" t="s">
        <v>72</v>
      </c>
      <c r="G112" s="13" t="s">
        <v>77</v>
      </c>
      <c r="H112" s="8"/>
      <c r="I112" s="8"/>
      <c r="J112" s="8"/>
      <c r="K112" s="6"/>
      <c r="L112" s="162"/>
      <c r="M112" s="7" t="s">
        <v>3</v>
      </c>
      <c r="N112" s="8">
        <v>1</v>
      </c>
      <c r="O112" s="16">
        <v>0</v>
      </c>
      <c r="P112" s="16">
        <v>0</v>
      </c>
      <c r="Q112" s="16">
        <f t="shared" si="3"/>
        <v>0</v>
      </c>
    </row>
    <row r="113" spans="1:17" ht="25.5">
      <c r="A113" s="3"/>
      <c r="B113" s="22"/>
      <c r="C113" s="26"/>
      <c r="D113" s="4"/>
      <c r="E113" s="8" t="s">
        <v>67</v>
      </c>
      <c r="F113" s="5" t="s">
        <v>72</v>
      </c>
      <c r="G113" s="13" t="s">
        <v>78</v>
      </c>
      <c r="H113" s="8"/>
      <c r="I113" s="8"/>
      <c r="J113" s="8"/>
      <c r="K113" s="6"/>
      <c r="L113" s="162"/>
      <c r="M113" s="7" t="s">
        <v>3</v>
      </c>
      <c r="N113" s="8">
        <v>1</v>
      </c>
      <c r="O113" s="16">
        <v>0</v>
      </c>
      <c r="P113" s="16">
        <v>0</v>
      </c>
      <c r="Q113" s="16">
        <f t="shared" si="3"/>
        <v>0</v>
      </c>
    </row>
    <row r="114" spans="1:17" ht="12.75">
      <c r="A114" s="3"/>
      <c r="B114" s="22"/>
      <c r="C114" s="26"/>
      <c r="D114" s="4"/>
      <c r="E114" s="8" t="s">
        <v>67</v>
      </c>
      <c r="F114" s="5" t="s">
        <v>72</v>
      </c>
      <c r="G114" s="13" t="s">
        <v>79</v>
      </c>
      <c r="H114" s="8"/>
      <c r="I114" s="8"/>
      <c r="J114" s="8"/>
      <c r="K114" s="6"/>
      <c r="L114" s="162"/>
      <c r="M114" s="7" t="s">
        <v>3</v>
      </c>
      <c r="N114" s="8">
        <v>1</v>
      </c>
      <c r="O114" s="16">
        <v>0</v>
      </c>
      <c r="P114" s="16">
        <v>0</v>
      </c>
      <c r="Q114" s="16">
        <f t="shared" si="3"/>
        <v>0</v>
      </c>
    </row>
    <row r="115" spans="1:17" ht="38.25">
      <c r="A115" s="3"/>
      <c r="B115" s="22"/>
      <c r="C115" s="26"/>
      <c r="D115" s="4"/>
      <c r="E115" s="8" t="s">
        <v>67</v>
      </c>
      <c r="F115" s="5" t="s">
        <v>72</v>
      </c>
      <c r="G115" s="13" t="s">
        <v>80</v>
      </c>
      <c r="H115" s="8"/>
      <c r="I115" s="8"/>
      <c r="J115" s="8"/>
      <c r="K115" s="6"/>
      <c r="L115" s="162"/>
      <c r="M115" s="7" t="s">
        <v>3</v>
      </c>
      <c r="N115" s="8">
        <v>1</v>
      </c>
      <c r="O115" s="16">
        <v>0</v>
      </c>
      <c r="P115" s="16">
        <v>0</v>
      </c>
      <c r="Q115" s="16">
        <f t="shared" si="3"/>
        <v>0</v>
      </c>
    </row>
    <row r="116" spans="1:17" ht="12.75">
      <c r="A116" s="3"/>
      <c r="B116" s="22"/>
      <c r="C116" s="26"/>
      <c r="D116" s="4"/>
      <c r="E116" s="8" t="s">
        <v>67</v>
      </c>
      <c r="F116" s="5" t="s">
        <v>72</v>
      </c>
      <c r="G116" s="13" t="s">
        <v>81</v>
      </c>
      <c r="H116" s="8"/>
      <c r="I116" s="8"/>
      <c r="J116" s="8"/>
      <c r="K116" s="6"/>
      <c r="L116" s="162"/>
      <c r="M116" s="7" t="s">
        <v>3</v>
      </c>
      <c r="N116" s="8">
        <v>1</v>
      </c>
      <c r="O116" s="16">
        <v>0</v>
      </c>
      <c r="P116" s="16">
        <v>0</v>
      </c>
      <c r="Q116" s="16">
        <f t="shared" si="3"/>
        <v>0</v>
      </c>
    </row>
    <row r="117" spans="1:17" ht="12.75">
      <c r="A117" s="3"/>
      <c r="B117" s="22"/>
      <c r="C117" s="26"/>
      <c r="D117" s="4"/>
      <c r="E117" s="8" t="s">
        <v>67</v>
      </c>
      <c r="F117" s="5" t="s">
        <v>161</v>
      </c>
      <c r="G117" s="13" t="s">
        <v>167</v>
      </c>
      <c r="H117" s="8"/>
      <c r="I117" s="8"/>
      <c r="J117" s="8"/>
      <c r="K117" s="6"/>
      <c r="L117" s="162"/>
      <c r="M117" s="7" t="s">
        <v>8</v>
      </c>
      <c r="N117" s="8">
        <v>320</v>
      </c>
      <c r="O117" s="16">
        <v>0</v>
      </c>
      <c r="P117" s="16">
        <v>0</v>
      </c>
      <c r="Q117" s="16">
        <f>N117*(O117+P117)</f>
        <v>0</v>
      </c>
    </row>
    <row r="118" spans="1:17" ht="25.5">
      <c r="A118" s="3"/>
      <c r="B118" s="22"/>
      <c r="C118" s="26"/>
      <c r="D118" s="4"/>
      <c r="E118" s="8" t="s">
        <v>67</v>
      </c>
      <c r="F118" s="5" t="s">
        <v>14</v>
      </c>
      <c r="G118" s="13" t="s">
        <v>68</v>
      </c>
      <c r="H118" s="8"/>
      <c r="I118" s="8"/>
      <c r="J118" s="8"/>
      <c r="K118" s="6"/>
      <c r="L118" s="162"/>
      <c r="M118" s="7" t="s">
        <v>3</v>
      </c>
      <c r="N118" s="8">
        <v>1</v>
      </c>
      <c r="O118" s="16">
        <v>0</v>
      </c>
      <c r="P118" s="16">
        <v>0</v>
      </c>
      <c r="Q118" s="16">
        <f t="shared" si="3"/>
        <v>0</v>
      </c>
    </row>
    <row r="119" spans="1:17" ht="12.75">
      <c r="A119" s="3"/>
      <c r="B119" s="22"/>
      <c r="C119" s="26"/>
      <c r="D119" s="4"/>
      <c r="E119" s="8" t="s">
        <v>67</v>
      </c>
      <c r="F119" s="5" t="s">
        <v>69</v>
      </c>
      <c r="G119" s="5" t="s">
        <v>69</v>
      </c>
      <c r="H119" s="8"/>
      <c r="I119" s="8"/>
      <c r="J119" s="8"/>
      <c r="K119" s="6"/>
      <c r="L119" s="162"/>
      <c r="M119" s="7" t="s">
        <v>3</v>
      </c>
      <c r="N119" s="8">
        <v>1</v>
      </c>
      <c r="O119" s="16">
        <v>0</v>
      </c>
      <c r="P119" s="16">
        <v>0</v>
      </c>
      <c r="Q119" s="16">
        <f t="shared" si="3"/>
        <v>0</v>
      </c>
    </row>
    <row r="120" spans="1:17" ht="12.75">
      <c r="A120" s="3"/>
      <c r="B120" s="22"/>
      <c r="C120" s="26"/>
      <c r="D120" s="4"/>
      <c r="E120" s="8" t="s">
        <v>67</v>
      </c>
      <c r="F120" s="5" t="s">
        <v>70</v>
      </c>
      <c r="G120" s="13" t="s">
        <v>71</v>
      </c>
      <c r="H120" s="8"/>
      <c r="I120" s="8"/>
      <c r="J120" s="8"/>
      <c r="K120" s="6"/>
      <c r="L120" s="162"/>
      <c r="M120" s="7" t="s">
        <v>3</v>
      </c>
      <c r="N120" s="8">
        <v>1</v>
      </c>
      <c r="O120" s="16">
        <v>0</v>
      </c>
      <c r="P120" s="16">
        <v>0</v>
      </c>
      <c r="Q120" s="16">
        <f t="shared" si="3"/>
        <v>0</v>
      </c>
    </row>
    <row r="121" spans="1:17" ht="12.75">
      <c r="A121" s="174"/>
      <c r="B121" s="177"/>
      <c r="C121" s="178"/>
      <c r="D121" s="179"/>
      <c r="E121" s="168" t="s">
        <v>67</v>
      </c>
      <c r="F121" s="169" t="s">
        <v>154</v>
      </c>
      <c r="G121" s="170"/>
      <c r="H121" s="168"/>
      <c r="I121" s="168"/>
      <c r="J121" s="168"/>
      <c r="K121" s="176"/>
      <c r="L121" s="171"/>
      <c r="M121" s="172"/>
      <c r="N121" s="168"/>
      <c r="O121" s="173"/>
      <c r="P121" s="173"/>
      <c r="Q121" s="180">
        <f>SUM(Q110:Q120)</f>
        <v>0</v>
      </c>
    </row>
    <row r="122" spans="1:17" ht="12.75">
      <c r="A122" s="10"/>
      <c r="B122" s="24"/>
      <c r="C122" s="28"/>
      <c r="D122" s="12"/>
      <c r="E122" s="11"/>
      <c r="F122" s="11" t="s">
        <v>15</v>
      </c>
      <c r="G122" s="20"/>
      <c r="H122" s="14"/>
      <c r="I122" s="14"/>
      <c r="J122" s="14"/>
      <c r="K122" s="11"/>
      <c r="L122" s="163"/>
      <c r="M122" s="11"/>
      <c r="N122" s="11"/>
      <c r="O122" s="17"/>
      <c r="P122" s="17"/>
      <c r="Q122" s="18">
        <f>Q62+Q74+Q77+Q84+Q94+Q97+Q103+Q107+Q109+Q121</f>
        <v>0</v>
      </c>
    </row>
    <row r="123" ht="12.75">
      <c r="G123" s="114"/>
    </row>
  </sheetData>
  <sheetProtection/>
  <mergeCells count="14">
    <mergeCell ref="H1:J1"/>
    <mergeCell ref="L1:L2"/>
    <mergeCell ref="O1:P1"/>
    <mergeCell ref="N1:N2"/>
    <mergeCell ref="M1:M2"/>
    <mergeCell ref="K1:K2"/>
    <mergeCell ref="A1:A2"/>
    <mergeCell ref="C1:C2"/>
    <mergeCell ref="Q1:Q2"/>
    <mergeCell ref="F1:F2"/>
    <mergeCell ref="E1:E2"/>
    <mergeCell ref="D1:D2"/>
    <mergeCell ref="B1:B2"/>
    <mergeCell ref="G1:G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0"/>
  <sheetViews>
    <sheetView zoomScale="88" zoomScaleNormal="88" zoomScalePageLayoutView="0" workbookViewId="0" topLeftCell="A10">
      <selection activeCell="H36" sqref="H36"/>
    </sheetView>
  </sheetViews>
  <sheetFormatPr defaultColWidth="11.421875" defaultRowHeight="15" customHeight="1"/>
  <cols>
    <col min="1" max="1" width="7.421875" style="30" customWidth="1"/>
    <col min="2" max="2" width="14.421875" style="30" customWidth="1"/>
    <col min="3" max="3" width="16.00390625" style="30" customWidth="1"/>
    <col min="4" max="4" width="56.140625" style="30" customWidth="1"/>
    <col min="5" max="5" width="83.7109375" style="30" customWidth="1"/>
    <col min="6" max="6" width="7.421875" style="30" customWidth="1"/>
    <col min="7" max="7" width="13.8515625" style="30" customWidth="1"/>
    <col min="8" max="8" width="17.7109375" style="30" customWidth="1"/>
    <col min="9" max="9" width="29.421875" style="30" customWidth="1"/>
    <col min="10" max="10" width="44.7109375" style="30" customWidth="1"/>
    <col min="11" max="11" width="14.421875" style="30" customWidth="1"/>
    <col min="12" max="12" width="39.421875" style="30" customWidth="1"/>
    <col min="13" max="13" width="14.421875" style="30" customWidth="1"/>
    <col min="14" max="14" width="63.7109375" style="30" customWidth="1"/>
    <col min="15" max="254" width="14.421875" style="30" customWidth="1"/>
  </cols>
  <sheetData>
    <row r="1" spans="1:19" ht="12.75" customHeight="1">
      <c r="A1" s="50"/>
      <c r="B1" s="51"/>
      <c r="C1" s="58"/>
      <c r="D1" s="51"/>
      <c r="E1" s="51"/>
      <c r="F1" s="50"/>
      <c r="G1" s="50"/>
      <c r="H1" s="50"/>
      <c r="I1" s="50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customHeight="1" thickBot="1">
      <c r="A2" s="219" t="s">
        <v>354</v>
      </c>
      <c r="B2" s="219"/>
      <c r="C2" s="219"/>
      <c r="D2" s="219"/>
      <c r="E2" s="219"/>
      <c r="F2" s="219"/>
      <c r="G2" s="219"/>
      <c r="H2" s="219"/>
      <c r="I2" s="219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2.75" customHeight="1" thickBot="1">
      <c r="A3" s="55"/>
      <c r="B3" s="50"/>
      <c r="C3" s="54"/>
      <c r="D3" s="50"/>
      <c r="E3" s="50"/>
      <c r="F3" s="50"/>
      <c r="G3" s="50"/>
      <c r="H3" s="50"/>
      <c r="I3" s="57" t="s">
        <v>125</v>
      </c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3.25" customHeight="1" thickBot="1">
      <c r="A4" s="55" t="s">
        <v>124</v>
      </c>
      <c r="B4" s="50"/>
      <c r="C4" s="54"/>
      <c r="D4" s="50"/>
      <c r="E4" s="50"/>
      <c r="F4" s="50"/>
      <c r="G4" s="50"/>
      <c r="H4" s="50"/>
      <c r="I4" s="56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 customHeight="1">
      <c r="A5" s="55"/>
      <c r="B5" s="50"/>
      <c r="C5" s="54"/>
      <c r="D5" s="50"/>
      <c r="E5" s="50"/>
      <c r="F5" s="50"/>
      <c r="G5" s="50"/>
      <c r="H5" s="50"/>
      <c r="I5" s="50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 customHeight="1" thickBot="1">
      <c r="A6" s="50"/>
      <c r="B6" s="53"/>
      <c r="C6" s="52"/>
      <c r="D6" s="51"/>
      <c r="E6" s="51"/>
      <c r="F6" s="50"/>
      <c r="G6" s="50"/>
      <c r="H6" s="50"/>
      <c r="I6" s="50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42" customHeight="1" thickBot="1">
      <c r="A7" s="49"/>
      <c r="B7" s="37" t="s">
        <v>123</v>
      </c>
      <c r="C7" s="37" t="s">
        <v>353</v>
      </c>
      <c r="D7" s="48" t="s">
        <v>122</v>
      </c>
      <c r="E7" s="48" t="s">
        <v>121</v>
      </c>
      <c r="F7" s="48" t="s">
        <v>120</v>
      </c>
      <c r="G7" s="48" t="s">
        <v>119</v>
      </c>
      <c r="H7" s="48" t="s">
        <v>118</v>
      </c>
      <c r="I7" s="48" t="s">
        <v>117</v>
      </c>
      <c r="J7" s="31" t="s">
        <v>352</v>
      </c>
      <c r="K7" s="31"/>
      <c r="L7" s="31"/>
      <c r="M7" s="31"/>
      <c r="N7" s="31"/>
      <c r="O7" s="31"/>
      <c r="P7" s="31"/>
      <c r="Q7" s="31"/>
      <c r="R7" s="31"/>
      <c r="S7" s="31"/>
    </row>
    <row r="8" spans="1:13" ht="19.5" customHeight="1" thickBot="1">
      <c r="A8" s="41"/>
      <c r="B8" s="40"/>
      <c r="C8" s="37"/>
      <c r="D8" s="47" t="s">
        <v>116</v>
      </c>
      <c r="E8" s="46"/>
      <c r="F8" s="37"/>
      <c r="G8"/>
      <c r="H8" s="35"/>
      <c r="I8" s="34"/>
      <c r="J8" s="31"/>
      <c r="L8" s="33"/>
      <c r="M8"/>
    </row>
    <row r="9" spans="1:12" ht="41.25" customHeight="1" thickBot="1">
      <c r="A9" s="41"/>
      <c r="B9" s="40" t="s">
        <v>115</v>
      </c>
      <c r="C9" s="37" t="s">
        <v>103</v>
      </c>
      <c r="D9" s="39" t="s">
        <v>114</v>
      </c>
      <c r="E9" s="45" t="s">
        <v>113</v>
      </c>
      <c r="F9" s="37" t="s">
        <v>0</v>
      </c>
      <c r="G9" s="36">
        <v>5</v>
      </c>
      <c r="H9" s="35">
        <v>0</v>
      </c>
      <c r="I9" s="34">
        <f>G9*H9</f>
        <v>0</v>
      </c>
      <c r="J9" s="33" t="s">
        <v>112</v>
      </c>
      <c r="L9"/>
    </row>
    <row r="10" spans="1:12" ht="41.25" customHeight="1" thickBot="1">
      <c r="A10" s="41"/>
      <c r="B10" s="40"/>
      <c r="C10" s="37" t="s">
        <v>351</v>
      </c>
      <c r="D10" s="39" t="s">
        <v>350</v>
      </c>
      <c r="E10" s="45" t="s">
        <v>349</v>
      </c>
      <c r="F10" s="37" t="s">
        <v>0</v>
      </c>
      <c r="G10" s="36">
        <v>5</v>
      </c>
      <c r="H10" s="35">
        <v>0</v>
      </c>
      <c r="I10" s="34">
        <f aca="true" t="shared" si="0" ref="I10:I29">G10*H10</f>
        <v>0</v>
      </c>
      <c r="J10" s="41" t="s">
        <v>348</v>
      </c>
      <c r="L10"/>
    </row>
    <row r="11" spans="1:12" ht="41.25" customHeight="1" thickBot="1">
      <c r="A11" s="41"/>
      <c r="B11" s="40"/>
      <c r="C11" s="37" t="s">
        <v>347</v>
      </c>
      <c r="D11" s="39" t="s">
        <v>346</v>
      </c>
      <c r="E11" s="45" t="s">
        <v>345</v>
      </c>
      <c r="F11" s="37" t="s">
        <v>0</v>
      </c>
      <c r="G11" s="36">
        <v>1</v>
      </c>
      <c r="H11" s="35">
        <v>0</v>
      </c>
      <c r="I11" s="34">
        <f t="shared" si="0"/>
        <v>0</v>
      </c>
      <c r="J11" s="41" t="s">
        <v>344</v>
      </c>
      <c r="L11"/>
    </row>
    <row r="12" spans="1:12" ht="21" customHeight="1" thickBot="1">
      <c r="A12" s="41"/>
      <c r="B12" s="40"/>
      <c r="C12" s="37"/>
      <c r="D12" s="43" t="s">
        <v>111</v>
      </c>
      <c r="E12" s="38"/>
      <c r="F12" s="37"/>
      <c r="G12" s="36"/>
      <c r="H12" s="35"/>
      <c r="I12" s="34"/>
      <c r="J12" s="41"/>
      <c r="L12"/>
    </row>
    <row r="13" spans="1:12" ht="50.25" customHeight="1" thickBot="1">
      <c r="A13" s="41"/>
      <c r="B13" s="40"/>
      <c r="C13" s="37" t="s">
        <v>343</v>
      </c>
      <c r="D13" s="39" t="s">
        <v>110</v>
      </c>
      <c r="E13" s="44" t="s">
        <v>109</v>
      </c>
      <c r="F13" s="37" t="s">
        <v>0</v>
      </c>
      <c r="G13" s="36">
        <v>1</v>
      </c>
      <c r="H13" s="35">
        <v>0</v>
      </c>
      <c r="I13" s="34">
        <f t="shared" si="0"/>
        <v>0</v>
      </c>
      <c r="J13" s="33" t="s">
        <v>108</v>
      </c>
      <c r="L13"/>
    </row>
    <row r="14" spans="1:12" ht="20.25" customHeight="1" thickBot="1">
      <c r="A14" s="41"/>
      <c r="B14" s="40"/>
      <c r="C14" s="37"/>
      <c r="D14" s="43" t="s">
        <v>106</v>
      </c>
      <c r="E14" s="38"/>
      <c r="F14" s="37"/>
      <c r="G14" s="36"/>
      <c r="H14" s="35"/>
      <c r="I14" s="34"/>
      <c r="J14" s="41"/>
      <c r="L14" s="33"/>
    </row>
    <row r="15" spans="1:12" ht="50.25" customHeight="1" thickBot="1">
      <c r="A15" s="41"/>
      <c r="B15" s="40"/>
      <c r="C15" s="37" t="s">
        <v>342</v>
      </c>
      <c r="D15" s="39" t="s">
        <v>101</v>
      </c>
      <c r="E15" s="38" t="s">
        <v>100</v>
      </c>
      <c r="F15" s="37" t="s">
        <v>0</v>
      </c>
      <c r="G15" s="36">
        <v>4</v>
      </c>
      <c r="H15" s="35">
        <v>0</v>
      </c>
      <c r="I15" s="34">
        <f t="shared" si="0"/>
        <v>0</v>
      </c>
      <c r="J15" s="33" t="s">
        <v>334</v>
      </c>
      <c r="L15" s="33"/>
    </row>
    <row r="16" spans="1:12" ht="50.25" customHeight="1" thickBot="1">
      <c r="A16" s="41"/>
      <c r="B16" s="40"/>
      <c r="C16" s="37" t="s">
        <v>341</v>
      </c>
      <c r="D16" s="39" t="s">
        <v>99</v>
      </c>
      <c r="E16" s="38" t="s">
        <v>98</v>
      </c>
      <c r="F16" s="37" t="s">
        <v>0</v>
      </c>
      <c r="G16" s="36">
        <v>26</v>
      </c>
      <c r="H16" s="35">
        <v>0</v>
      </c>
      <c r="I16" s="34">
        <f t="shared" si="0"/>
        <v>0</v>
      </c>
      <c r="J16" s="41" t="s">
        <v>107</v>
      </c>
      <c r="L16" s="33"/>
    </row>
    <row r="17" spans="1:12" ht="50.25" customHeight="1" thickBot="1">
      <c r="A17" s="41"/>
      <c r="B17" s="40"/>
      <c r="C17" s="37" t="s">
        <v>340</v>
      </c>
      <c r="D17" s="39" t="s">
        <v>105</v>
      </c>
      <c r="E17" s="38" t="s">
        <v>104</v>
      </c>
      <c r="F17" s="37" t="s">
        <v>0</v>
      </c>
      <c r="G17" s="36">
        <v>5</v>
      </c>
      <c r="H17" s="35">
        <v>0</v>
      </c>
      <c r="I17" s="34">
        <f t="shared" si="0"/>
        <v>0</v>
      </c>
      <c r="J17" s="41" t="s">
        <v>107</v>
      </c>
      <c r="L17" s="33"/>
    </row>
    <row r="18" spans="1:12" ht="50.25" customHeight="1" thickBot="1">
      <c r="A18" s="41"/>
      <c r="B18" s="40"/>
      <c r="C18" s="37" t="s">
        <v>339</v>
      </c>
      <c r="D18" s="39" t="s">
        <v>97</v>
      </c>
      <c r="E18" s="38"/>
      <c r="F18" s="37" t="s">
        <v>0</v>
      </c>
      <c r="G18" s="36">
        <v>1</v>
      </c>
      <c r="H18" s="35">
        <v>0</v>
      </c>
      <c r="I18" s="34">
        <f t="shared" si="0"/>
        <v>0</v>
      </c>
      <c r="J18" s="41" t="s">
        <v>331</v>
      </c>
      <c r="L18" s="33"/>
    </row>
    <row r="19" spans="1:12" ht="50.25" customHeight="1" thickBot="1">
      <c r="A19" s="41"/>
      <c r="B19" s="40"/>
      <c r="C19" s="37" t="s">
        <v>338</v>
      </c>
      <c r="D19" s="39" t="s">
        <v>96</v>
      </c>
      <c r="E19" s="130" t="s">
        <v>329</v>
      </c>
      <c r="F19" s="37" t="s">
        <v>0</v>
      </c>
      <c r="G19" s="36">
        <v>1</v>
      </c>
      <c r="H19" s="35">
        <v>0</v>
      </c>
      <c r="I19" s="34">
        <f t="shared" si="0"/>
        <v>0</v>
      </c>
      <c r="J19" s="41" t="s">
        <v>328</v>
      </c>
      <c r="L19" s="33"/>
    </row>
    <row r="20" spans="1:12" ht="50.25" customHeight="1" thickBot="1">
      <c r="A20" s="41"/>
      <c r="B20" s="40"/>
      <c r="C20" s="37" t="s">
        <v>337</v>
      </c>
      <c r="D20" s="39" t="s">
        <v>325</v>
      </c>
      <c r="E20" s="38" t="s">
        <v>324</v>
      </c>
      <c r="F20" s="37" t="s">
        <v>103</v>
      </c>
      <c r="G20" s="36">
        <v>1</v>
      </c>
      <c r="H20" s="35">
        <v>0</v>
      </c>
      <c r="I20" s="34">
        <f t="shared" si="0"/>
        <v>0</v>
      </c>
      <c r="J20" s="41" t="s">
        <v>107</v>
      </c>
      <c r="L20" s="33"/>
    </row>
    <row r="21" spans="1:12" ht="50.25" customHeight="1" thickBot="1">
      <c r="A21" s="41"/>
      <c r="B21" s="40"/>
      <c r="C21" s="37" t="s">
        <v>336</v>
      </c>
      <c r="D21" s="39" t="s">
        <v>95</v>
      </c>
      <c r="E21" s="38" t="s">
        <v>94</v>
      </c>
      <c r="F21" s="37" t="s">
        <v>103</v>
      </c>
      <c r="G21" s="36">
        <v>1</v>
      </c>
      <c r="H21" s="35">
        <v>0</v>
      </c>
      <c r="I21" s="34">
        <f t="shared" si="0"/>
        <v>0</v>
      </c>
      <c r="J21" s="41" t="s">
        <v>107</v>
      </c>
      <c r="L21" s="33"/>
    </row>
    <row r="22" spans="1:12" ht="19.5" customHeight="1" thickBot="1">
      <c r="A22" s="41"/>
      <c r="B22" s="40"/>
      <c r="C22" s="37"/>
      <c r="D22" s="43" t="s">
        <v>102</v>
      </c>
      <c r="E22" s="38"/>
      <c r="F22" s="37"/>
      <c r="G22" s="36"/>
      <c r="H22" s="35"/>
      <c r="I22" s="34"/>
      <c r="J22" s="41"/>
      <c r="L22" s="33"/>
    </row>
    <row r="23" spans="1:12" ht="50.25" customHeight="1" thickBot="1">
      <c r="A23" s="41"/>
      <c r="B23" s="40"/>
      <c r="C23" s="37" t="s">
        <v>335</v>
      </c>
      <c r="D23" s="39" t="s">
        <v>101</v>
      </c>
      <c r="E23" s="38" t="s">
        <v>100</v>
      </c>
      <c r="F23" s="37" t="s">
        <v>0</v>
      </c>
      <c r="G23" s="36">
        <v>3</v>
      </c>
      <c r="H23" s="35">
        <v>0</v>
      </c>
      <c r="I23" s="34">
        <f t="shared" si="0"/>
        <v>0</v>
      </c>
      <c r="J23" s="33" t="s">
        <v>334</v>
      </c>
      <c r="L23" s="33"/>
    </row>
    <row r="24" spans="1:12" ht="50.25" customHeight="1" thickBot="1">
      <c r="A24" s="41"/>
      <c r="B24" s="40"/>
      <c r="C24" s="37" t="s">
        <v>333</v>
      </c>
      <c r="D24" s="39" t="s">
        <v>99</v>
      </c>
      <c r="E24" s="38" t="s">
        <v>98</v>
      </c>
      <c r="F24" s="37" t="s">
        <v>0</v>
      </c>
      <c r="G24" s="36">
        <v>20</v>
      </c>
      <c r="H24" s="35">
        <v>0</v>
      </c>
      <c r="I24" s="34">
        <f t="shared" si="0"/>
        <v>0</v>
      </c>
      <c r="J24" s="41" t="s">
        <v>107</v>
      </c>
      <c r="L24" s="33"/>
    </row>
    <row r="25" spans="1:12" ht="50.25" customHeight="1" thickBot="1">
      <c r="A25" s="41"/>
      <c r="B25" s="40"/>
      <c r="C25" s="37" t="s">
        <v>332</v>
      </c>
      <c r="D25" s="39" t="s">
        <v>97</v>
      </c>
      <c r="E25" s="38"/>
      <c r="F25" s="37" t="s">
        <v>0</v>
      </c>
      <c r="G25" s="36">
        <v>1</v>
      </c>
      <c r="H25" s="35">
        <v>0</v>
      </c>
      <c r="I25" s="34">
        <f t="shared" si="0"/>
        <v>0</v>
      </c>
      <c r="J25" s="41" t="s">
        <v>331</v>
      </c>
      <c r="L25" s="33"/>
    </row>
    <row r="26" spans="1:12" ht="50.25" customHeight="1" thickBot="1">
      <c r="A26" s="41"/>
      <c r="B26" s="40"/>
      <c r="C26" s="37" t="s">
        <v>330</v>
      </c>
      <c r="D26" s="39" t="s">
        <v>96</v>
      </c>
      <c r="E26" s="130" t="s">
        <v>329</v>
      </c>
      <c r="F26" s="37" t="s">
        <v>0</v>
      </c>
      <c r="G26" s="36">
        <v>1</v>
      </c>
      <c r="H26" s="35">
        <v>0</v>
      </c>
      <c r="I26" s="34">
        <f t="shared" si="0"/>
        <v>0</v>
      </c>
      <c r="J26" s="41" t="s">
        <v>328</v>
      </c>
      <c r="L26" s="33"/>
    </row>
    <row r="27" spans="1:12" ht="50.25" customHeight="1" thickBot="1">
      <c r="A27" s="41"/>
      <c r="B27" s="40"/>
      <c r="C27" s="37" t="s">
        <v>327</v>
      </c>
      <c r="D27" s="39" t="s">
        <v>95</v>
      </c>
      <c r="E27" s="38" t="s">
        <v>94</v>
      </c>
      <c r="F27" s="37" t="s">
        <v>0</v>
      </c>
      <c r="G27" s="36">
        <v>1</v>
      </c>
      <c r="H27" s="35">
        <v>0</v>
      </c>
      <c r="I27" s="34">
        <f t="shared" si="0"/>
        <v>0</v>
      </c>
      <c r="J27" s="41" t="s">
        <v>107</v>
      </c>
      <c r="L27" s="33"/>
    </row>
    <row r="28" spans="1:12" ht="50.25" customHeight="1" thickBot="1">
      <c r="A28" s="41"/>
      <c r="B28" s="40"/>
      <c r="C28" s="37" t="s">
        <v>326</v>
      </c>
      <c r="D28" s="39" t="s">
        <v>325</v>
      </c>
      <c r="E28" s="38" t="s">
        <v>324</v>
      </c>
      <c r="F28" s="37" t="s">
        <v>103</v>
      </c>
      <c r="G28" s="36">
        <v>1</v>
      </c>
      <c r="H28" s="35">
        <v>0</v>
      </c>
      <c r="I28" s="34">
        <f t="shared" si="0"/>
        <v>0</v>
      </c>
      <c r="J28" s="41" t="s">
        <v>107</v>
      </c>
      <c r="L28" s="33"/>
    </row>
    <row r="29" spans="1:12" ht="50.25" customHeight="1" thickBot="1">
      <c r="A29" s="41"/>
      <c r="B29" s="40"/>
      <c r="C29" s="37" t="s">
        <v>323</v>
      </c>
      <c r="D29" s="39" t="s">
        <v>93</v>
      </c>
      <c r="E29" s="38"/>
      <c r="F29" s="37" t="s">
        <v>92</v>
      </c>
      <c r="G29" s="36">
        <v>300</v>
      </c>
      <c r="H29" s="35">
        <v>0</v>
      </c>
      <c r="I29" s="34">
        <f t="shared" si="0"/>
        <v>0</v>
      </c>
      <c r="J29" s="41"/>
      <c r="L29" s="33"/>
    </row>
    <row r="30" spans="1:12" ht="50.25" customHeight="1" thickBot="1">
      <c r="A30" s="41"/>
      <c r="B30" s="40"/>
      <c r="C30" s="37" t="s">
        <v>322</v>
      </c>
      <c r="D30" s="39" t="s">
        <v>91</v>
      </c>
      <c r="E30" s="38"/>
      <c r="F30" s="37"/>
      <c r="G30" s="36"/>
      <c r="H30" s="35">
        <v>0</v>
      </c>
      <c r="I30" s="34">
        <f>H30</f>
        <v>0</v>
      </c>
      <c r="J30" s="41"/>
      <c r="L30" s="33"/>
    </row>
    <row r="31" spans="1:12" ht="50.25" customHeight="1" thickBot="1">
      <c r="A31" s="41"/>
      <c r="B31" s="40"/>
      <c r="C31" s="37" t="s">
        <v>321</v>
      </c>
      <c r="D31" s="39" t="s">
        <v>90</v>
      </c>
      <c r="E31" s="38"/>
      <c r="F31" s="37"/>
      <c r="G31" s="36"/>
      <c r="H31" s="35"/>
      <c r="I31" s="42">
        <f>SUM(I9:I30)</f>
        <v>0</v>
      </c>
      <c r="J31" s="41"/>
      <c r="L31" s="33"/>
    </row>
    <row r="32" spans="1:12" ht="50.25" customHeight="1" thickBot="1">
      <c r="A32" s="41"/>
      <c r="B32" s="40"/>
      <c r="C32" s="37" t="s">
        <v>320</v>
      </c>
      <c r="D32" s="39" t="s">
        <v>89</v>
      </c>
      <c r="E32" s="38"/>
      <c r="F32" s="37"/>
      <c r="G32" s="36"/>
      <c r="H32" s="35"/>
      <c r="I32" s="34">
        <v>0</v>
      </c>
      <c r="J32" s="41"/>
      <c r="L32" s="33"/>
    </row>
    <row r="33" spans="1:12" ht="50.25" customHeight="1" thickBot="1">
      <c r="A33" s="41"/>
      <c r="B33" s="40"/>
      <c r="C33" s="37" t="s">
        <v>319</v>
      </c>
      <c r="D33" s="39" t="s">
        <v>88</v>
      </c>
      <c r="E33" s="38"/>
      <c r="F33" s="37"/>
      <c r="G33" s="36"/>
      <c r="H33" s="35"/>
      <c r="I33" s="34">
        <v>0</v>
      </c>
      <c r="J33" s="41"/>
      <c r="L33" s="33"/>
    </row>
    <row r="34" spans="1:12" ht="50.25" customHeight="1" thickBot="1">
      <c r="A34" s="41"/>
      <c r="B34" s="40"/>
      <c r="C34" s="37" t="s">
        <v>318</v>
      </c>
      <c r="D34" s="39" t="s">
        <v>87</v>
      </c>
      <c r="E34" s="38"/>
      <c r="F34" s="37"/>
      <c r="G34" s="36"/>
      <c r="H34" s="35"/>
      <c r="I34" s="34">
        <v>0</v>
      </c>
      <c r="J34" s="41"/>
      <c r="L34" s="33"/>
    </row>
    <row r="35" spans="1:12" ht="50.25" customHeight="1" thickBot="1">
      <c r="A35" s="41"/>
      <c r="B35" s="40"/>
      <c r="C35" s="37" t="s">
        <v>317</v>
      </c>
      <c r="D35" s="39" t="s">
        <v>316</v>
      </c>
      <c r="E35" s="38"/>
      <c r="F35" s="37" t="s">
        <v>0</v>
      </c>
      <c r="G35" s="36">
        <v>1</v>
      </c>
      <c r="H35" s="35">
        <v>0</v>
      </c>
      <c r="I35" s="34">
        <f>G35*H35</f>
        <v>0</v>
      </c>
      <c r="J35" s="41"/>
      <c r="L35" s="33"/>
    </row>
    <row r="36" spans="1:12" ht="50.25" customHeight="1" thickBot="1">
      <c r="A36" s="41"/>
      <c r="B36" s="40"/>
      <c r="C36" s="37"/>
      <c r="D36" s="39" t="s">
        <v>315</v>
      </c>
      <c r="E36" s="38"/>
      <c r="F36" s="37"/>
      <c r="G36" s="36"/>
      <c r="H36" s="35"/>
      <c r="I36" s="42">
        <f>SUM(I31:I35)</f>
        <v>0</v>
      </c>
      <c r="J36" s="41"/>
      <c r="L36" s="33"/>
    </row>
    <row r="37" spans="1:17" ht="15.75" customHeight="1">
      <c r="A37" s="31"/>
      <c r="B37" s="31"/>
      <c r="C37" s="32"/>
      <c r="D37" s="32"/>
      <c r="E37" s="31"/>
      <c r="F37" s="31"/>
      <c r="G37" s="31"/>
      <c r="H37" s="31"/>
      <c r="I37" s="31"/>
      <c r="J37" s="41"/>
      <c r="K37" s="31"/>
      <c r="L37" s="33"/>
      <c r="M37" s="31"/>
      <c r="N37" s="31"/>
      <c r="O37" s="31"/>
      <c r="P37" s="31"/>
      <c r="Q37" s="31"/>
    </row>
    <row r="38" spans="1:17" ht="15.75" customHeight="1">
      <c r="A38" s="31"/>
      <c r="B38" s="31"/>
      <c r="C38" s="32"/>
      <c r="D38" s="32"/>
      <c r="E38" s="31"/>
      <c r="F38" s="31"/>
      <c r="G38" s="31"/>
      <c r="H38" s="31"/>
      <c r="I38" s="31"/>
      <c r="J38" s="41"/>
      <c r="K38" s="31"/>
      <c r="L38" s="33"/>
      <c r="M38" s="31"/>
      <c r="N38" s="31"/>
      <c r="O38" s="31"/>
      <c r="P38" s="31"/>
      <c r="Q38" s="31"/>
    </row>
    <row r="39" spans="1:17" ht="15.75" customHeight="1">
      <c r="A39" s="31"/>
      <c r="B39" s="31"/>
      <c r="C39" s="32"/>
      <c r="D39" s="32"/>
      <c r="E39" s="31"/>
      <c r="F39" s="31"/>
      <c r="G39" s="31"/>
      <c r="H39" s="31"/>
      <c r="I39" s="31"/>
      <c r="J39" s="41"/>
      <c r="K39" s="31"/>
      <c r="L39" s="33"/>
      <c r="M39" s="31"/>
      <c r="N39" s="31"/>
      <c r="O39" s="31"/>
      <c r="P39" s="31"/>
      <c r="Q39" s="31"/>
    </row>
    <row r="40" spans="1:17" ht="15.75" customHeight="1">
      <c r="A40" s="31"/>
      <c r="B40" s="31"/>
      <c r="C40" s="32"/>
      <c r="D40" s="32"/>
      <c r="E40" s="31"/>
      <c r="F40" s="31"/>
      <c r="G40" s="31"/>
      <c r="H40" s="31"/>
      <c r="I40" s="31"/>
      <c r="J40" s="41"/>
      <c r="K40" s="31"/>
      <c r="L40" s="33"/>
      <c r="M40" s="31"/>
      <c r="N40" s="31"/>
      <c r="O40" s="31"/>
      <c r="P40" s="31"/>
      <c r="Q40" s="31"/>
    </row>
    <row r="41" spans="1:17" ht="15.75" customHeight="1">
      <c r="A41" s="31"/>
      <c r="B41" s="31"/>
      <c r="C41" s="32"/>
      <c r="D41" s="32"/>
      <c r="E41" s="31"/>
      <c r="F41" s="31"/>
      <c r="G41" s="31"/>
      <c r="H41" s="31"/>
      <c r="I41" s="31"/>
      <c r="J41" s="41"/>
      <c r="K41" s="31"/>
      <c r="L41" s="33"/>
      <c r="M41" s="31"/>
      <c r="N41" s="31"/>
      <c r="O41" s="31"/>
      <c r="P41" s="31"/>
      <c r="Q41" s="31"/>
    </row>
    <row r="42" spans="1:17" ht="15.75" customHeight="1">
      <c r="A42" s="31"/>
      <c r="B42" s="31"/>
      <c r="C42" s="32"/>
      <c r="D42" s="32"/>
      <c r="E42" s="31"/>
      <c r="F42" s="31"/>
      <c r="G42" s="31"/>
      <c r="H42" s="31"/>
      <c r="I42" s="31"/>
      <c r="J42" s="41"/>
      <c r="K42" s="31"/>
      <c r="L42" s="33"/>
      <c r="M42" s="31"/>
      <c r="N42" s="31"/>
      <c r="O42" s="31"/>
      <c r="P42" s="31"/>
      <c r="Q42" s="31"/>
    </row>
    <row r="43" spans="1:17" ht="15.75" customHeight="1">
      <c r="A43" s="31"/>
      <c r="B43" s="31"/>
      <c r="C43" s="32"/>
      <c r="D43" s="32"/>
      <c r="E43" s="31"/>
      <c r="F43" s="31"/>
      <c r="G43" s="31"/>
      <c r="H43" s="31"/>
      <c r="I43" s="31"/>
      <c r="J43" s="41"/>
      <c r="K43" s="31"/>
      <c r="L43" s="33"/>
      <c r="M43" s="31"/>
      <c r="N43" s="31"/>
      <c r="O43" s="31"/>
      <c r="P43" s="31"/>
      <c r="Q43" s="31"/>
    </row>
    <row r="44" spans="1:17" ht="15.75" customHeight="1">
      <c r="A44" s="31"/>
      <c r="B44" s="31"/>
      <c r="C44" s="32"/>
      <c r="D44" s="32"/>
      <c r="E44" s="31"/>
      <c r="F44" s="31"/>
      <c r="G44" s="31"/>
      <c r="H44" s="31"/>
      <c r="I44" s="31"/>
      <c r="J44" s="41"/>
      <c r="K44" s="31"/>
      <c r="L44" s="33"/>
      <c r="M44" s="31"/>
      <c r="N44" s="31"/>
      <c r="O44" s="31"/>
      <c r="P44" s="31"/>
      <c r="Q44" s="31"/>
    </row>
    <row r="45" spans="1:17" ht="15.75" customHeight="1">
      <c r="A45" s="31"/>
      <c r="B45" s="31"/>
      <c r="C45" s="32"/>
      <c r="D45" s="32"/>
      <c r="E45" s="31"/>
      <c r="F45" s="31"/>
      <c r="G45" s="31"/>
      <c r="H45" s="31"/>
      <c r="I45" s="31"/>
      <c r="J45" s="41"/>
      <c r="K45" s="31"/>
      <c r="L45" s="33"/>
      <c r="M45" s="31"/>
      <c r="N45" s="31"/>
      <c r="O45" s="31"/>
      <c r="P45" s="31"/>
      <c r="Q45" s="31"/>
    </row>
    <row r="46" spans="1:17" ht="15.75" customHeight="1">
      <c r="A46" s="31"/>
      <c r="B46" s="31"/>
      <c r="C46" s="32"/>
      <c r="D46" s="32"/>
      <c r="E46" s="31"/>
      <c r="F46" s="31"/>
      <c r="G46" s="31"/>
      <c r="H46" s="31"/>
      <c r="I46" s="31"/>
      <c r="J46" s="41"/>
      <c r="K46" s="31"/>
      <c r="L46" s="33"/>
      <c r="M46" s="31"/>
      <c r="N46" s="31"/>
      <c r="O46" s="31"/>
      <c r="P46" s="31"/>
      <c r="Q46" s="31"/>
    </row>
    <row r="47" spans="1:17" ht="15.75" customHeight="1">
      <c r="A47" s="31"/>
      <c r="B47" s="31"/>
      <c r="C47" s="32"/>
      <c r="D47" s="32"/>
      <c r="E47" s="31"/>
      <c r="F47" s="31"/>
      <c r="G47" s="31"/>
      <c r="H47" s="31"/>
      <c r="I47" s="31"/>
      <c r="J47" s="41"/>
      <c r="K47" s="31"/>
      <c r="L47" s="33"/>
      <c r="M47" s="31"/>
      <c r="N47" s="31"/>
      <c r="O47" s="31"/>
      <c r="P47" s="31"/>
      <c r="Q47" s="31"/>
    </row>
    <row r="48" spans="1:17" ht="15.75" customHeight="1">
      <c r="A48" s="31"/>
      <c r="B48" s="31"/>
      <c r="C48" s="32"/>
      <c r="D48" s="32"/>
      <c r="E48" s="31"/>
      <c r="F48" s="31"/>
      <c r="G48" s="31"/>
      <c r="H48" s="31"/>
      <c r="I48" s="31"/>
      <c r="J48" s="41"/>
      <c r="K48" s="31"/>
      <c r="L48" s="33"/>
      <c r="M48" s="31"/>
      <c r="N48" s="31"/>
      <c r="O48" s="31"/>
      <c r="P48" s="31"/>
      <c r="Q48" s="31"/>
    </row>
    <row r="49" spans="1:17" ht="15.75" customHeight="1">
      <c r="A49" s="31"/>
      <c r="B49" s="31"/>
      <c r="C49" s="32"/>
      <c r="D49" s="32"/>
      <c r="E49" s="31"/>
      <c r="F49" s="31"/>
      <c r="G49" s="31"/>
      <c r="H49" s="31"/>
      <c r="I49" s="31"/>
      <c r="J49" s="41"/>
      <c r="K49" s="31"/>
      <c r="L49" s="33"/>
      <c r="M49" s="31"/>
      <c r="N49" s="31"/>
      <c r="O49" s="31"/>
      <c r="P49" s="31"/>
      <c r="Q49" s="31"/>
    </row>
    <row r="50" spans="1:17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41"/>
      <c r="K50" s="31"/>
      <c r="L50" s="33"/>
      <c r="M50" s="31"/>
      <c r="N50" s="31"/>
      <c r="O50" s="31"/>
      <c r="P50" s="31"/>
      <c r="Q50" s="31"/>
    </row>
    <row r="51" spans="1:17" ht="15.75" customHeight="1">
      <c r="A51" s="31"/>
      <c r="B51" s="31"/>
      <c r="C51" s="32"/>
      <c r="D51" s="32"/>
      <c r="E51" s="31"/>
      <c r="F51" s="31"/>
      <c r="G51" s="31"/>
      <c r="H51" s="31"/>
      <c r="I51" s="31"/>
      <c r="J51" s="41"/>
      <c r="K51" s="31"/>
      <c r="L51" s="33"/>
      <c r="M51" s="31"/>
      <c r="N51" s="31"/>
      <c r="O51" s="31"/>
      <c r="P51" s="31"/>
      <c r="Q51" s="31"/>
    </row>
    <row r="52" spans="1:17" ht="15.75" customHeight="1">
      <c r="A52" s="31"/>
      <c r="B52" s="31"/>
      <c r="C52" s="32"/>
      <c r="D52" s="32"/>
      <c r="E52" s="31"/>
      <c r="F52" s="31"/>
      <c r="G52" s="31"/>
      <c r="H52" s="31"/>
      <c r="I52" s="31"/>
      <c r="J52" s="41"/>
      <c r="K52" s="31"/>
      <c r="L52" s="33"/>
      <c r="M52" s="31"/>
      <c r="N52" s="31"/>
      <c r="O52" s="31"/>
      <c r="P52" s="31"/>
      <c r="Q52" s="31"/>
    </row>
    <row r="53" spans="1:17" ht="15.75" customHeight="1">
      <c r="A53" s="31"/>
      <c r="B53" s="31"/>
      <c r="C53" s="32"/>
      <c r="D53" s="32"/>
      <c r="E53" s="31"/>
      <c r="F53" s="31"/>
      <c r="G53" s="31"/>
      <c r="H53" s="31"/>
      <c r="I53" s="31"/>
      <c r="J53" s="41"/>
      <c r="K53" s="31"/>
      <c r="L53" s="33"/>
      <c r="M53" s="31"/>
      <c r="N53" s="31"/>
      <c r="O53" s="31"/>
      <c r="P53" s="31"/>
      <c r="Q53" s="31"/>
    </row>
    <row r="54" spans="1:17" ht="15.75" customHeight="1">
      <c r="A54" s="31"/>
      <c r="B54" s="31"/>
      <c r="C54" s="32"/>
      <c r="D54" s="32"/>
      <c r="E54" s="31"/>
      <c r="F54" s="31"/>
      <c r="G54" s="31"/>
      <c r="H54" s="31"/>
      <c r="I54" s="31"/>
      <c r="J54" s="41"/>
      <c r="K54" s="31"/>
      <c r="L54" s="33"/>
      <c r="M54" s="31"/>
      <c r="N54" s="31"/>
      <c r="O54" s="31"/>
      <c r="P54" s="31"/>
      <c r="Q54" s="31"/>
    </row>
    <row r="55" spans="1:17" ht="15.75" customHeight="1">
      <c r="A55" s="31"/>
      <c r="B55" s="31"/>
      <c r="C55" s="32"/>
      <c r="D55" s="32"/>
      <c r="E55" s="31"/>
      <c r="F55" s="31"/>
      <c r="G55" s="31"/>
      <c r="H55" s="31"/>
      <c r="I55" s="31"/>
      <c r="J55" s="41"/>
      <c r="K55" s="31"/>
      <c r="L55" s="33"/>
      <c r="M55" s="31"/>
      <c r="N55" s="31"/>
      <c r="O55" s="31"/>
      <c r="P55" s="31"/>
      <c r="Q55" s="31"/>
    </row>
    <row r="56" spans="1:17" ht="15.75" customHeight="1">
      <c r="A56" s="31"/>
      <c r="B56" s="31"/>
      <c r="C56" s="32"/>
      <c r="D56" s="32"/>
      <c r="E56" s="31"/>
      <c r="F56" s="31"/>
      <c r="G56" s="31"/>
      <c r="H56" s="31"/>
      <c r="I56" s="31"/>
      <c r="J56" s="41"/>
      <c r="K56" s="31"/>
      <c r="L56" s="33"/>
      <c r="M56" s="31"/>
      <c r="N56" s="31"/>
      <c r="O56" s="31"/>
      <c r="P56" s="31"/>
      <c r="Q56" s="31"/>
    </row>
    <row r="57" spans="1:17" ht="15.75" customHeight="1">
      <c r="A57" s="31"/>
      <c r="B57" s="31"/>
      <c r="C57" s="32"/>
      <c r="D57" s="32"/>
      <c r="E57" s="31"/>
      <c r="F57" s="31"/>
      <c r="G57" s="31"/>
      <c r="H57" s="31"/>
      <c r="I57" s="31"/>
      <c r="J57" s="41"/>
      <c r="K57" s="31"/>
      <c r="L57" s="33"/>
      <c r="M57" s="31"/>
      <c r="N57" s="31"/>
      <c r="O57" s="31"/>
      <c r="P57" s="31"/>
      <c r="Q57" s="31"/>
    </row>
    <row r="58" spans="1:17" ht="15.75" customHeight="1">
      <c r="A58" s="31"/>
      <c r="B58" s="31"/>
      <c r="C58" s="32"/>
      <c r="D58" s="32"/>
      <c r="E58" s="31"/>
      <c r="F58" s="31"/>
      <c r="G58" s="31"/>
      <c r="H58" s="31"/>
      <c r="I58" s="31"/>
      <c r="J58" s="41"/>
      <c r="K58" s="31"/>
      <c r="L58"/>
      <c r="M58" s="31"/>
      <c r="N58" s="31"/>
      <c r="O58" s="31"/>
      <c r="P58" s="31"/>
      <c r="Q58" s="31"/>
    </row>
    <row r="59" spans="1:17" ht="15.75" customHeight="1">
      <c r="A59" s="31"/>
      <c r="B59" s="31"/>
      <c r="C59" s="32"/>
      <c r="D59" s="32"/>
      <c r="E59" s="31"/>
      <c r="F59" s="31"/>
      <c r="G59" s="31"/>
      <c r="H59" s="31"/>
      <c r="I59" s="31"/>
      <c r="J59" s="41"/>
      <c r="K59" s="31"/>
      <c r="L59"/>
      <c r="M59" s="31"/>
      <c r="N59" s="31"/>
      <c r="O59" s="31"/>
      <c r="P59" s="31"/>
      <c r="Q59" s="31"/>
    </row>
    <row r="60" spans="1:17" ht="15.75" customHeight="1">
      <c r="A60" s="31"/>
      <c r="B60" s="31"/>
      <c r="C60" s="32"/>
      <c r="D60" s="32"/>
      <c r="E60" s="31"/>
      <c r="F60" s="31"/>
      <c r="G60" s="31"/>
      <c r="H60" s="31"/>
      <c r="I60" s="31"/>
      <c r="J60" s="41"/>
      <c r="K60" s="31"/>
      <c r="L60"/>
      <c r="M60" s="31"/>
      <c r="N60" s="31"/>
      <c r="O60" s="31"/>
      <c r="P60" s="31"/>
      <c r="Q60" s="31"/>
    </row>
    <row r="61" spans="1:17" ht="15.75" customHeight="1">
      <c r="A61" s="31"/>
      <c r="B61" s="31"/>
      <c r="C61" s="32"/>
      <c r="D61" s="32"/>
      <c r="E61" s="31"/>
      <c r="F61" s="31"/>
      <c r="G61" s="31"/>
      <c r="H61" s="31"/>
      <c r="I61" s="31"/>
      <c r="J61" s="41"/>
      <c r="K61" s="31"/>
      <c r="L61"/>
      <c r="M61" s="31"/>
      <c r="N61" s="31"/>
      <c r="O61" s="31"/>
      <c r="P61" s="31"/>
      <c r="Q61" s="31"/>
    </row>
    <row r="62" spans="1:17" ht="15.75" customHeight="1">
      <c r="A62" s="31"/>
      <c r="B62" s="31"/>
      <c r="C62" s="32"/>
      <c r="D62" s="32"/>
      <c r="E62" s="31"/>
      <c r="F62" s="31"/>
      <c r="G62" s="31"/>
      <c r="H62" s="31"/>
      <c r="I62" s="31"/>
      <c r="J62" s="41"/>
      <c r="K62" s="31"/>
      <c r="L62"/>
      <c r="M62" s="31"/>
      <c r="N62" s="31"/>
      <c r="O62" s="31"/>
      <c r="P62" s="31"/>
      <c r="Q62" s="31"/>
    </row>
    <row r="63" spans="1:17" ht="15.75" customHeight="1">
      <c r="A63" s="31"/>
      <c r="B63" s="31"/>
      <c r="C63" s="32"/>
      <c r="D63" s="32"/>
      <c r="E63" s="31"/>
      <c r="F63" s="31"/>
      <c r="G63" s="31"/>
      <c r="H63" s="31"/>
      <c r="I63" s="31"/>
      <c r="J63" s="41"/>
      <c r="K63" s="31"/>
      <c r="L63"/>
      <c r="M63" s="31"/>
      <c r="N63" s="31"/>
      <c r="O63" s="31"/>
      <c r="P63" s="31"/>
      <c r="Q63" s="31"/>
    </row>
    <row r="64" spans="1:17" ht="15.75" customHeight="1">
      <c r="A64" s="31"/>
      <c r="B64" s="31"/>
      <c r="C64" s="32"/>
      <c r="D64" s="32"/>
      <c r="E64" s="31"/>
      <c r="F64" s="31"/>
      <c r="G64" s="31"/>
      <c r="H64" s="31"/>
      <c r="I64" s="31"/>
      <c r="J64" s="41"/>
      <c r="K64" s="31"/>
      <c r="L64"/>
      <c r="M64" s="31"/>
      <c r="N64" s="31"/>
      <c r="O64" s="31"/>
      <c r="P64" s="31"/>
      <c r="Q64" s="31"/>
    </row>
    <row r="65" spans="1:17" ht="15.75" customHeight="1">
      <c r="A65" s="31"/>
      <c r="B65" s="31"/>
      <c r="C65" s="32"/>
      <c r="D65" s="32"/>
      <c r="E65" s="31"/>
      <c r="F65" s="31"/>
      <c r="G65" s="31"/>
      <c r="H65" s="31"/>
      <c r="I65" s="31"/>
      <c r="J65" s="41"/>
      <c r="K65" s="31"/>
      <c r="L65"/>
      <c r="M65" s="31"/>
      <c r="N65" s="31"/>
      <c r="O65" s="31"/>
      <c r="P65" s="31"/>
      <c r="Q65" s="31"/>
    </row>
    <row r="66" spans="1:17" ht="15.75" customHeight="1">
      <c r="A66" s="31"/>
      <c r="B66" s="31"/>
      <c r="C66" s="32"/>
      <c r="D66" s="32"/>
      <c r="E66" s="31"/>
      <c r="F66" s="31"/>
      <c r="G66" s="31"/>
      <c r="H66" s="31"/>
      <c r="I66" s="31"/>
      <c r="J66" s="41"/>
      <c r="K66" s="31"/>
      <c r="L66"/>
      <c r="M66" s="31"/>
      <c r="N66" s="31"/>
      <c r="O66" s="31"/>
      <c r="P66" s="31"/>
      <c r="Q66" s="31"/>
    </row>
    <row r="67" spans="1:17" ht="15.75" customHeight="1">
      <c r="A67" s="31"/>
      <c r="B67" s="31"/>
      <c r="C67" s="32"/>
      <c r="D67" s="32"/>
      <c r="E67" s="31"/>
      <c r="F67" s="31"/>
      <c r="G67" s="31"/>
      <c r="H67" s="31"/>
      <c r="I67" s="31"/>
      <c r="J67" s="41"/>
      <c r="K67" s="31"/>
      <c r="L67"/>
      <c r="M67" s="31"/>
      <c r="N67" s="31"/>
      <c r="O67" s="31"/>
      <c r="P67" s="31"/>
      <c r="Q67" s="31"/>
    </row>
    <row r="68" spans="1:17" ht="15.75" customHeight="1">
      <c r="A68" s="31"/>
      <c r="B68" s="31"/>
      <c r="C68" s="32"/>
      <c r="D68" s="32"/>
      <c r="E68" s="31"/>
      <c r="F68" s="31"/>
      <c r="G68" s="31"/>
      <c r="H68" s="31"/>
      <c r="I68" s="31"/>
      <c r="J68" s="41"/>
      <c r="K68" s="31"/>
      <c r="L68"/>
      <c r="M68" s="31"/>
      <c r="N68" s="31"/>
      <c r="O68" s="31"/>
      <c r="P68" s="31"/>
      <c r="Q68" s="31"/>
    </row>
    <row r="69" spans="1:17" ht="15.75" customHeight="1">
      <c r="A69" s="31"/>
      <c r="B69" s="31"/>
      <c r="C69" s="32"/>
      <c r="D69" s="32"/>
      <c r="E69" s="31"/>
      <c r="F69" s="31"/>
      <c r="G69" s="31"/>
      <c r="H69" s="31"/>
      <c r="I69" s="31"/>
      <c r="J69" s="41"/>
      <c r="K69" s="31"/>
      <c r="L69"/>
      <c r="M69" s="31"/>
      <c r="N69" s="31"/>
      <c r="O69" s="31"/>
      <c r="P69" s="31"/>
      <c r="Q69" s="31"/>
    </row>
    <row r="70" spans="1:17" ht="15.75" customHeight="1">
      <c r="A70" s="31"/>
      <c r="B70" s="31"/>
      <c r="C70" s="32"/>
      <c r="D70" s="32"/>
      <c r="E70" s="31"/>
      <c r="F70" s="31"/>
      <c r="G70" s="31"/>
      <c r="H70" s="31"/>
      <c r="I70" s="31"/>
      <c r="J70" s="41"/>
      <c r="K70" s="31"/>
      <c r="L70"/>
      <c r="M70" s="31"/>
      <c r="N70" s="31"/>
      <c r="O70" s="31"/>
      <c r="P70" s="31"/>
      <c r="Q70" s="31"/>
    </row>
    <row r="71" spans="1:17" ht="15.75" customHeight="1">
      <c r="A71" s="31"/>
      <c r="B71" s="31"/>
      <c r="C71" s="32"/>
      <c r="D71" s="32"/>
      <c r="E71" s="31"/>
      <c r="F71" s="31"/>
      <c r="G71" s="31"/>
      <c r="H71" s="31"/>
      <c r="I71" s="31"/>
      <c r="J71" s="41"/>
      <c r="K71" s="31"/>
      <c r="L71"/>
      <c r="M71" s="31"/>
      <c r="N71" s="31"/>
      <c r="O71" s="31"/>
      <c r="P71" s="31"/>
      <c r="Q71" s="31"/>
    </row>
    <row r="72" spans="1:17" ht="15.75" customHeight="1">
      <c r="A72" s="31"/>
      <c r="B72" s="31"/>
      <c r="C72" s="32"/>
      <c r="D72" s="32"/>
      <c r="E72" s="31"/>
      <c r="F72" s="31"/>
      <c r="G72" s="31"/>
      <c r="H72" s="31"/>
      <c r="I72" s="31"/>
      <c r="J72" s="41"/>
      <c r="K72" s="31"/>
      <c r="L72"/>
      <c r="M72" s="31"/>
      <c r="N72" s="31"/>
      <c r="O72" s="31"/>
      <c r="P72" s="31"/>
      <c r="Q72" s="31"/>
    </row>
    <row r="73" spans="1:17" ht="15.75" customHeight="1">
      <c r="A73" s="31"/>
      <c r="B73" s="31"/>
      <c r="C73" s="32"/>
      <c r="D73" s="32"/>
      <c r="E73" s="31"/>
      <c r="F73" s="31"/>
      <c r="G73" s="31"/>
      <c r="H73" s="31"/>
      <c r="I73" s="31"/>
      <c r="J73" s="41"/>
      <c r="K73" s="31"/>
      <c r="L73"/>
      <c r="M73" s="31"/>
      <c r="N73" s="31"/>
      <c r="O73" s="31"/>
      <c r="P73" s="31"/>
      <c r="Q73" s="31"/>
    </row>
    <row r="74" spans="1:17" ht="15.75" customHeight="1">
      <c r="A74" s="31"/>
      <c r="B74" s="31"/>
      <c r="C74" s="32"/>
      <c r="D74" s="32"/>
      <c r="E74" s="31"/>
      <c r="F74" s="31"/>
      <c r="G74" s="31"/>
      <c r="H74" s="31"/>
      <c r="I74" s="31"/>
      <c r="J74" s="41"/>
      <c r="K74" s="31"/>
      <c r="L74"/>
      <c r="M74" s="31"/>
      <c r="N74" s="31"/>
      <c r="O74" s="31"/>
      <c r="P74" s="31"/>
      <c r="Q74" s="31"/>
    </row>
    <row r="75" spans="1:17" ht="15.75" customHeight="1">
      <c r="A75" s="31"/>
      <c r="B75" s="31"/>
      <c r="C75" s="32"/>
      <c r="D75" s="32"/>
      <c r="E75" s="31"/>
      <c r="F75" s="31"/>
      <c r="G75" s="31"/>
      <c r="H75" s="31"/>
      <c r="I75" s="31"/>
      <c r="J75" s="41"/>
      <c r="K75" s="31"/>
      <c r="L75"/>
      <c r="M75" s="31"/>
      <c r="N75" s="31"/>
      <c r="O75" s="31"/>
      <c r="P75" s="31"/>
      <c r="Q75" s="31"/>
    </row>
    <row r="76" spans="1:17" ht="15.75" customHeight="1">
      <c r="A76" s="31"/>
      <c r="B76" s="31"/>
      <c r="C76" s="32"/>
      <c r="D76" s="32"/>
      <c r="E76" s="31"/>
      <c r="F76" s="31"/>
      <c r="G76" s="31"/>
      <c r="H76" s="31"/>
      <c r="I76" s="31"/>
      <c r="J76" s="41"/>
      <c r="K76" s="31"/>
      <c r="L76"/>
      <c r="M76" s="31"/>
      <c r="N76" s="31"/>
      <c r="O76" s="31"/>
      <c r="P76" s="31"/>
      <c r="Q76" s="31"/>
    </row>
    <row r="77" spans="1:17" ht="15.75" customHeight="1">
      <c r="A77" s="31"/>
      <c r="B77" s="31"/>
      <c r="C77" s="32"/>
      <c r="D77" s="32"/>
      <c r="E77" s="31"/>
      <c r="F77" s="31"/>
      <c r="G77" s="31"/>
      <c r="H77" s="31"/>
      <c r="I77" s="31"/>
      <c r="J77" s="41"/>
      <c r="K77" s="31"/>
      <c r="L77"/>
      <c r="M77" s="31"/>
      <c r="N77" s="31"/>
      <c r="O77" s="31"/>
      <c r="P77" s="31"/>
      <c r="Q77" s="31"/>
    </row>
    <row r="78" spans="1:17" ht="15.75" customHeight="1">
      <c r="A78" s="31"/>
      <c r="B78" s="31"/>
      <c r="C78" s="32"/>
      <c r="D78" s="32"/>
      <c r="E78" s="31"/>
      <c r="F78" s="31"/>
      <c r="G78" s="31"/>
      <c r="H78" s="31"/>
      <c r="I78" s="31"/>
      <c r="J78" s="41"/>
      <c r="K78" s="31"/>
      <c r="L78"/>
      <c r="M78" s="31"/>
      <c r="N78" s="31"/>
      <c r="O78" s="31"/>
      <c r="P78" s="31"/>
      <c r="Q78" s="31"/>
    </row>
    <row r="79" spans="1:17" ht="15.75" customHeight="1">
      <c r="A79" s="31"/>
      <c r="B79" s="31"/>
      <c r="C79" s="32"/>
      <c r="D79" s="32"/>
      <c r="E79" s="31"/>
      <c r="F79" s="31"/>
      <c r="G79" s="31"/>
      <c r="H79" s="31"/>
      <c r="I79" s="31"/>
      <c r="J79" s="41"/>
      <c r="K79" s="31"/>
      <c r="L79"/>
      <c r="M79" s="31"/>
      <c r="N79" s="31"/>
      <c r="O79" s="31"/>
      <c r="P79" s="31"/>
      <c r="Q79" s="31"/>
    </row>
    <row r="80" spans="1:17" ht="15.75" customHeight="1">
      <c r="A80" s="31"/>
      <c r="B80" s="31"/>
      <c r="C80" s="32"/>
      <c r="D80" s="32"/>
      <c r="E80" s="31"/>
      <c r="F80" s="31"/>
      <c r="G80" s="31"/>
      <c r="H80" s="31"/>
      <c r="I80" s="31"/>
      <c r="J80" s="41"/>
      <c r="K80" s="31"/>
      <c r="L80"/>
      <c r="M80" s="31"/>
      <c r="N80" s="31"/>
      <c r="O80" s="31"/>
      <c r="P80" s="31"/>
      <c r="Q80" s="31"/>
    </row>
    <row r="81" spans="1:17" ht="15.75" customHeight="1">
      <c r="A81" s="31"/>
      <c r="B81" s="31"/>
      <c r="C81" s="32"/>
      <c r="D81" s="32"/>
      <c r="E81" s="31"/>
      <c r="F81" s="31"/>
      <c r="G81" s="31"/>
      <c r="H81" s="31"/>
      <c r="I81" s="31"/>
      <c r="J81" s="41"/>
      <c r="K81" s="31"/>
      <c r="L81"/>
      <c r="M81" s="31"/>
      <c r="N81" s="31"/>
      <c r="O81" s="31"/>
      <c r="P81" s="31"/>
      <c r="Q81" s="31"/>
    </row>
    <row r="82" spans="1:17" ht="15.75" customHeight="1">
      <c r="A82" s="31"/>
      <c r="B82" s="31"/>
      <c r="C82" s="32"/>
      <c r="D82" s="32"/>
      <c r="E82" s="31"/>
      <c r="F82" s="31"/>
      <c r="G82" s="31"/>
      <c r="H82" s="31"/>
      <c r="I82" s="31"/>
      <c r="J82" s="41"/>
      <c r="K82" s="31"/>
      <c r="L82"/>
      <c r="M82" s="31"/>
      <c r="N82" s="31"/>
      <c r="O82" s="31"/>
      <c r="P82" s="31"/>
      <c r="Q82" s="31"/>
    </row>
    <row r="83" spans="1:17" ht="15.75" customHeight="1">
      <c r="A83" s="31"/>
      <c r="B83" s="31"/>
      <c r="C83" s="32"/>
      <c r="D83" s="32"/>
      <c r="E83" s="31"/>
      <c r="F83" s="31"/>
      <c r="G83" s="31"/>
      <c r="H83" s="31"/>
      <c r="I83" s="31"/>
      <c r="J83" s="41"/>
      <c r="K83" s="31"/>
      <c r="L83"/>
      <c r="M83" s="31"/>
      <c r="N83" s="31"/>
      <c r="O83" s="31"/>
      <c r="P83" s="31"/>
      <c r="Q83" s="31"/>
    </row>
    <row r="84" spans="1:17" ht="15.75" customHeight="1">
      <c r="A84" s="31"/>
      <c r="B84" s="31"/>
      <c r="C84" s="32"/>
      <c r="D84" s="32"/>
      <c r="E84" s="31"/>
      <c r="F84" s="31"/>
      <c r="G84" s="31"/>
      <c r="H84" s="31"/>
      <c r="I84" s="31"/>
      <c r="J84" s="41"/>
      <c r="K84" s="31"/>
      <c r="L84"/>
      <c r="M84" s="31"/>
      <c r="N84" s="31"/>
      <c r="O84" s="31"/>
      <c r="P84" s="31"/>
      <c r="Q84" s="31"/>
    </row>
    <row r="85" spans="1:17" ht="15.75" customHeight="1">
      <c r="A85" s="31"/>
      <c r="B85" s="31"/>
      <c r="C85" s="32"/>
      <c r="D85" s="32"/>
      <c r="E85" s="31"/>
      <c r="F85" s="31"/>
      <c r="G85" s="31"/>
      <c r="H85" s="31"/>
      <c r="I85" s="31"/>
      <c r="J85" s="41"/>
      <c r="K85" s="31"/>
      <c r="L85"/>
      <c r="M85" s="31"/>
      <c r="N85" s="31"/>
      <c r="O85" s="31"/>
      <c r="P85" s="31"/>
      <c r="Q85" s="31"/>
    </row>
    <row r="86" spans="1:17" ht="15.75" customHeight="1">
      <c r="A86" s="31"/>
      <c r="B86" s="31"/>
      <c r="C86" s="32"/>
      <c r="D86" s="32"/>
      <c r="E86" s="31"/>
      <c r="F86" s="31"/>
      <c r="G86" s="31"/>
      <c r="H86" s="31"/>
      <c r="I86" s="31"/>
      <c r="J86" s="41"/>
      <c r="K86" s="31"/>
      <c r="L86"/>
      <c r="M86" s="31"/>
      <c r="N86" s="31"/>
      <c r="O86" s="31"/>
      <c r="P86" s="31"/>
      <c r="Q86" s="31"/>
    </row>
    <row r="87" spans="1:17" ht="15.75" customHeight="1">
      <c r="A87" s="31"/>
      <c r="B87" s="31"/>
      <c r="C87" s="32"/>
      <c r="D87" s="32"/>
      <c r="E87" s="31"/>
      <c r="F87" s="31"/>
      <c r="G87" s="31"/>
      <c r="H87" s="31"/>
      <c r="I87" s="31"/>
      <c r="J87" s="31"/>
      <c r="K87" s="31"/>
      <c r="L87"/>
      <c r="M87" s="31"/>
      <c r="N87" s="31"/>
      <c r="O87" s="31"/>
      <c r="P87" s="31"/>
      <c r="Q87" s="31"/>
    </row>
    <row r="88" spans="1:17" ht="15.75" customHeight="1">
      <c r="A88" s="31"/>
      <c r="B88" s="31"/>
      <c r="C88" s="32"/>
      <c r="D88" s="32"/>
      <c r="E88" s="31"/>
      <c r="F88" s="31"/>
      <c r="G88" s="31"/>
      <c r="H88" s="31"/>
      <c r="I88" s="31"/>
      <c r="J88" s="31"/>
      <c r="K88" s="31"/>
      <c r="L88"/>
      <c r="M88" s="31"/>
      <c r="N88" s="31"/>
      <c r="O88" s="31"/>
      <c r="P88" s="31"/>
      <c r="Q88" s="31"/>
    </row>
    <row r="89" spans="1:17" ht="15.75" customHeight="1">
      <c r="A89" s="31"/>
      <c r="B89" s="31"/>
      <c r="C89" s="32"/>
      <c r="D89" s="32"/>
      <c r="E89" s="31"/>
      <c r="F89" s="31"/>
      <c r="G89" s="31"/>
      <c r="H89" s="31"/>
      <c r="I89" s="31"/>
      <c r="J89" s="31"/>
      <c r="K89" s="31"/>
      <c r="L89"/>
      <c r="M89" s="31"/>
      <c r="N89" s="31"/>
      <c r="O89" s="31"/>
      <c r="P89" s="31"/>
      <c r="Q89" s="31"/>
    </row>
    <row r="90" spans="1:17" ht="15.75" customHeight="1">
      <c r="A90" s="31"/>
      <c r="B90" s="31"/>
      <c r="C90" s="32"/>
      <c r="D90" s="32"/>
      <c r="E90" s="31"/>
      <c r="F90" s="31"/>
      <c r="G90" s="31"/>
      <c r="H90" s="31"/>
      <c r="I90" s="31"/>
      <c r="J90" s="31"/>
      <c r="K90" s="31"/>
      <c r="L90"/>
      <c r="M90" s="31"/>
      <c r="N90" s="31"/>
      <c r="O90" s="31"/>
      <c r="P90" s="31"/>
      <c r="Q90" s="31"/>
    </row>
    <row r="91" spans="1:17" ht="15.75" customHeight="1">
      <c r="A91" s="31"/>
      <c r="B91" s="31"/>
      <c r="C91" s="32"/>
      <c r="D91" s="32"/>
      <c r="E91" s="31"/>
      <c r="F91" s="31"/>
      <c r="G91" s="31"/>
      <c r="H91" s="31"/>
      <c r="I91" s="31"/>
      <c r="J91" s="31"/>
      <c r="K91" s="31"/>
      <c r="L91"/>
      <c r="M91" s="31"/>
      <c r="N91" s="31"/>
      <c r="O91" s="31"/>
      <c r="P91" s="31"/>
      <c r="Q91" s="31"/>
    </row>
    <row r="92" spans="1:17" ht="15.75" customHeight="1">
      <c r="A92" s="31"/>
      <c r="B92" s="31"/>
      <c r="C92" s="32"/>
      <c r="D92" s="32"/>
      <c r="E92" s="31"/>
      <c r="F92" s="31"/>
      <c r="G92" s="31"/>
      <c r="H92" s="31"/>
      <c r="I92" s="31"/>
      <c r="J92" s="31"/>
      <c r="K92" s="31"/>
      <c r="L92"/>
      <c r="M92" s="31"/>
      <c r="N92" s="31"/>
      <c r="O92" s="31"/>
      <c r="P92" s="31"/>
      <c r="Q92" s="31"/>
    </row>
    <row r="93" spans="1:17" ht="15.75" customHeight="1">
      <c r="A93" s="31"/>
      <c r="B93" s="31"/>
      <c r="C93" s="32"/>
      <c r="D93" s="32"/>
      <c r="E93" s="31"/>
      <c r="F93" s="31"/>
      <c r="G93" s="31"/>
      <c r="H93" s="31"/>
      <c r="I93" s="31"/>
      <c r="J93" s="31"/>
      <c r="K93" s="31"/>
      <c r="L93"/>
      <c r="M93" s="31"/>
      <c r="N93" s="31"/>
      <c r="O93" s="31"/>
      <c r="P93" s="31"/>
      <c r="Q93" s="31"/>
    </row>
    <row r="94" spans="1:17" ht="15.75" customHeight="1">
      <c r="A94" s="31"/>
      <c r="B94" s="31"/>
      <c r="C94" s="32"/>
      <c r="D94" s="32"/>
      <c r="E94" s="31"/>
      <c r="F94" s="31"/>
      <c r="G94" s="31"/>
      <c r="H94" s="31"/>
      <c r="I94" s="31"/>
      <c r="J94" s="31"/>
      <c r="K94" s="31"/>
      <c r="L94"/>
      <c r="M94" s="31"/>
      <c r="N94" s="31"/>
      <c r="O94" s="31"/>
      <c r="P94" s="31"/>
      <c r="Q94" s="31"/>
    </row>
    <row r="95" spans="1:17" ht="15.75" customHeight="1">
      <c r="A95" s="31"/>
      <c r="B95" s="31"/>
      <c r="C95" s="32"/>
      <c r="D95" s="32"/>
      <c r="E95" s="31"/>
      <c r="F95" s="31"/>
      <c r="G95" s="31"/>
      <c r="H95" s="31"/>
      <c r="I95" s="31"/>
      <c r="J95" s="31"/>
      <c r="K95" s="31"/>
      <c r="L95"/>
      <c r="M95" s="31"/>
      <c r="N95" s="31"/>
      <c r="O95" s="31"/>
      <c r="P95" s="31"/>
      <c r="Q95" s="31"/>
    </row>
    <row r="96" spans="1:17" ht="15.75" customHeight="1">
      <c r="A96" s="31"/>
      <c r="B96" s="31"/>
      <c r="C96" s="32"/>
      <c r="D96" s="32"/>
      <c r="E96" s="31"/>
      <c r="F96" s="31"/>
      <c r="G96" s="31"/>
      <c r="H96" s="31"/>
      <c r="I96" s="31"/>
      <c r="J96" s="31"/>
      <c r="K96" s="31"/>
      <c r="L96"/>
      <c r="M96" s="31"/>
      <c r="N96" s="31"/>
      <c r="O96" s="31"/>
      <c r="P96" s="31"/>
      <c r="Q96" s="31"/>
    </row>
    <row r="97" spans="1:17" ht="15.75" customHeight="1">
      <c r="A97" s="31"/>
      <c r="B97" s="31"/>
      <c r="C97" s="32"/>
      <c r="D97" s="32"/>
      <c r="E97" s="31"/>
      <c r="F97" s="31"/>
      <c r="G97" s="31"/>
      <c r="H97" s="31"/>
      <c r="I97" s="31"/>
      <c r="J97" s="31"/>
      <c r="K97" s="31"/>
      <c r="L97"/>
      <c r="M97" s="31"/>
      <c r="N97" s="31"/>
      <c r="O97" s="31"/>
      <c r="P97" s="31"/>
      <c r="Q97" s="31"/>
    </row>
    <row r="98" spans="1:17" ht="15.75" customHeight="1">
      <c r="A98" s="31"/>
      <c r="B98" s="31"/>
      <c r="C98" s="32"/>
      <c r="D98" s="32"/>
      <c r="E98" s="31"/>
      <c r="F98" s="31"/>
      <c r="G98" s="31"/>
      <c r="H98" s="31"/>
      <c r="I98" s="31"/>
      <c r="J98" s="31"/>
      <c r="K98" s="31"/>
      <c r="L98"/>
      <c r="M98" s="31"/>
      <c r="N98" s="31"/>
      <c r="O98" s="31"/>
      <c r="P98" s="31"/>
      <c r="Q98" s="31"/>
    </row>
    <row r="99" spans="1:17" ht="15.75" customHeight="1">
      <c r="A99" s="31"/>
      <c r="B99" s="31"/>
      <c r="C99" s="32"/>
      <c r="D99" s="32"/>
      <c r="E99" s="31"/>
      <c r="F99" s="31"/>
      <c r="G99" s="31"/>
      <c r="H99" s="31"/>
      <c r="I99" s="31"/>
      <c r="J99" s="31"/>
      <c r="K99" s="31"/>
      <c r="L99"/>
      <c r="M99" s="31"/>
      <c r="N99" s="31"/>
      <c r="O99" s="31"/>
      <c r="P99" s="31"/>
      <c r="Q99" s="31"/>
    </row>
    <row r="100" spans="1:17" ht="15.75" customHeight="1">
      <c r="A100" s="31"/>
      <c r="B100" s="31"/>
      <c r="C100" s="32"/>
      <c r="D100" s="32"/>
      <c r="E100" s="31"/>
      <c r="F100" s="31"/>
      <c r="G100" s="31"/>
      <c r="H100" s="31"/>
      <c r="I100" s="31"/>
      <c r="J100" s="31"/>
      <c r="K100" s="31"/>
      <c r="L100"/>
      <c r="M100" s="31"/>
      <c r="N100" s="31"/>
      <c r="O100" s="31"/>
      <c r="P100" s="31"/>
      <c r="Q100" s="31"/>
    </row>
    <row r="101" spans="1:17" ht="15.75" customHeight="1">
      <c r="A101" s="31"/>
      <c r="B101" s="31"/>
      <c r="C101" s="32"/>
      <c r="D101" s="32"/>
      <c r="E101" s="31"/>
      <c r="F101" s="31"/>
      <c r="G101" s="31"/>
      <c r="H101" s="31"/>
      <c r="I101" s="31"/>
      <c r="J101" s="31"/>
      <c r="K101" s="31"/>
      <c r="L101"/>
      <c r="M101" s="31"/>
      <c r="N101" s="31"/>
      <c r="O101" s="31"/>
      <c r="P101" s="31"/>
      <c r="Q101" s="31"/>
    </row>
    <row r="102" spans="1:17" ht="15.75" customHeight="1">
      <c r="A102" s="31"/>
      <c r="B102" s="31"/>
      <c r="C102" s="32"/>
      <c r="D102" s="32"/>
      <c r="E102" s="31"/>
      <c r="F102" s="31"/>
      <c r="G102" s="31"/>
      <c r="H102" s="31"/>
      <c r="I102" s="31"/>
      <c r="J102" s="31"/>
      <c r="K102" s="31"/>
      <c r="L102"/>
      <c r="M102" s="31"/>
      <c r="N102" s="31"/>
      <c r="O102" s="31"/>
      <c r="P102" s="31"/>
      <c r="Q102" s="31"/>
    </row>
    <row r="103" spans="1:17" ht="15.75" customHeight="1">
      <c r="A103" s="31"/>
      <c r="B103" s="31"/>
      <c r="C103" s="32"/>
      <c r="D103" s="32"/>
      <c r="E103" s="31"/>
      <c r="F103" s="31"/>
      <c r="G103" s="31"/>
      <c r="H103" s="31"/>
      <c r="I103" s="31"/>
      <c r="J103" s="31"/>
      <c r="K103" s="31"/>
      <c r="L103"/>
      <c r="M103" s="31"/>
      <c r="N103" s="31"/>
      <c r="O103" s="31"/>
      <c r="P103" s="31"/>
      <c r="Q103" s="31"/>
    </row>
    <row r="104" spans="1:17" ht="15.75" customHeight="1">
      <c r="A104" s="31"/>
      <c r="B104" s="31"/>
      <c r="C104" s="32"/>
      <c r="D104" s="32"/>
      <c r="E104" s="31"/>
      <c r="F104" s="31"/>
      <c r="G104" s="31"/>
      <c r="H104" s="31"/>
      <c r="I104" s="31"/>
      <c r="J104" s="31"/>
      <c r="K104" s="31"/>
      <c r="L104"/>
      <c r="M104" s="31"/>
      <c r="N104" s="31"/>
      <c r="O104" s="31"/>
      <c r="P104" s="31"/>
      <c r="Q104" s="31"/>
    </row>
    <row r="105" spans="1:17" ht="15.75" customHeight="1">
      <c r="A105" s="31"/>
      <c r="B105" s="31"/>
      <c r="C105" s="32"/>
      <c r="D105" s="32"/>
      <c r="E105" s="31"/>
      <c r="F105" s="31"/>
      <c r="G105" s="31"/>
      <c r="H105" s="31"/>
      <c r="I105" s="31"/>
      <c r="J105" s="31"/>
      <c r="K105" s="31"/>
      <c r="L105"/>
      <c r="M105" s="31"/>
      <c r="N105" s="31"/>
      <c r="O105" s="31"/>
      <c r="P105" s="31"/>
      <c r="Q105" s="31"/>
    </row>
    <row r="106" spans="1:17" ht="15.75" customHeight="1">
      <c r="A106" s="31"/>
      <c r="B106" s="31"/>
      <c r="C106" s="32"/>
      <c r="D106" s="32"/>
      <c r="E106" s="31"/>
      <c r="F106" s="31"/>
      <c r="G106" s="31"/>
      <c r="H106" s="31"/>
      <c r="I106" s="31"/>
      <c r="J106" s="31"/>
      <c r="K106" s="31"/>
      <c r="L106"/>
      <c r="M106" s="31"/>
      <c r="N106" s="31"/>
      <c r="O106" s="31"/>
      <c r="P106" s="31"/>
      <c r="Q106" s="31"/>
    </row>
    <row r="107" spans="1:17" ht="15.75" customHeight="1">
      <c r="A107" s="31"/>
      <c r="B107" s="31"/>
      <c r="C107" s="32"/>
      <c r="D107" s="32"/>
      <c r="E107" s="31"/>
      <c r="F107" s="31"/>
      <c r="G107" s="31"/>
      <c r="H107" s="31"/>
      <c r="I107" s="31"/>
      <c r="J107" s="31"/>
      <c r="K107" s="31"/>
      <c r="L107"/>
      <c r="M107" s="31"/>
      <c r="N107" s="31"/>
      <c r="O107" s="31"/>
      <c r="P107" s="31"/>
      <c r="Q107" s="31"/>
    </row>
    <row r="108" spans="1:17" ht="15.75" customHeight="1">
      <c r="A108" s="31"/>
      <c r="B108" s="31"/>
      <c r="C108" s="32"/>
      <c r="D108" s="32"/>
      <c r="E108" s="31"/>
      <c r="F108" s="31"/>
      <c r="G108" s="31"/>
      <c r="H108" s="31"/>
      <c r="I108" s="31"/>
      <c r="J108" s="31"/>
      <c r="K108" s="31"/>
      <c r="L108"/>
      <c r="M108" s="31"/>
      <c r="N108" s="31"/>
      <c r="O108" s="31"/>
      <c r="P108" s="31"/>
      <c r="Q108" s="31"/>
    </row>
    <row r="109" spans="1:17" ht="15.75" customHeight="1">
      <c r="A109" s="31"/>
      <c r="B109" s="31"/>
      <c r="C109" s="32"/>
      <c r="D109" s="32"/>
      <c r="E109" s="31"/>
      <c r="F109" s="31"/>
      <c r="G109" s="31"/>
      <c r="H109" s="31"/>
      <c r="I109" s="31"/>
      <c r="J109" s="31"/>
      <c r="K109" s="31"/>
      <c r="L109"/>
      <c r="M109" s="31"/>
      <c r="N109" s="31"/>
      <c r="O109" s="31"/>
      <c r="P109" s="31"/>
      <c r="Q109" s="31"/>
    </row>
    <row r="110" spans="1:17" ht="15.75" customHeight="1">
      <c r="A110" s="31"/>
      <c r="B110" s="31"/>
      <c r="C110" s="32"/>
      <c r="D110" s="32"/>
      <c r="E110" s="31"/>
      <c r="F110" s="31"/>
      <c r="G110" s="31"/>
      <c r="H110" s="31"/>
      <c r="I110" s="31"/>
      <c r="J110" s="31"/>
      <c r="K110" s="31"/>
      <c r="L110"/>
      <c r="M110" s="31"/>
      <c r="N110" s="31"/>
      <c r="O110" s="31"/>
      <c r="P110" s="31"/>
      <c r="Q110" s="31"/>
    </row>
    <row r="111" spans="1:17" ht="15.75" customHeight="1">
      <c r="A111" s="31"/>
      <c r="B111" s="31"/>
      <c r="C111" s="32"/>
      <c r="D111" s="32"/>
      <c r="E111" s="31"/>
      <c r="F111" s="31"/>
      <c r="G111" s="31"/>
      <c r="H111" s="31"/>
      <c r="I111" s="31"/>
      <c r="J111" s="31"/>
      <c r="K111" s="31"/>
      <c r="L111"/>
      <c r="M111" s="31"/>
      <c r="N111" s="31"/>
      <c r="O111" s="31"/>
      <c r="P111" s="31"/>
      <c r="Q111" s="31"/>
    </row>
    <row r="112" spans="1:17" ht="15.75" customHeight="1">
      <c r="A112" s="31"/>
      <c r="B112" s="31"/>
      <c r="C112" s="32"/>
      <c r="D112" s="32"/>
      <c r="E112" s="31"/>
      <c r="F112" s="31"/>
      <c r="G112" s="31"/>
      <c r="H112" s="31"/>
      <c r="I112" s="31"/>
      <c r="J112" s="31"/>
      <c r="K112" s="31"/>
      <c r="L112"/>
      <c r="M112" s="31"/>
      <c r="N112" s="31"/>
      <c r="O112" s="31"/>
      <c r="P112" s="31"/>
      <c r="Q112" s="31"/>
    </row>
    <row r="113" spans="1:17" ht="15.75" customHeight="1">
      <c r="A113" s="31"/>
      <c r="B113" s="31"/>
      <c r="C113" s="32"/>
      <c r="D113" s="32"/>
      <c r="E113" s="31"/>
      <c r="F113" s="31"/>
      <c r="G113" s="31"/>
      <c r="H113" s="31"/>
      <c r="I113" s="31"/>
      <c r="J113" s="31"/>
      <c r="K113" s="31"/>
      <c r="L113"/>
      <c r="M113" s="31"/>
      <c r="N113" s="31"/>
      <c r="O113" s="31"/>
      <c r="P113" s="31"/>
      <c r="Q113" s="31"/>
    </row>
    <row r="114" spans="1:17" ht="15.75" customHeight="1">
      <c r="A114" s="31"/>
      <c r="B114" s="31"/>
      <c r="C114" s="32"/>
      <c r="D114" s="32"/>
      <c r="E114" s="31"/>
      <c r="F114" s="31"/>
      <c r="G114" s="31"/>
      <c r="H114" s="31"/>
      <c r="I114" s="31"/>
      <c r="J114" s="31"/>
      <c r="K114" s="31"/>
      <c r="L114"/>
      <c r="M114" s="31"/>
      <c r="N114" s="31"/>
      <c r="O114" s="31"/>
      <c r="P114" s="31"/>
      <c r="Q114" s="31"/>
    </row>
    <row r="115" spans="1:17" ht="15.75" customHeight="1">
      <c r="A115" s="31"/>
      <c r="B115" s="31"/>
      <c r="C115" s="32"/>
      <c r="D115" s="32"/>
      <c r="E115" s="31"/>
      <c r="F115" s="31"/>
      <c r="G115" s="31"/>
      <c r="H115" s="31"/>
      <c r="I115" s="31"/>
      <c r="J115" s="31"/>
      <c r="K115" s="31"/>
      <c r="L115"/>
      <c r="M115" s="31"/>
      <c r="N115" s="31"/>
      <c r="O115" s="31"/>
      <c r="P115" s="31"/>
      <c r="Q115" s="31"/>
    </row>
    <row r="116" spans="1:17" ht="15.75" customHeight="1">
      <c r="A116" s="31"/>
      <c r="B116" s="31"/>
      <c r="C116" s="32"/>
      <c r="D116" s="32"/>
      <c r="E116" s="31"/>
      <c r="F116" s="31"/>
      <c r="G116" s="31"/>
      <c r="H116" s="31"/>
      <c r="I116" s="31"/>
      <c r="J116" s="31"/>
      <c r="K116" s="31"/>
      <c r="L116"/>
      <c r="M116" s="31"/>
      <c r="N116" s="31"/>
      <c r="O116" s="31"/>
      <c r="P116" s="31"/>
      <c r="Q116" s="31"/>
    </row>
    <row r="117" spans="1:17" ht="15.75" customHeight="1">
      <c r="A117" s="31"/>
      <c r="B117" s="31"/>
      <c r="C117" s="32"/>
      <c r="D117" s="32"/>
      <c r="E117" s="31"/>
      <c r="F117" s="31"/>
      <c r="G117" s="31"/>
      <c r="H117" s="31"/>
      <c r="I117" s="31"/>
      <c r="J117" s="31"/>
      <c r="K117" s="31"/>
      <c r="L117"/>
      <c r="M117" s="31"/>
      <c r="N117" s="31"/>
      <c r="O117" s="31"/>
      <c r="P117" s="31"/>
      <c r="Q117" s="31"/>
    </row>
    <row r="118" spans="1:17" ht="15.75" customHeight="1">
      <c r="A118" s="31"/>
      <c r="B118" s="31"/>
      <c r="C118" s="32"/>
      <c r="D118" s="32"/>
      <c r="E118" s="31"/>
      <c r="F118" s="31"/>
      <c r="G118" s="31"/>
      <c r="H118" s="31"/>
      <c r="I118" s="31"/>
      <c r="J118" s="31"/>
      <c r="K118" s="31"/>
      <c r="L118"/>
      <c r="M118" s="31"/>
      <c r="N118" s="31"/>
      <c r="O118" s="31"/>
      <c r="P118" s="31"/>
      <c r="Q118" s="31"/>
    </row>
    <row r="119" spans="1:17" ht="15.75" customHeight="1">
      <c r="A119" s="31"/>
      <c r="B119" s="31"/>
      <c r="C119" s="32"/>
      <c r="D119" s="32"/>
      <c r="E119" s="31"/>
      <c r="F119" s="31"/>
      <c r="G119" s="31"/>
      <c r="H119" s="31"/>
      <c r="I119" s="31"/>
      <c r="J119" s="31"/>
      <c r="K119" s="31"/>
      <c r="L119"/>
      <c r="M119" s="31"/>
      <c r="N119" s="31"/>
      <c r="O119" s="31"/>
      <c r="P119" s="31"/>
      <c r="Q119" s="31"/>
    </row>
    <row r="120" spans="1:17" ht="15.75" customHeight="1">
      <c r="A120" s="31"/>
      <c r="B120" s="31"/>
      <c r="C120" s="32"/>
      <c r="D120" s="32"/>
      <c r="E120" s="31"/>
      <c r="F120" s="31"/>
      <c r="G120" s="31"/>
      <c r="H120" s="31"/>
      <c r="I120" s="31"/>
      <c r="J120" s="31"/>
      <c r="K120" s="31"/>
      <c r="L120"/>
      <c r="M120" s="31"/>
      <c r="N120" s="31"/>
      <c r="O120" s="31"/>
      <c r="P120" s="31"/>
      <c r="Q120" s="31"/>
    </row>
    <row r="121" spans="1:17" ht="15.75" customHeight="1">
      <c r="A121" s="31"/>
      <c r="B121" s="31"/>
      <c r="C121" s="32"/>
      <c r="D121" s="32"/>
      <c r="E121" s="31"/>
      <c r="F121" s="31"/>
      <c r="G121" s="31"/>
      <c r="H121" s="31"/>
      <c r="I121" s="31"/>
      <c r="J121" s="31"/>
      <c r="K121" s="31"/>
      <c r="L121"/>
      <c r="M121" s="31"/>
      <c r="N121" s="31"/>
      <c r="O121" s="31"/>
      <c r="P121" s="31"/>
      <c r="Q121" s="31"/>
    </row>
    <row r="122" spans="1:17" ht="15.75" customHeight="1">
      <c r="A122" s="31"/>
      <c r="B122" s="31"/>
      <c r="C122" s="32"/>
      <c r="D122" s="32"/>
      <c r="E122" s="31"/>
      <c r="F122" s="31"/>
      <c r="G122" s="31"/>
      <c r="H122" s="31"/>
      <c r="I122" s="31"/>
      <c r="J122" s="31"/>
      <c r="K122" s="31"/>
      <c r="L122"/>
      <c r="M122" s="31"/>
      <c r="N122" s="31"/>
      <c r="O122" s="31"/>
      <c r="P122" s="31"/>
      <c r="Q122" s="31"/>
    </row>
    <row r="123" spans="1:17" ht="15.75" customHeight="1">
      <c r="A123" s="31"/>
      <c r="B123" s="31"/>
      <c r="C123" s="32"/>
      <c r="D123" s="32"/>
      <c r="E123" s="31"/>
      <c r="F123" s="31"/>
      <c r="G123" s="31"/>
      <c r="H123" s="31"/>
      <c r="I123" s="31"/>
      <c r="J123" s="31"/>
      <c r="K123" s="31"/>
      <c r="L123"/>
      <c r="M123" s="31"/>
      <c r="N123" s="31"/>
      <c r="O123" s="31"/>
      <c r="P123" s="31"/>
      <c r="Q123" s="31"/>
    </row>
    <row r="124" spans="1:17" ht="15.75" customHeight="1">
      <c r="A124" s="31"/>
      <c r="B124" s="31"/>
      <c r="C124" s="32"/>
      <c r="D124" s="32"/>
      <c r="E124" s="31"/>
      <c r="F124" s="31"/>
      <c r="G124" s="31"/>
      <c r="H124" s="31"/>
      <c r="I124" s="31"/>
      <c r="J124" s="31"/>
      <c r="K124" s="31"/>
      <c r="L124"/>
      <c r="M124" s="31"/>
      <c r="N124" s="31"/>
      <c r="O124" s="31"/>
      <c r="P124" s="31"/>
      <c r="Q124" s="31"/>
    </row>
    <row r="125" spans="1:17" ht="15.75" customHeight="1">
      <c r="A125" s="31"/>
      <c r="B125" s="31"/>
      <c r="C125" s="32"/>
      <c r="D125" s="32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5.75" customHeight="1">
      <c r="A126" s="31"/>
      <c r="B126" s="31"/>
      <c r="C126" s="32"/>
      <c r="D126" s="32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5.75" customHeight="1">
      <c r="A127" s="31"/>
      <c r="B127" s="31"/>
      <c r="C127" s="32"/>
      <c r="D127" s="3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5.75" customHeight="1">
      <c r="A128" s="31"/>
      <c r="B128" s="31"/>
      <c r="C128" s="32"/>
      <c r="D128" s="32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5.75" customHeight="1">
      <c r="A129" s="31"/>
      <c r="B129" s="31"/>
      <c r="C129" s="32"/>
      <c r="D129" s="32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5.75" customHeight="1">
      <c r="A130" s="31"/>
      <c r="B130" s="31"/>
      <c r="C130" s="32"/>
      <c r="D130" s="32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5.75" customHeight="1">
      <c r="A131" s="31"/>
      <c r="B131" s="31"/>
      <c r="C131" s="32"/>
      <c r="D131" s="32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5.75" customHeight="1">
      <c r="A132" s="31"/>
      <c r="B132" s="31"/>
      <c r="C132" s="32"/>
      <c r="D132" s="32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5.75" customHeight="1">
      <c r="A133" s="31"/>
      <c r="B133" s="31"/>
      <c r="C133" s="32"/>
      <c r="D133" s="32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15.75" customHeight="1">
      <c r="A134" s="31"/>
      <c r="B134" s="31"/>
      <c r="C134" s="32"/>
      <c r="D134" s="32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15.75" customHeight="1">
      <c r="A135" s="31"/>
      <c r="B135" s="31"/>
      <c r="C135" s="32"/>
      <c r="D135" s="32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15.75" customHeight="1">
      <c r="A136" s="31"/>
      <c r="B136" s="31"/>
      <c r="C136" s="32"/>
      <c r="D136" s="32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 ht="15.75" customHeight="1">
      <c r="A137" s="31"/>
      <c r="B137" s="31"/>
      <c r="C137" s="32"/>
      <c r="D137" s="32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15.75" customHeight="1">
      <c r="A138" s="31"/>
      <c r="B138" s="31"/>
      <c r="C138" s="32"/>
      <c r="D138" s="32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5.75" customHeight="1">
      <c r="A139" s="31"/>
      <c r="B139" s="31"/>
      <c r="C139" s="32"/>
      <c r="D139" s="32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ht="15.75" customHeight="1">
      <c r="A140" s="31"/>
      <c r="B140" s="31"/>
      <c r="C140" s="32"/>
      <c r="D140" s="32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 ht="15.75" customHeight="1">
      <c r="A141" s="31"/>
      <c r="B141" s="31"/>
      <c r="C141" s="32"/>
      <c r="D141" s="32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ht="15.75" customHeight="1">
      <c r="A142" s="31"/>
      <c r="B142" s="31"/>
      <c r="C142" s="32"/>
      <c r="D142" s="32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 ht="15.75" customHeight="1">
      <c r="A143" s="31"/>
      <c r="B143" s="31"/>
      <c r="C143" s="32"/>
      <c r="D143" s="32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ht="15.75" customHeight="1">
      <c r="A144" s="31"/>
      <c r="B144" s="31"/>
      <c r="C144" s="32"/>
      <c r="D144" s="32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 ht="15.75" customHeight="1">
      <c r="A145" s="31"/>
      <c r="B145" s="31"/>
      <c r="C145" s="32"/>
      <c r="D145" s="32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15.75" customHeight="1">
      <c r="A146" s="31"/>
      <c r="B146" s="31"/>
      <c r="C146" s="32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1:17" ht="15.75" customHeight="1">
      <c r="A147" s="31"/>
      <c r="B147" s="31"/>
      <c r="C147" s="32"/>
      <c r="D147" s="32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15.75" customHeight="1">
      <c r="A148" s="31"/>
      <c r="B148" s="31"/>
      <c r="C148" s="32"/>
      <c r="D148" s="32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.75" customHeight="1">
      <c r="A149" s="31"/>
      <c r="B149" s="31"/>
      <c r="C149" s="32"/>
      <c r="D149" s="32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 ht="15.75" customHeight="1">
      <c r="A150" s="31"/>
      <c r="B150" s="31"/>
      <c r="C150" s="32"/>
      <c r="D150" s="32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1:17" ht="15.75" customHeight="1">
      <c r="A151" s="31"/>
      <c r="B151" s="31"/>
      <c r="C151" s="32"/>
      <c r="D151" s="32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 ht="15.75" customHeight="1">
      <c r="A152" s="31"/>
      <c r="B152" s="31"/>
      <c r="C152" s="32"/>
      <c r="D152" s="32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15.75" customHeight="1">
      <c r="A153" s="31"/>
      <c r="B153" s="31"/>
      <c r="C153" s="32"/>
      <c r="D153" s="32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1:17" ht="15.75" customHeight="1">
      <c r="A154" s="31"/>
      <c r="B154" s="31"/>
      <c r="C154" s="32"/>
      <c r="D154" s="32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1:17" ht="15.75" customHeight="1">
      <c r="A155" s="31"/>
      <c r="B155" s="31"/>
      <c r="C155" s="32"/>
      <c r="D155" s="32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1:17" ht="15.75" customHeight="1">
      <c r="A156" s="31"/>
      <c r="B156" s="31"/>
      <c r="C156" s="32"/>
      <c r="D156" s="32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ht="15.75" customHeight="1">
      <c r="A157" s="31"/>
      <c r="B157" s="31"/>
      <c r="C157" s="32"/>
      <c r="D157" s="32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15.75" customHeight="1">
      <c r="A158" s="31"/>
      <c r="B158" s="31"/>
      <c r="C158" s="32"/>
      <c r="D158" s="32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1:17" ht="15.75" customHeight="1">
      <c r="A159" s="31"/>
      <c r="B159" s="31"/>
      <c r="C159" s="32"/>
      <c r="D159" s="32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1:17" ht="15.75" customHeight="1">
      <c r="A160" s="31"/>
      <c r="B160" s="31"/>
      <c r="C160" s="32"/>
      <c r="D160" s="32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</sheetData>
  <sheetProtection selectLockedCells="1" selectUnlockedCells="1"/>
  <mergeCells count="1">
    <mergeCell ref="A2:I2"/>
  </mergeCells>
  <conditionalFormatting sqref="D8:D12 D14 D22 E8">
    <cfRule type="expression" priority="1" dxfId="0" stopIfTrue="1">
      <formula>RIGHT(D8,1)="?"</formula>
    </cfRule>
  </conditionalFormatting>
  <conditionalFormatting sqref="G9:G11">
    <cfRule type="expression" priority="2" dxfId="0" stopIfTrue="1">
      <formula>LEN(TRIM(G9))=0</formula>
    </cfRule>
  </conditionalFormatting>
  <conditionalFormatting sqref="G13 G15 G19 G23 G26">
    <cfRule type="expression" priority="3" dxfId="0" stopIfTrue="1">
      <formula>LEN(TRIM(G13))=0</formula>
    </cfRule>
  </conditionalFormatting>
  <conditionalFormatting sqref="D13:E13 D15:E15 D19:E19 D23:E23 D26:E26">
    <cfRule type="expression" priority="4" dxfId="0" stopIfTrue="1">
      <formula>RIGHT(D13,1)="?"</formula>
    </cfRule>
  </conditionalFormatting>
  <conditionalFormatting sqref="D16:E18 D20:D21 D24:E25 D27:E36 E12 E14 E20:E22">
    <cfRule type="expression" priority="5" dxfId="0" stopIfTrue="1">
      <formula>RIGHT(D12,1)="?"</formula>
    </cfRule>
  </conditionalFormatting>
  <conditionalFormatting sqref="G12 G14 G16:G18 G20:G22 G24:G25 G27:G36">
    <cfRule type="expression" priority="6" dxfId="0" stopIfTrue="1">
      <formula>LEN(TRIM(G12))=0</formula>
    </cfRule>
  </conditionalFormatting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04"/>
  <sheetViews>
    <sheetView tabSelected="1" zoomScalePageLayoutView="0" workbookViewId="0" topLeftCell="A101">
      <selection activeCell="G132" sqref="G132"/>
    </sheetView>
  </sheetViews>
  <sheetFormatPr defaultColWidth="12.7109375" defaultRowHeight="15.75" customHeight="1"/>
  <cols>
    <col min="1" max="1" width="7.140625" style="115" customWidth="1"/>
    <col min="2" max="2" width="9.28125" style="115" customWidth="1"/>
    <col min="3" max="3" width="26.8515625" style="115" customWidth="1"/>
    <col min="4" max="4" width="88.7109375" style="115" customWidth="1"/>
    <col min="5" max="5" width="8.28125" style="115" customWidth="1"/>
    <col min="6" max="6" width="17.140625" style="115" customWidth="1"/>
    <col min="7" max="7" width="24.28125" style="115" customWidth="1"/>
    <col min="8" max="8" width="40.421875" style="115" customWidth="1"/>
    <col min="9" max="16384" width="12.7109375" style="115" customWidth="1"/>
  </cols>
  <sheetData>
    <row r="1" spans="2:8" ht="12.75">
      <c r="B1" s="118" t="s">
        <v>193</v>
      </c>
      <c r="C1" s="118" t="s">
        <v>194</v>
      </c>
      <c r="D1" s="116" t="s">
        <v>314</v>
      </c>
      <c r="E1" s="118" t="s">
        <v>13</v>
      </c>
      <c r="F1" s="118" t="s">
        <v>313</v>
      </c>
      <c r="G1" s="118" t="s">
        <v>312</v>
      </c>
      <c r="H1" s="118" t="s">
        <v>311</v>
      </c>
    </row>
    <row r="2" spans="2:8" ht="12.75">
      <c r="B2" s="220" t="s">
        <v>148</v>
      </c>
      <c r="C2" s="221"/>
      <c r="D2" s="221"/>
      <c r="E2" s="221"/>
      <c r="F2" s="119"/>
      <c r="G2" s="119"/>
      <c r="H2" s="119"/>
    </row>
    <row r="3" spans="2:8" ht="63.75">
      <c r="B3" s="118" t="s">
        <v>148</v>
      </c>
      <c r="C3" s="118" t="s">
        <v>246</v>
      </c>
      <c r="D3" s="116" t="s">
        <v>308</v>
      </c>
      <c r="E3" s="118">
        <v>1</v>
      </c>
      <c r="F3" s="117">
        <v>0</v>
      </c>
      <c r="G3" s="117">
        <f aca="true" t="shared" si="0" ref="G3:G9">F3*E3</f>
        <v>0</v>
      </c>
      <c r="H3" s="118" t="s">
        <v>146</v>
      </c>
    </row>
    <row r="4" spans="2:8" ht="51">
      <c r="B4" s="118" t="s">
        <v>148</v>
      </c>
      <c r="C4" s="118" t="s">
        <v>243</v>
      </c>
      <c r="D4" s="116" t="s">
        <v>307</v>
      </c>
      <c r="E4" s="118">
        <v>1</v>
      </c>
      <c r="F4" s="117">
        <v>0</v>
      </c>
      <c r="G4" s="117">
        <f t="shared" si="0"/>
        <v>0</v>
      </c>
      <c r="H4" s="118" t="s">
        <v>241</v>
      </c>
    </row>
    <row r="5" spans="2:8" ht="25.5">
      <c r="B5" s="118" t="s">
        <v>148</v>
      </c>
      <c r="C5" s="118" t="s">
        <v>252</v>
      </c>
      <c r="D5" s="116" t="s">
        <v>310</v>
      </c>
      <c r="E5" s="118">
        <v>1</v>
      </c>
      <c r="F5" s="117">
        <v>0</v>
      </c>
      <c r="G5" s="117">
        <f t="shared" si="0"/>
        <v>0</v>
      </c>
      <c r="H5" s="118" t="s">
        <v>250</v>
      </c>
    </row>
    <row r="6" spans="2:8" ht="38.25">
      <c r="B6" s="118" t="s">
        <v>148</v>
      </c>
      <c r="C6" s="124" t="s">
        <v>264</v>
      </c>
      <c r="D6" s="116" t="s">
        <v>309</v>
      </c>
      <c r="E6" s="118">
        <v>1</v>
      </c>
      <c r="F6" s="117">
        <v>0</v>
      </c>
      <c r="G6" s="117">
        <f t="shared" si="0"/>
        <v>0</v>
      </c>
      <c r="H6" s="118" t="s">
        <v>305</v>
      </c>
    </row>
    <row r="7" spans="2:7" ht="12.75">
      <c r="B7" s="118" t="s">
        <v>148</v>
      </c>
      <c r="C7" s="118" t="s">
        <v>240</v>
      </c>
      <c r="D7" s="116" t="s">
        <v>300</v>
      </c>
      <c r="E7" s="118">
        <v>1</v>
      </c>
      <c r="F7" s="117">
        <v>0</v>
      </c>
      <c r="G7" s="117">
        <f t="shared" si="0"/>
        <v>0</v>
      </c>
    </row>
    <row r="8" spans="2:7" ht="25.5">
      <c r="B8" s="118" t="s">
        <v>148</v>
      </c>
      <c r="C8" s="118" t="s">
        <v>236</v>
      </c>
      <c r="D8" s="116" t="s">
        <v>286</v>
      </c>
      <c r="E8" s="118">
        <v>1</v>
      </c>
      <c r="F8" s="117">
        <v>0</v>
      </c>
      <c r="G8" s="117">
        <f t="shared" si="0"/>
        <v>0</v>
      </c>
    </row>
    <row r="9" spans="2:7" ht="25.5">
      <c r="B9" s="118" t="s">
        <v>148</v>
      </c>
      <c r="C9" s="118" t="s">
        <v>233</v>
      </c>
      <c r="D9" s="116" t="s">
        <v>232</v>
      </c>
      <c r="E9" s="118">
        <v>1</v>
      </c>
      <c r="F9" s="117">
        <v>0</v>
      </c>
      <c r="G9" s="117">
        <f t="shared" si="0"/>
        <v>0</v>
      </c>
    </row>
    <row r="10" spans="2:8" ht="12.75">
      <c r="B10" s="220" t="s">
        <v>147</v>
      </c>
      <c r="C10" s="221"/>
      <c r="D10" s="221"/>
      <c r="E10" s="221"/>
      <c r="F10" s="119"/>
      <c r="G10" s="119"/>
      <c r="H10" s="119"/>
    </row>
    <row r="11" spans="2:8" ht="63.75">
      <c r="B11" s="118" t="s">
        <v>147</v>
      </c>
      <c r="C11" s="118" t="s">
        <v>246</v>
      </c>
      <c r="D11" s="116" t="s">
        <v>308</v>
      </c>
      <c r="E11" s="118">
        <v>1</v>
      </c>
      <c r="F11" s="117">
        <v>0</v>
      </c>
      <c r="G11" s="117">
        <f aca="true" t="shared" si="1" ref="G11:G17">F11*E11</f>
        <v>0</v>
      </c>
      <c r="H11" s="118" t="s">
        <v>146</v>
      </c>
    </row>
    <row r="12" spans="2:8" ht="51">
      <c r="B12" s="118" t="s">
        <v>147</v>
      </c>
      <c r="C12" s="118" t="s">
        <v>243</v>
      </c>
      <c r="D12" s="116" t="s">
        <v>307</v>
      </c>
      <c r="E12" s="118">
        <v>1</v>
      </c>
      <c r="F12" s="117">
        <v>0</v>
      </c>
      <c r="G12" s="117">
        <f t="shared" si="1"/>
        <v>0</v>
      </c>
      <c r="H12" s="118" t="s">
        <v>241</v>
      </c>
    </row>
    <row r="13" spans="2:8" ht="25.5">
      <c r="B13" s="118" t="s">
        <v>147</v>
      </c>
      <c r="C13" s="118" t="s">
        <v>252</v>
      </c>
      <c r="D13" s="116" t="s">
        <v>251</v>
      </c>
      <c r="E13" s="118">
        <v>1</v>
      </c>
      <c r="F13" s="117">
        <v>0</v>
      </c>
      <c r="G13" s="117">
        <f t="shared" si="1"/>
        <v>0</v>
      </c>
      <c r="H13" s="118" t="s">
        <v>250</v>
      </c>
    </row>
    <row r="14" spans="2:8" ht="38.25">
      <c r="B14" s="118" t="s">
        <v>147</v>
      </c>
      <c r="C14" s="118" t="s">
        <v>264</v>
      </c>
      <c r="D14" s="116" t="s">
        <v>306</v>
      </c>
      <c r="E14" s="118">
        <v>1</v>
      </c>
      <c r="F14" s="117">
        <v>0</v>
      </c>
      <c r="G14" s="117">
        <f t="shared" si="1"/>
        <v>0</v>
      </c>
      <c r="H14" s="118" t="s">
        <v>305</v>
      </c>
    </row>
    <row r="15" spans="2:7" ht="12.75">
      <c r="B15" s="118" t="s">
        <v>147</v>
      </c>
      <c r="C15" s="118" t="s">
        <v>240</v>
      </c>
      <c r="D15" s="116" t="s">
        <v>300</v>
      </c>
      <c r="E15" s="118">
        <v>1</v>
      </c>
      <c r="F15" s="117">
        <v>0</v>
      </c>
      <c r="G15" s="117">
        <f t="shared" si="1"/>
        <v>0</v>
      </c>
    </row>
    <row r="16" spans="2:7" ht="25.5">
      <c r="B16" s="118" t="s">
        <v>147</v>
      </c>
      <c r="C16" s="118" t="s">
        <v>236</v>
      </c>
      <c r="D16" s="116" t="s">
        <v>286</v>
      </c>
      <c r="E16" s="118">
        <v>1</v>
      </c>
      <c r="F16" s="117">
        <v>0</v>
      </c>
      <c r="G16" s="117">
        <f t="shared" si="1"/>
        <v>0</v>
      </c>
    </row>
    <row r="17" spans="2:7" ht="25.5">
      <c r="B17" s="118" t="s">
        <v>147</v>
      </c>
      <c r="C17" s="118" t="s">
        <v>233</v>
      </c>
      <c r="D17" s="116" t="s">
        <v>232</v>
      </c>
      <c r="E17" s="118">
        <v>1</v>
      </c>
      <c r="F17" s="117">
        <v>0</v>
      </c>
      <c r="G17" s="117">
        <f t="shared" si="1"/>
        <v>0</v>
      </c>
    </row>
    <row r="18" spans="2:8" ht="12.75">
      <c r="B18" s="220" t="s">
        <v>145</v>
      </c>
      <c r="C18" s="221"/>
      <c r="D18" s="221"/>
      <c r="E18" s="221"/>
      <c r="F18" s="119"/>
      <c r="G18" s="119"/>
      <c r="H18" s="119"/>
    </row>
    <row r="19" spans="2:8" ht="51">
      <c r="B19" s="118" t="s">
        <v>145</v>
      </c>
      <c r="C19" s="118" t="s">
        <v>259</v>
      </c>
      <c r="D19" s="116" t="s">
        <v>258</v>
      </c>
      <c r="E19" s="118">
        <v>1</v>
      </c>
      <c r="F19" s="117">
        <v>0</v>
      </c>
      <c r="G19" s="117">
        <f>F19*E19</f>
        <v>0</v>
      </c>
      <c r="H19" s="118" t="s">
        <v>257</v>
      </c>
    </row>
    <row r="20" spans="2:8" ht="38.25">
      <c r="B20" s="118" t="s">
        <v>145</v>
      </c>
      <c r="C20" s="118" t="s">
        <v>243</v>
      </c>
      <c r="D20" s="116" t="s">
        <v>304</v>
      </c>
      <c r="E20" s="118">
        <v>1</v>
      </c>
      <c r="F20" s="117">
        <v>0</v>
      </c>
      <c r="G20" s="117">
        <f>F20*E20</f>
        <v>0</v>
      </c>
      <c r="H20" s="118" t="s">
        <v>255</v>
      </c>
    </row>
    <row r="21" spans="2:7" ht="25.5">
      <c r="B21" s="118" t="s">
        <v>145</v>
      </c>
      <c r="C21" s="118" t="s">
        <v>236</v>
      </c>
      <c r="D21" s="116" t="s">
        <v>277</v>
      </c>
      <c r="E21" s="118">
        <v>1</v>
      </c>
      <c r="F21" s="117">
        <v>0</v>
      </c>
      <c r="G21" s="117">
        <f>F21*E21</f>
        <v>0</v>
      </c>
    </row>
    <row r="22" spans="2:7" ht="25.5">
      <c r="B22" s="118" t="s">
        <v>145</v>
      </c>
      <c r="C22" s="118" t="s">
        <v>233</v>
      </c>
      <c r="D22" s="116" t="s">
        <v>232</v>
      </c>
      <c r="E22" s="118">
        <v>1</v>
      </c>
      <c r="F22" s="117">
        <v>0</v>
      </c>
      <c r="G22" s="117">
        <f>F22*E22</f>
        <v>0</v>
      </c>
    </row>
    <row r="23" spans="2:7" ht="12.75">
      <c r="B23" s="118" t="s">
        <v>145</v>
      </c>
      <c r="C23" s="118" t="s">
        <v>248</v>
      </c>
      <c r="D23" s="116" t="s">
        <v>247</v>
      </c>
      <c r="E23" s="118">
        <v>1</v>
      </c>
      <c r="F23" s="117">
        <v>0</v>
      </c>
      <c r="G23" s="117">
        <f>F23*E23</f>
        <v>0</v>
      </c>
    </row>
    <row r="24" spans="2:8" ht="12.75">
      <c r="B24" s="220" t="s">
        <v>144</v>
      </c>
      <c r="C24" s="221"/>
      <c r="D24" s="221"/>
      <c r="E24" s="221"/>
      <c r="F24" s="119"/>
      <c r="G24" s="119"/>
      <c r="H24" s="119"/>
    </row>
    <row r="25" spans="2:8" ht="51">
      <c r="B25" s="118" t="s">
        <v>144</v>
      </c>
      <c r="C25" s="118" t="s">
        <v>259</v>
      </c>
      <c r="D25" s="116" t="s">
        <v>258</v>
      </c>
      <c r="E25" s="118">
        <v>1</v>
      </c>
      <c r="F25" s="117">
        <v>0</v>
      </c>
      <c r="G25" s="117">
        <f>F25*E25</f>
        <v>0</v>
      </c>
      <c r="H25" s="118" t="s">
        <v>257</v>
      </c>
    </row>
    <row r="26" spans="2:8" ht="38.25">
      <c r="B26" s="118" t="s">
        <v>144</v>
      </c>
      <c r="C26" s="118" t="s">
        <v>243</v>
      </c>
      <c r="D26" s="116" t="s">
        <v>304</v>
      </c>
      <c r="E26" s="118">
        <v>1</v>
      </c>
      <c r="F26" s="117">
        <v>0</v>
      </c>
      <c r="G26" s="117">
        <f>F26*E26</f>
        <v>0</v>
      </c>
      <c r="H26" s="118" t="s">
        <v>255</v>
      </c>
    </row>
    <row r="27" spans="2:7" ht="25.5">
      <c r="B27" s="118" t="s">
        <v>144</v>
      </c>
      <c r="C27" s="118" t="s">
        <v>236</v>
      </c>
      <c r="D27" s="116" t="s">
        <v>277</v>
      </c>
      <c r="E27" s="118">
        <v>1</v>
      </c>
      <c r="F27" s="117">
        <v>0</v>
      </c>
      <c r="G27" s="117">
        <f>F27*E27</f>
        <v>0</v>
      </c>
    </row>
    <row r="28" spans="2:7" ht="25.5">
      <c r="B28" s="118" t="s">
        <v>144</v>
      </c>
      <c r="C28" s="118" t="s">
        <v>233</v>
      </c>
      <c r="D28" s="116" t="s">
        <v>232</v>
      </c>
      <c r="E28" s="118">
        <v>1</v>
      </c>
      <c r="F28" s="117">
        <v>0</v>
      </c>
      <c r="G28" s="117">
        <f>F28*E28</f>
        <v>0</v>
      </c>
    </row>
    <row r="29" spans="2:7" ht="12.75">
      <c r="B29" s="118" t="s">
        <v>144</v>
      </c>
      <c r="C29" s="118" t="s">
        <v>248</v>
      </c>
      <c r="D29" s="116" t="s">
        <v>247</v>
      </c>
      <c r="E29" s="118">
        <v>1</v>
      </c>
      <c r="F29" s="117">
        <v>0</v>
      </c>
      <c r="G29" s="117">
        <f>F29*E29</f>
        <v>0</v>
      </c>
    </row>
    <row r="30" spans="2:8" ht="12.75">
      <c r="B30" s="220" t="s">
        <v>143</v>
      </c>
      <c r="C30" s="221"/>
      <c r="D30" s="221"/>
      <c r="E30" s="221"/>
      <c r="F30" s="119"/>
      <c r="G30" s="119"/>
      <c r="H30" s="119"/>
    </row>
    <row r="31" spans="2:8" ht="51">
      <c r="B31" s="118" t="s">
        <v>143</v>
      </c>
      <c r="C31" s="118" t="s">
        <v>259</v>
      </c>
      <c r="D31" s="116" t="s">
        <v>258</v>
      </c>
      <c r="E31" s="118">
        <v>1</v>
      </c>
      <c r="F31" s="117">
        <v>0</v>
      </c>
      <c r="G31" s="117">
        <f>F31*E31</f>
        <v>0</v>
      </c>
      <c r="H31" s="118" t="s">
        <v>257</v>
      </c>
    </row>
    <row r="32" spans="2:8" ht="38.25">
      <c r="B32" s="118" t="s">
        <v>143</v>
      </c>
      <c r="C32" s="118" t="s">
        <v>243</v>
      </c>
      <c r="D32" s="116" t="s">
        <v>304</v>
      </c>
      <c r="E32" s="118">
        <v>1</v>
      </c>
      <c r="F32" s="117">
        <v>0</v>
      </c>
      <c r="G32" s="117">
        <f>F32*E32</f>
        <v>0</v>
      </c>
      <c r="H32" s="118" t="s">
        <v>255</v>
      </c>
    </row>
    <row r="33" spans="2:7" ht="25.5">
      <c r="B33" s="118" t="s">
        <v>143</v>
      </c>
      <c r="C33" s="118" t="s">
        <v>236</v>
      </c>
      <c r="D33" s="116" t="s">
        <v>277</v>
      </c>
      <c r="E33" s="118">
        <v>1</v>
      </c>
      <c r="F33" s="117">
        <v>0</v>
      </c>
      <c r="G33" s="117">
        <f>F33*E33</f>
        <v>0</v>
      </c>
    </row>
    <row r="34" spans="2:7" ht="25.5">
      <c r="B34" s="118" t="s">
        <v>143</v>
      </c>
      <c r="C34" s="118" t="s">
        <v>233</v>
      </c>
      <c r="D34" s="116" t="s">
        <v>232</v>
      </c>
      <c r="E34" s="118">
        <v>1</v>
      </c>
      <c r="F34" s="117">
        <v>0</v>
      </c>
      <c r="G34" s="117">
        <f>F34*E34</f>
        <v>0</v>
      </c>
    </row>
    <row r="35" spans="2:7" ht="12.75">
      <c r="B35" s="118" t="s">
        <v>143</v>
      </c>
      <c r="C35" s="118" t="s">
        <v>248</v>
      </c>
      <c r="D35" s="116" t="s">
        <v>247</v>
      </c>
      <c r="E35" s="118">
        <v>1</v>
      </c>
      <c r="F35" s="117">
        <v>0</v>
      </c>
      <c r="G35" s="117">
        <f>F35*E35</f>
        <v>0</v>
      </c>
    </row>
    <row r="36" spans="2:8" ht="12.75">
      <c r="B36" s="220" t="s">
        <v>142</v>
      </c>
      <c r="C36" s="221"/>
      <c r="D36" s="221"/>
      <c r="E36" s="221"/>
      <c r="F36" s="119"/>
      <c r="G36" s="119"/>
      <c r="H36" s="119"/>
    </row>
    <row r="37" spans="2:8" ht="51">
      <c r="B37" s="118" t="s">
        <v>142</v>
      </c>
      <c r="C37" s="118" t="s">
        <v>259</v>
      </c>
      <c r="D37" s="116" t="s">
        <v>258</v>
      </c>
      <c r="E37" s="118">
        <v>1</v>
      </c>
      <c r="F37" s="117">
        <v>0</v>
      </c>
      <c r="G37" s="117">
        <f>F37*E37</f>
        <v>0</v>
      </c>
      <c r="H37" s="118" t="s">
        <v>257</v>
      </c>
    </row>
    <row r="38" spans="2:8" ht="38.25">
      <c r="B38" s="118" t="s">
        <v>142</v>
      </c>
      <c r="C38" s="118" t="s">
        <v>243</v>
      </c>
      <c r="D38" s="116" t="s">
        <v>304</v>
      </c>
      <c r="E38" s="118">
        <v>1</v>
      </c>
      <c r="F38" s="117">
        <v>0</v>
      </c>
      <c r="G38" s="117">
        <f>F38*E38</f>
        <v>0</v>
      </c>
      <c r="H38" s="118" t="s">
        <v>255</v>
      </c>
    </row>
    <row r="39" spans="2:7" ht="25.5">
      <c r="B39" s="118" t="s">
        <v>142</v>
      </c>
      <c r="C39" s="118" t="s">
        <v>236</v>
      </c>
      <c r="D39" s="116" t="s">
        <v>277</v>
      </c>
      <c r="E39" s="118">
        <v>1</v>
      </c>
      <c r="F39" s="117">
        <v>0</v>
      </c>
      <c r="G39" s="117">
        <f>F39*E39</f>
        <v>0</v>
      </c>
    </row>
    <row r="40" spans="2:7" ht="25.5">
      <c r="B40" s="118" t="s">
        <v>142</v>
      </c>
      <c r="C40" s="118" t="s">
        <v>233</v>
      </c>
      <c r="D40" s="116" t="s">
        <v>232</v>
      </c>
      <c r="E40" s="118">
        <v>1</v>
      </c>
      <c r="F40" s="117">
        <v>0</v>
      </c>
      <c r="G40" s="117">
        <f>F40*E40</f>
        <v>0</v>
      </c>
    </row>
    <row r="41" spans="2:7" ht="12.75">
      <c r="B41" s="118" t="s">
        <v>142</v>
      </c>
      <c r="C41" s="118" t="s">
        <v>248</v>
      </c>
      <c r="D41" s="116" t="s">
        <v>247</v>
      </c>
      <c r="E41" s="118">
        <v>1</v>
      </c>
      <c r="F41" s="117">
        <v>0</v>
      </c>
      <c r="G41" s="117">
        <f>F41*E41</f>
        <v>0</v>
      </c>
    </row>
    <row r="42" spans="2:8" ht="12.75">
      <c r="B42" s="220" t="s">
        <v>141</v>
      </c>
      <c r="C42" s="221"/>
      <c r="D42" s="221"/>
      <c r="E42" s="221"/>
      <c r="F42" s="119"/>
      <c r="G42" s="119"/>
      <c r="H42" s="119"/>
    </row>
    <row r="43" spans="1:8" ht="63.75">
      <c r="A43" s="118"/>
      <c r="B43" s="118" t="s">
        <v>141</v>
      </c>
      <c r="C43" s="118" t="s">
        <v>246</v>
      </c>
      <c r="D43" s="116" t="s">
        <v>303</v>
      </c>
      <c r="E43" s="118">
        <v>2</v>
      </c>
      <c r="F43" s="117">
        <v>0</v>
      </c>
      <c r="G43" s="117">
        <f>F43*E43</f>
        <v>0</v>
      </c>
      <c r="H43" s="118" t="s">
        <v>302</v>
      </c>
    </row>
    <row r="44" spans="2:8" ht="63.75">
      <c r="B44" s="118" t="s">
        <v>141</v>
      </c>
      <c r="C44" s="118" t="s">
        <v>243</v>
      </c>
      <c r="D44" s="116" t="s">
        <v>301</v>
      </c>
      <c r="E44" s="118">
        <v>2</v>
      </c>
      <c r="F44" s="117">
        <v>0</v>
      </c>
      <c r="G44" s="117">
        <f>F44*E44</f>
        <v>0</v>
      </c>
      <c r="H44" s="118" t="s">
        <v>241</v>
      </c>
    </row>
    <row r="45" spans="2:7" ht="12.75">
      <c r="B45" s="118" t="s">
        <v>141</v>
      </c>
      <c r="C45" s="118" t="s">
        <v>240</v>
      </c>
      <c r="D45" s="116" t="s">
        <v>300</v>
      </c>
      <c r="E45" s="118">
        <v>2</v>
      </c>
      <c r="F45" s="117">
        <v>0</v>
      </c>
      <c r="G45" s="117">
        <f>F45*E45</f>
        <v>0</v>
      </c>
    </row>
    <row r="46" spans="2:7" ht="25.5">
      <c r="B46" s="118" t="s">
        <v>141</v>
      </c>
      <c r="C46" s="118" t="s">
        <v>236</v>
      </c>
      <c r="D46" s="116" t="s">
        <v>235</v>
      </c>
      <c r="E46" s="118">
        <v>1</v>
      </c>
      <c r="F46" s="117">
        <v>0</v>
      </c>
      <c r="G46" s="117">
        <f>F46*E46</f>
        <v>0</v>
      </c>
    </row>
    <row r="47" spans="2:7" ht="25.5">
      <c r="B47" s="118" t="s">
        <v>141</v>
      </c>
      <c r="C47" s="118" t="s">
        <v>233</v>
      </c>
      <c r="D47" s="116" t="s">
        <v>232</v>
      </c>
      <c r="E47" s="118">
        <v>1</v>
      </c>
      <c r="F47" s="117">
        <v>0</v>
      </c>
      <c r="G47" s="117">
        <f>F47*E47</f>
        <v>0</v>
      </c>
    </row>
    <row r="48" spans="2:8" ht="12.75">
      <c r="B48" s="220" t="s">
        <v>140</v>
      </c>
      <c r="C48" s="221"/>
      <c r="D48" s="221"/>
      <c r="E48" s="221"/>
      <c r="F48" s="119"/>
      <c r="G48" s="119"/>
      <c r="H48" s="119"/>
    </row>
    <row r="49" spans="2:8" ht="63.75">
      <c r="B49" s="118" t="s">
        <v>140</v>
      </c>
      <c r="C49" s="118" t="s">
        <v>259</v>
      </c>
      <c r="D49" s="116" t="s">
        <v>285</v>
      </c>
      <c r="E49" s="118">
        <v>1</v>
      </c>
      <c r="F49" s="117">
        <v>0</v>
      </c>
      <c r="G49" s="117">
        <f aca="true" t="shared" si="2" ref="G49:G54">F49*E49</f>
        <v>0</v>
      </c>
      <c r="H49" s="118" t="s">
        <v>284</v>
      </c>
    </row>
    <row r="50" spans="2:8" ht="51">
      <c r="B50" s="118" t="s">
        <v>140</v>
      </c>
      <c r="C50" s="118" t="s">
        <v>243</v>
      </c>
      <c r="D50" s="116" t="s">
        <v>283</v>
      </c>
      <c r="E50" s="118">
        <v>1</v>
      </c>
      <c r="F50" s="117">
        <v>0</v>
      </c>
      <c r="G50" s="117">
        <f t="shared" si="2"/>
        <v>0</v>
      </c>
      <c r="H50" s="118" t="s">
        <v>255</v>
      </c>
    </row>
    <row r="51" spans="2:7" ht="12.75">
      <c r="B51" s="118" t="s">
        <v>140</v>
      </c>
      <c r="C51" s="118" t="s">
        <v>248</v>
      </c>
      <c r="D51" s="116" t="s">
        <v>247</v>
      </c>
      <c r="E51" s="118">
        <v>1</v>
      </c>
      <c r="F51" s="117">
        <v>0</v>
      </c>
      <c r="G51" s="117">
        <f t="shared" si="2"/>
        <v>0</v>
      </c>
    </row>
    <row r="52" spans="2:7" ht="12.75">
      <c r="B52" s="118" t="s">
        <v>140</v>
      </c>
      <c r="C52" s="118" t="s">
        <v>282</v>
      </c>
      <c r="D52" s="116" t="s">
        <v>281</v>
      </c>
      <c r="E52" s="118">
        <v>1</v>
      </c>
      <c r="F52" s="117">
        <v>0</v>
      </c>
      <c r="G52" s="117">
        <f t="shared" si="2"/>
        <v>0</v>
      </c>
    </row>
    <row r="53" spans="2:7" ht="25.5">
      <c r="B53" s="118" t="s">
        <v>140</v>
      </c>
      <c r="C53" s="118" t="s">
        <v>236</v>
      </c>
      <c r="D53" s="116" t="s">
        <v>277</v>
      </c>
      <c r="E53" s="118">
        <v>1</v>
      </c>
      <c r="F53" s="117">
        <v>0</v>
      </c>
      <c r="G53" s="117">
        <f t="shared" si="2"/>
        <v>0</v>
      </c>
    </row>
    <row r="54" spans="2:7" ht="25.5">
      <c r="B54" s="118" t="s">
        <v>140</v>
      </c>
      <c r="C54" s="118" t="s">
        <v>233</v>
      </c>
      <c r="D54" s="116" t="s">
        <v>232</v>
      </c>
      <c r="E54" s="118">
        <v>1</v>
      </c>
      <c r="F54" s="117">
        <v>0</v>
      </c>
      <c r="G54" s="117">
        <f t="shared" si="2"/>
        <v>0</v>
      </c>
    </row>
    <row r="55" spans="2:8" ht="12.75">
      <c r="B55" s="220" t="s">
        <v>139</v>
      </c>
      <c r="C55" s="221"/>
      <c r="D55" s="221"/>
      <c r="E55" s="221"/>
      <c r="F55" s="119"/>
      <c r="G55" s="119"/>
      <c r="H55" s="119"/>
    </row>
    <row r="56" spans="2:8" ht="38.25">
      <c r="B56" s="118" t="s">
        <v>139</v>
      </c>
      <c r="C56" s="118" t="s">
        <v>246</v>
      </c>
      <c r="D56" s="116" t="s">
        <v>299</v>
      </c>
      <c r="E56" s="118">
        <v>1</v>
      </c>
      <c r="F56" s="117">
        <v>0</v>
      </c>
      <c r="G56" s="117">
        <f aca="true" t="shared" si="3" ref="G56:G64">F56*E56</f>
        <v>0</v>
      </c>
      <c r="H56" s="118" t="s">
        <v>138</v>
      </c>
    </row>
    <row r="57" spans="2:7" ht="12.75">
      <c r="B57" s="118" t="s">
        <v>139</v>
      </c>
      <c r="C57" s="118" t="s">
        <v>240</v>
      </c>
      <c r="D57" s="116" t="s">
        <v>240</v>
      </c>
      <c r="E57" s="118">
        <v>1</v>
      </c>
      <c r="F57" s="117">
        <v>0</v>
      </c>
      <c r="G57" s="117">
        <f t="shared" si="3"/>
        <v>0</v>
      </c>
    </row>
    <row r="58" spans="2:8" ht="51">
      <c r="B58" s="118" t="s">
        <v>139</v>
      </c>
      <c r="C58" s="118" t="s">
        <v>243</v>
      </c>
      <c r="D58" s="116" t="s">
        <v>298</v>
      </c>
      <c r="E58" s="118">
        <v>1</v>
      </c>
      <c r="F58" s="117">
        <v>0</v>
      </c>
      <c r="G58" s="117">
        <f t="shared" si="3"/>
        <v>0</v>
      </c>
      <c r="H58" s="118" t="s">
        <v>128</v>
      </c>
    </row>
    <row r="59" spans="2:8" ht="38.25">
      <c r="B59" s="118" t="s">
        <v>139</v>
      </c>
      <c r="C59" s="118" t="s">
        <v>297</v>
      </c>
      <c r="D59" s="116" t="s">
        <v>296</v>
      </c>
      <c r="E59" s="118">
        <v>1</v>
      </c>
      <c r="F59" s="117">
        <v>0</v>
      </c>
      <c r="G59" s="117">
        <f t="shared" si="3"/>
        <v>0</v>
      </c>
      <c r="H59" s="118" t="s">
        <v>295</v>
      </c>
    </row>
    <row r="60" spans="2:8" ht="38.25">
      <c r="B60" s="118" t="s">
        <v>139</v>
      </c>
      <c r="C60" s="118" t="s">
        <v>294</v>
      </c>
      <c r="D60" s="116" t="s">
        <v>293</v>
      </c>
      <c r="E60" s="118">
        <v>1</v>
      </c>
      <c r="F60" s="117">
        <v>0</v>
      </c>
      <c r="G60" s="117">
        <f t="shared" si="3"/>
        <v>0</v>
      </c>
      <c r="H60" s="118" t="s">
        <v>292</v>
      </c>
    </row>
    <row r="61" spans="2:8" ht="38.25">
      <c r="B61" s="118" t="s">
        <v>139</v>
      </c>
      <c r="C61" s="118" t="s">
        <v>264</v>
      </c>
      <c r="D61" s="116" t="s">
        <v>291</v>
      </c>
      <c r="E61" s="118">
        <v>1</v>
      </c>
      <c r="F61" s="117">
        <v>0</v>
      </c>
      <c r="G61" s="117">
        <f t="shared" si="3"/>
        <v>0</v>
      </c>
      <c r="H61" s="118" t="s">
        <v>290</v>
      </c>
    </row>
    <row r="62" spans="2:8" ht="12.75">
      <c r="B62" s="118" t="s">
        <v>139</v>
      </c>
      <c r="C62" s="118" t="s">
        <v>289</v>
      </c>
      <c r="D62" s="116" t="s">
        <v>288</v>
      </c>
      <c r="E62" s="118">
        <v>1</v>
      </c>
      <c r="F62" s="117">
        <v>0</v>
      </c>
      <c r="G62" s="117">
        <f t="shared" si="3"/>
        <v>0</v>
      </c>
      <c r="H62" s="118" t="s">
        <v>287</v>
      </c>
    </row>
    <row r="63" spans="2:7" ht="25.5">
      <c r="B63" s="118" t="s">
        <v>139</v>
      </c>
      <c r="C63" s="118" t="s">
        <v>236</v>
      </c>
      <c r="D63" s="116" t="s">
        <v>286</v>
      </c>
      <c r="E63" s="118">
        <v>1</v>
      </c>
      <c r="F63" s="117">
        <v>0</v>
      </c>
      <c r="G63" s="117">
        <f t="shared" si="3"/>
        <v>0</v>
      </c>
    </row>
    <row r="64" spans="2:7" ht="25.5">
      <c r="B64" s="118" t="s">
        <v>139</v>
      </c>
      <c r="C64" s="118" t="s">
        <v>233</v>
      </c>
      <c r="D64" s="116" t="s">
        <v>232</v>
      </c>
      <c r="E64" s="118">
        <v>1</v>
      </c>
      <c r="F64" s="117">
        <v>0</v>
      </c>
      <c r="G64" s="117">
        <f t="shared" si="3"/>
        <v>0</v>
      </c>
    </row>
    <row r="65" spans="2:8" ht="12.75">
      <c r="B65" s="220" t="s">
        <v>137</v>
      </c>
      <c r="C65" s="221"/>
      <c r="D65" s="221"/>
      <c r="E65" s="221"/>
      <c r="F65" s="119"/>
      <c r="G65" s="119"/>
      <c r="H65" s="119"/>
    </row>
    <row r="66" spans="2:8" ht="63.75">
      <c r="B66" s="118" t="s">
        <v>137</v>
      </c>
      <c r="C66" s="118" t="s">
        <v>259</v>
      </c>
      <c r="D66" s="116" t="s">
        <v>285</v>
      </c>
      <c r="E66" s="118">
        <v>1</v>
      </c>
      <c r="F66" s="117">
        <v>0</v>
      </c>
      <c r="G66" s="117">
        <f aca="true" t="shared" si="4" ref="G66:G71">F66*E66</f>
        <v>0</v>
      </c>
      <c r="H66" s="118" t="s">
        <v>284</v>
      </c>
    </row>
    <row r="67" spans="2:8" ht="51">
      <c r="B67" s="118" t="s">
        <v>137</v>
      </c>
      <c r="C67" s="118" t="s">
        <v>243</v>
      </c>
      <c r="D67" s="116" t="s">
        <v>283</v>
      </c>
      <c r="E67" s="118">
        <v>1</v>
      </c>
      <c r="F67" s="117">
        <v>0</v>
      </c>
      <c r="G67" s="117">
        <f t="shared" si="4"/>
        <v>0</v>
      </c>
      <c r="H67" s="118" t="s">
        <v>255</v>
      </c>
    </row>
    <row r="68" spans="2:7" ht="12.75">
      <c r="B68" s="118" t="s">
        <v>137</v>
      </c>
      <c r="C68" s="118" t="s">
        <v>248</v>
      </c>
      <c r="D68" s="116" t="s">
        <v>247</v>
      </c>
      <c r="E68" s="118">
        <v>1</v>
      </c>
      <c r="F68" s="117">
        <v>0</v>
      </c>
      <c r="G68" s="117">
        <f t="shared" si="4"/>
        <v>0</v>
      </c>
    </row>
    <row r="69" spans="1:8" ht="12.75">
      <c r="A69" s="118"/>
      <c r="B69" s="118" t="s">
        <v>137</v>
      </c>
      <c r="C69" s="121" t="s">
        <v>282</v>
      </c>
      <c r="D69" s="116" t="s">
        <v>281</v>
      </c>
      <c r="E69" s="123">
        <v>1</v>
      </c>
      <c r="F69" s="117">
        <v>0</v>
      </c>
      <c r="G69" s="122">
        <f t="shared" si="4"/>
        <v>0</v>
      </c>
      <c r="H69" s="121"/>
    </row>
    <row r="70" spans="2:7" ht="25.5">
      <c r="B70" s="118" t="s">
        <v>137</v>
      </c>
      <c r="C70" s="118" t="s">
        <v>236</v>
      </c>
      <c r="D70" s="116" t="s">
        <v>277</v>
      </c>
      <c r="E70" s="118">
        <v>1</v>
      </c>
      <c r="F70" s="117">
        <v>0</v>
      </c>
      <c r="G70" s="117">
        <f t="shared" si="4"/>
        <v>0</v>
      </c>
    </row>
    <row r="71" spans="2:7" ht="25.5">
      <c r="B71" s="118" t="s">
        <v>137</v>
      </c>
      <c r="C71" s="118" t="s">
        <v>233</v>
      </c>
      <c r="D71" s="116" t="s">
        <v>232</v>
      </c>
      <c r="E71" s="118">
        <v>1</v>
      </c>
      <c r="F71" s="117">
        <v>0</v>
      </c>
      <c r="G71" s="117">
        <f t="shared" si="4"/>
        <v>0</v>
      </c>
    </row>
    <row r="72" spans="2:8" ht="12.75">
      <c r="B72" s="220" t="s">
        <v>136</v>
      </c>
      <c r="C72" s="221"/>
      <c r="D72" s="221"/>
      <c r="E72" s="221"/>
      <c r="F72" s="119"/>
      <c r="G72" s="119"/>
      <c r="H72" s="119"/>
    </row>
    <row r="73" spans="2:8" ht="63.75">
      <c r="B73" s="118" t="s">
        <v>136</v>
      </c>
      <c r="C73" s="118" t="s">
        <v>259</v>
      </c>
      <c r="D73" s="116" t="s">
        <v>285</v>
      </c>
      <c r="E73" s="118">
        <v>1</v>
      </c>
      <c r="F73" s="117">
        <v>0</v>
      </c>
      <c r="G73" s="117">
        <f aca="true" t="shared" si="5" ref="G73:G78">F73*E73</f>
        <v>0</v>
      </c>
      <c r="H73" s="118" t="s">
        <v>284</v>
      </c>
    </row>
    <row r="74" spans="2:8" ht="51">
      <c r="B74" s="118" t="s">
        <v>136</v>
      </c>
      <c r="C74" s="118" t="s">
        <v>243</v>
      </c>
      <c r="D74" s="116" t="s">
        <v>283</v>
      </c>
      <c r="E74" s="118">
        <v>1</v>
      </c>
      <c r="F74" s="117">
        <v>0</v>
      </c>
      <c r="G74" s="117">
        <f t="shared" si="5"/>
        <v>0</v>
      </c>
      <c r="H74" s="118" t="s">
        <v>255</v>
      </c>
    </row>
    <row r="75" spans="2:7" ht="12.75">
      <c r="B75" s="118" t="s">
        <v>136</v>
      </c>
      <c r="C75" s="118" t="s">
        <v>248</v>
      </c>
      <c r="D75" s="116" t="s">
        <v>247</v>
      </c>
      <c r="E75" s="118">
        <v>1</v>
      </c>
      <c r="F75" s="117">
        <v>0</v>
      </c>
      <c r="G75" s="117">
        <f t="shared" si="5"/>
        <v>0</v>
      </c>
    </row>
    <row r="76" spans="1:8" ht="12.75">
      <c r="A76" s="118"/>
      <c r="B76" s="121" t="s">
        <v>136</v>
      </c>
      <c r="C76" s="121" t="s">
        <v>282</v>
      </c>
      <c r="D76" s="116" t="s">
        <v>281</v>
      </c>
      <c r="E76" s="123">
        <v>1</v>
      </c>
      <c r="F76" s="117">
        <v>0</v>
      </c>
      <c r="G76" s="122">
        <f t="shared" si="5"/>
        <v>0</v>
      </c>
      <c r="H76" s="121"/>
    </row>
    <row r="77" spans="2:7" ht="25.5">
      <c r="B77" s="118" t="s">
        <v>136</v>
      </c>
      <c r="C77" s="118" t="s">
        <v>236</v>
      </c>
      <c r="D77" s="116" t="s">
        <v>277</v>
      </c>
      <c r="E77" s="118">
        <v>1</v>
      </c>
      <c r="F77" s="117">
        <v>0</v>
      </c>
      <c r="G77" s="117">
        <f t="shared" si="5"/>
        <v>0</v>
      </c>
    </row>
    <row r="78" spans="2:7" ht="25.5">
      <c r="B78" s="118" t="s">
        <v>136</v>
      </c>
      <c r="C78" s="118" t="s">
        <v>233</v>
      </c>
      <c r="D78" s="116" t="s">
        <v>232</v>
      </c>
      <c r="E78" s="118">
        <v>1</v>
      </c>
      <c r="F78" s="117">
        <v>0</v>
      </c>
      <c r="G78" s="117">
        <f t="shared" si="5"/>
        <v>0</v>
      </c>
    </row>
    <row r="79" spans="2:8" ht="12.75">
      <c r="B79" s="220" t="s">
        <v>135</v>
      </c>
      <c r="C79" s="221"/>
      <c r="D79" s="221"/>
      <c r="E79" s="221"/>
      <c r="F79" s="119"/>
      <c r="G79" s="119"/>
      <c r="H79" s="119"/>
    </row>
    <row r="80" spans="2:8" ht="51">
      <c r="B80" s="118" t="s">
        <v>135</v>
      </c>
      <c r="C80" s="118" t="s">
        <v>246</v>
      </c>
      <c r="D80" s="116" t="s">
        <v>280</v>
      </c>
      <c r="E80" s="118">
        <v>3</v>
      </c>
      <c r="F80" s="117">
        <v>0</v>
      </c>
      <c r="G80" s="117">
        <f>F80*E80</f>
        <v>0</v>
      </c>
      <c r="H80" s="118" t="s">
        <v>279</v>
      </c>
    </row>
    <row r="81" spans="2:8" ht="51">
      <c r="B81" s="118" t="s">
        <v>135</v>
      </c>
      <c r="C81" s="118" t="s">
        <v>243</v>
      </c>
      <c r="D81" s="116" t="s">
        <v>278</v>
      </c>
      <c r="E81" s="118">
        <v>3</v>
      </c>
      <c r="F81" s="117">
        <v>0</v>
      </c>
      <c r="G81" s="117">
        <f>F81*E81</f>
        <v>0</v>
      </c>
      <c r="H81" s="118" t="s">
        <v>128</v>
      </c>
    </row>
    <row r="82" spans="2:7" ht="12.75">
      <c r="B82" s="118" t="s">
        <v>135</v>
      </c>
      <c r="C82" s="118" t="s">
        <v>240</v>
      </c>
      <c r="D82" s="116" t="s">
        <v>240</v>
      </c>
      <c r="E82" s="118">
        <v>3</v>
      </c>
      <c r="F82" s="117">
        <v>0</v>
      </c>
      <c r="G82" s="117">
        <f>F82*E82</f>
        <v>0</v>
      </c>
    </row>
    <row r="83" spans="2:7" ht="25.5">
      <c r="B83" s="118" t="s">
        <v>135</v>
      </c>
      <c r="C83" s="118" t="s">
        <v>236</v>
      </c>
      <c r="D83" s="116" t="s">
        <v>277</v>
      </c>
      <c r="E83" s="118">
        <v>3</v>
      </c>
      <c r="F83" s="117">
        <v>0</v>
      </c>
      <c r="G83" s="117">
        <f>F83*E83</f>
        <v>0</v>
      </c>
    </row>
    <row r="84" spans="2:7" ht="25.5">
      <c r="B84" s="118" t="s">
        <v>135</v>
      </c>
      <c r="C84" s="118" t="s">
        <v>233</v>
      </c>
      <c r="D84" s="116" t="s">
        <v>232</v>
      </c>
      <c r="E84" s="118">
        <v>3</v>
      </c>
      <c r="F84" s="117">
        <v>0</v>
      </c>
      <c r="G84" s="117">
        <f>F84*E84</f>
        <v>0</v>
      </c>
    </row>
    <row r="85" spans="2:8" ht="12.75">
      <c r="B85" s="220" t="s">
        <v>134</v>
      </c>
      <c r="C85" s="221"/>
      <c r="D85" s="221"/>
      <c r="E85" s="221"/>
      <c r="F85" s="119"/>
      <c r="G85" s="119"/>
      <c r="H85" s="119"/>
    </row>
    <row r="86" spans="2:8" ht="63.75">
      <c r="B86" s="118" t="s">
        <v>134</v>
      </c>
      <c r="C86" s="118" t="s">
        <v>259</v>
      </c>
      <c r="D86" s="116" t="s">
        <v>276</v>
      </c>
      <c r="E86" s="118">
        <v>1</v>
      </c>
      <c r="F86" s="117">
        <v>0</v>
      </c>
      <c r="G86" s="117">
        <f>F86*E86</f>
        <v>0</v>
      </c>
      <c r="H86" s="118" t="s">
        <v>275</v>
      </c>
    </row>
    <row r="87" spans="2:8" ht="63.75">
      <c r="B87" s="118" t="s">
        <v>134</v>
      </c>
      <c r="C87" s="118" t="s">
        <v>243</v>
      </c>
      <c r="D87" s="116" t="s">
        <v>274</v>
      </c>
      <c r="E87" s="118">
        <v>1</v>
      </c>
      <c r="F87" s="117">
        <v>0</v>
      </c>
      <c r="G87" s="117">
        <f>F87*E87</f>
        <v>0</v>
      </c>
      <c r="H87" s="118" t="s">
        <v>273</v>
      </c>
    </row>
    <row r="88" spans="2:7" ht="12.75">
      <c r="B88" s="118" t="s">
        <v>134</v>
      </c>
      <c r="C88" s="118" t="s">
        <v>272</v>
      </c>
      <c r="D88" s="116" t="s">
        <v>271</v>
      </c>
      <c r="E88" s="118">
        <v>10</v>
      </c>
      <c r="F88" s="117">
        <v>0</v>
      </c>
      <c r="G88" s="117">
        <f>F88*E88</f>
        <v>0</v>
      </c>
    </row>
    <row r="89" spans="2:7" ht="25.5">
      <c r="B89" s="118" t="s">
        <v>134</v>
      </c>
      <c r="C89" s="118" t="s">
        <v>236</v>
      </c>
      <c r="D89" s="116" t="s">
        <v>270</v>
      </c>
      <c r="E89" s="118">
        <v>1</v>
      </c>
      <c r="F89" s="117">
        <v>0</v>
      </c>
      <c r="G89" s="117">
        <f>F89*E89</f>
        <v>0</v>
      </c>
    </row>
    <row r="90" spans="2:7" ht="25.5">
      <c r="B90" s="118" t="s">
        <v>134</v>
      </c>
      <c r="C90" s="118" t="s">
        <v>233</v>
      </c>
      <c r="D90" s="116" t="s">
        <v>232</v>
      </c>
      <c r="E90" s="118">
        <v>1</v>
      </c>
      <c r="F90" s="117">
        <v>0</v>
      </c>
      <c r="G90" s="117">
        <f>F90*E90</f>
        <v>0</v>
      </c>
    </row>
    <row r="91" spans="2:8" ht="12.75">
      <c r="B91" s="220" t="s">
        <v>133</v>
      </c>
      <c r="C91" s="221"/>
      <c r="D91" s="221"/>
      <c r="E91" s="221"/>
      <c r="F91" s="119"/>
      <c r="G91" s="119"/>
      <c r="H91" s="119"/>
    </row>
    <row r="92" spans="2:8" ht="51">
      <c r="B92" s="118" t="s">
        <v>133</v>
      </c>
      <c r="C92" s="118" t="s">
        <v>259</v>
      </c>
      <c r="D92" s="116" t="s">
        <v>258</v>
      </c>
      <c r="E92" s="118">
        <v>1</v>
      </c>
      <c r="F92" s="117">
        <v>0</v>
      </c>
      <c r="G92" s="117">
        <f aca="true" t="shared" si="6" ref="G92:G97">F92*E92</f>
        <v>0</v>
      </c>
      <c r="H92" s="118" t="s">
        <v>257</v>
      </c>
    </row>
    <row r="93" spans="2:8" ht="51">
      <c r="B93" s="118" t="s">
        <v>133</v>
      </c>
      <c r="C93" s="118" t="s">
        <v>243</v>
      </c>
      <c r="D93" s="116" t="s">
        <v>256</v>
      </c>
      <c r="E93" s="118">
        <v>1</v>
      </c>
      <c r="F93" s="117">
        <v>0</v>
      </c>
      <c r="G93" s="117">
        <f t="shared" si="6"/>
        <v>0</v>
      </c>
      <c r="H93" s="118" t="s">
        <v>255</v>
      </c>
    </row>
    <row r="94" spans="1:8" ht="38.25">
      <c r="A94" s="118"/>
      <c r="B94" s="118" t="s">
        <v>133</v>
      </c>
      <c r="C94" s="118" t="s">
        <v>254</v>
      </c>
      <c r="D94" s="116" t="s">
        <v>269</v>
      </c>
      <c r="E94" s="118">
        <v>1</v>
      </c>
      <c r="F94" s="117">
        <v>0</v>
      </c>
      <c r="G94" s="117">
        <f t="shared" si="6"/>
        <v>0</v>
      </c>
      <c r="H94" s="118" t="s">
        <v>268</v>
      </c>
    </row>
    <row r="95" spans="2:7" ht="12.75">
      <c r="B95" s="118" t="s">
        <v>133</v>
      </c>
      <c r="C95" s="118" t="s">
        <v>248</v>
      </c>
      <c r="D95" s="116" t="s">
        <v>247</v>
      </c>
      <c r="E95" s="118">
        <v>1</v>
      </c>
      <c r="F95" s="117">
        <v>0</v>
      </c>
      <c r="G95" s="117">
        <f t="shared" si="6"/>
        <v>0</v>
      </c>
    </row>
    <row r="96" spans="2:7" ht="25.5">
      <c r="B96" s="118" t="s">
        <v>133</v>
      </c>
      <c r="C96" s="118" t="s">
        <v>236</v>
      </c>
      <c r="D96" s="116" t="s">
        <v>267</v>
      </c>
      <c r="E96" s="118">
        <v>1</v>
      </c>
      <c r="F96" s="117">
        <v>0</v>
      </c>
      <c r="G96" s="117">
        <f t="shared" si="6"/>
        <v>0</v>
      </c>
    </row>
    <row r="97" spans="2:7" ht="25.5">
      <c r="B97" s="118" t="s">
        <v>133</v>
      </c>
      <c r="C97" s="118" t="s">
        <v>233</v>
      </c>
      <c r="D97" s="116" t="s">
        <v>232</v>
      </c>
      <c r="E97" s="118">
        <v>1</v>
      </c>
      <c r="F97" s="117">
        <v>0</v>
      </c>
      <c r="G97" s="117">
        <f t="shared" si="6"/>
        <v>0</v>
      </c>
    </row>
    <row r="98" spans="2:8" ht="12.75">
      <c r="B98" s="220" t="s">
        <v>132</v>
      </c>
      <c r="C98" s="221"/>
      <c r="D98" s="221"/>
      <c r="E98" s="221"/>
      <c r="F98" s="119"/>
      <c r="G98" s="119"/>
      <c r="H98" s="119"/>
    </row>
    <row r="99" spans="2:8" ht="51">
      <c r="B99" s="118" t="s">
        <v>132</v>
      </c>
      <c r="C99" s="118" t="s">
        <v>259</v>
      </c>
      <c r="D99" s="116" t="s">
        <v>266</v>
      </c>
      <c r="E99" s="118">
        <v>1</v>
      </c>
      <c r="F99" s="117">
        <v>0</v>
      </c>
      <c r="G99" s="117">
        <f aca="true" t="shared" si="7" ref="G99:G105">F99*E99</f>
        <v>0</v>
      </c>
      <c r="H99" s="118" t="s">
        <v>131</v>
      </c>
    </row>
    <row r="100" spans="2:8" ht="38.25">
      <c r="B100" s="118" t="s">
        <v>132</v>
      </c>
      <c r="C100" s="118" t="s">
        <v>243</v>
      </c>
      <c r="D100" s="116" t="s">
        <v>265</v>
      </c>
      <c r="E100" s="118">
        <v>1</v>
      </c>
      <c r="F100" s="117">
        <v>0</v>
      </c>
      <c r="G100" s="117">
        <f t="shared" si="7"/>
        <v>0</v>
      </c>
      <c r="H100" s="118" t="s">
        <v>241</v>
      </c>
    </row>
    <row r="101" spans="2:8" ht="25.5">
      <c r="B101" s="118" t="s">
        <v>132</v>
      </c>
      <c r="C101" s="118" t="s">
        <v>252</v>
      </c>
      <c r="D101" s="116" t="s">
        <v>251</v>
      </c>
      <c r="E101" s="118">
        <v>1</v>
      </c>
      <c r="F101" s="117">
        <v>0</v>
      </c>
      <c r="G101" s="117">
        <f t="shared" si="7"/>
        <v>0</v>
      </c>
      <c r="H101" s="118" t="s">
        <v>250</v>
      </c>
    </row>
    <row r="102" spans="2:8" ht="25.5">
      <c r="B102" s="118" t="s">
        <v>132</v>
      </c>
      <c r="C102" s="118" t="s">
        <v>264</v>
      </c>
      <c r="D102" s="116" t="s">
        <v>263</v>
      </c>
      <c r="E102" s="118">
        <v>1</v>
      </c>
      <c r="F102" s="117">
        <v>0</v>
      </c>
      <c r="G102" s="117">
        <f t="shared" si="7"/>
        <v>0</v>
      </c>
      <c r="H102" s="118" t="s">
        <v>262</v>
      </c>
    </row>
    <row r="103" spans="2:7" ht="12.75">
      <c r="B103" s="118" t="s">
        <v>132</v>
      </c>
      <c r="C103" s="118" t="s">
        <v>261</v>
      </c>
      <c r="D103" s="118" t="s">
        <v>260</v>
      </c>
      <c r="E103" s="118">
        <v>1</v>
      </c>
      <c r="F103" s="117">
        <v>0</v>
      </c>
      <c r="G103" s="117">
        <f t="shared" si="7"/>
        <v>0</v>
      </c>
    </row>
    <row r="104" spans="2:7" ht="25.5">
      <c r="B104" s="118" t="s">
        <v>132</v>
      </c>
      <c r="C104" s="118" t="s">
        <v>236</v>
      </c>
      <c r="D104" s="116" t="s">
        <v>249</v>
      </c>
      <c r="E104" s="118">
        <v>1</v>
      </c>
      <c r="F104" s="117">
        <v>0</v>
      </c>
      <c r="G104" s="117">
        <f t="shared" si="7"/>
        <v>0</v>
      </c>
    </row>
    <row r="105" spans="2:7" ht="25.5">
      <c r="B105" s="118" t="s">
        <v>132</v>
      </c>
      <c r="C105" s="118" t="s">
        <v>233</v>
      </c>
      <c r="D105" s="116" t="s">
        <v>232</v>
      </c>
      <c r="E105" s="118">
        <v>1</v>
      </c>
      <c r="F105" s="117">
        <v>0</v>
      </c>
      <c r="G105" s="117">
        <f t="shared" si="7"/>
        <v>0</v>
      </c>
    </row>
    <row r="106" spans="2:8" ht="12.75">
      <c r="B106" s="220" t="s">
        <v>130</v>
      </c>
      <c r="C106" s="221"/>
      <c r="D106" s="221"/>
      <c r="E106" s="221"/>
      <c r="F106" s="119"/>
      <c r="G106" s="119"/>
      <c r="H106" s="119"/>
    </row>
    <row r="107" spans="2:8" ht="51">
      <c r="B107" s="118" t="s">
        <v>130</v>
      </c>
      <c r="C107" s="118" t="s">
        <v>259</v>
      </c>
      <c r="D107" s="116" t="s">
        <v>258</v>
      </c>
      <c r="E107" s="118">
        <v>1</v>
      </c>
      <c r="F107" s="117">
        <v>0</v>
      </c>
      <c r="G107" s="117">
        <f aca="true" t="shared" si="8" ref="G107:G113">F107*E107</f>
        <v>0</v>
      </c>
      <c r="H107" s="118" t="s">
        <v>257</v>
      </c>
    </row>
    <row r="108" spans="2:8" ht="51">
      <c r="B108" s="118" t="s">
        <v>130</v>
      </c>
      <c r="C108" s="118" t="s">
        <v>243</v>
      </c>
      <c r="D108" s="116" t="s">
        <v>256</v>
      </c>
      <c r="E108" s="118">
        <v>1</v>
      </c>
      <c r="F108" s="117">
        <v>0</v>
      </c>
      <c r="G108" s="117">
        <f t="shared" si="8"/>
        <v>0</v>
      </c>
      <c r="H108" s="118" t="s">
        <v>255</v>
      </c>
    </row>
    <row r="109" spans="1:8" ht="51">
      <c r="A109" s="118"/>
      <c r="B109" s="118" t="s">
        <v>130</v>
      </c>
      <c r="C109" s="118" t="s">
        <v>254</v>
      </c>
      <c r="D109" s="116" t="s">
        <v>253</v>
      </c>
      <c r="E109" s="118">
        <v>1</v>
      </c>
      <c r="F109" s="117">
        <v>0</v>
      </c>
      <c r="G109" s="117">
        <f t="shared" si="8"/>
        <v>0</v>
      </c>
      <c r="H109" s="118" t="s">
        <v>127</v>
      </c>
    </row>
    <row r="110" spans="2:8" ht="25.5">
      <c r="B110" s="118" t="s">
        <v>130</v>
      </c>
      <c r="C110" s="118" t="s">
        <v>252</v>
      </c>
      <c r="D110" s="116" t="s">
        <v>251</v>
      </c>
      <c r="E110" s="118">
        <v>1</v>
      </c>
      <c r="F110" s="117">
        <v>0</v>
      </c>
      <c r="G110" s="117">
        <f t="shared" si="8"/>
        <v>0</v>
      </c>
      <c r="H110" s="118" t="s">
        <v>250</v>
      </c>
    </row>
    <row r="111" spans="2:7" ht="25.5">
      <c r="B111" s="118" t="s">
        <v>130</v>
      </c>
      <c r="C111" s="118" t="s">
        <v>236</v>
      </c>
      <c r="D111" s="116" t="s">
        <v>249</v>
      </c>
      <c r="E111" s="118">
        <v>1</v>
      </c>
      <c r="F111" s="117">
        <v>0</v>
      </c>
      <c r="G111" s="117">
        <f t="shared" si="8"/>
        <v>0</v>
      </c>
    </row>
    <row r="112" spans="2:7" ht="25.5">
      <c r="B112" s="118" t="s">
        <v>130</v>
      </c>
      <c r="C112" s="118" t="s">
        <v>233</v>
      </c>
      <c r="D112" s="116" t="s">
        <v>232</v>
      </c>
      <c r="E112" s="118">
        <v>1</v>
      </c>
      <c r="F112" s="117">
        <v>0</v>
      </c>
      <c r="G112" s="117">
        <f t="shared" si="8"/>
        <v>0</v>
      </c>
    </row>
    <row r="113" spans="2:7" ht="12.75">
      <c r="B113" s="118" t="s">
        <v>130</v>
      </c>
      <c r="C113" s="118" t="s">
        <v>248</v>
      </c>
      <c r="D113" s="116" t="s">
        <v>247</v>
      </c>
      <c r="E113" s="118">
        <v>1</v>
      </c>
      <c r="F113" s="117">
        <v>0</v>
      </c>
      <c r="G113" s="117">
        <f t="shared" si="8"/>
        <v>0</v>
      </c>
    </row>
    <row r="114" spans="2:8" ht="12.75">
      <c r="B114" s="220" t="s">
        <v>129</v>
      </c>
      <c r="C114" s="221"/>
      <c r="D114" s="221"/>
      <c r="E114" s="221"/>
      <c r="F114" s="119"/>
      <c r="G114" s="119"/>
      <c r="H114" s="119"/>
    </row>
    <row r="115" spans="2:8" ht="51">
      <c r="B115" s="118" t="s">
        <v>129</v>
      </c>
      <c r="C115" s="118" t="s">
        <v>259</v>
      </c>
      <c r="D115" s="116" t="s">
        <v>258</v>
      </c>
      <c r="E115" s="118">
        <v>1</v>
      </c>
      <c r="F115" s="117">
        <v>0</v>
      </c>
      <c r="G115" s="117">
        <f aca="true" t="shared" si="9" ref="G115:G121">F115*E115</f>
        <v>0</v>
      </c>
      <c r="H115" s="118" t="s">
        <v>257</v>
      </c>
    </row>
    <row r="116" spans="2:8" ht="51">
      <c r="B116" s="118" t="s">
        <v>129</v>
      </c>
      <c r="C116" s="118" t="s">
        <v>243</v>
      </c>
      <c r="D116" s="116" t="s">
        <v>256</v>
      </c>
      <c r="E116" s="118">
        <v>1</v>
      </c>
      <c r="F116" s="117">
        <v>0</v>
      </c>
      <c r="G116" s="117">
        <f t="shared" si="9"/>
        <v>0</v>
      </c>
      <c r="H116" s="118" t="s">
        <v>255</v>
      </c>
    </row>
    <row r="117" spans="2:8" ht="51">
      <c r="B117" s="118" t="s">
        <v>129</v>
      </c>
      <c r="C117" s="118" t="s">
        <v>254</v>
      </c>
      <c r="D117" s="116" t="s">
        <v>253</v>
      </c>
      <c r="E117" s="118">
        <v>1</v>
      </c>
      <c r="F117" s="117">
        <v>0</v>
      </c>
      <c r="G117" s="117">
        <f t="shared" si="9"/>
        <v>0</v>
      </c>
      <c r="H117" s="118" t="s">
        <v>127</v>
      </c>
    </row>
    <row r="118" spans="2:8" ht="25.5">
      <c r="B118" s="118" t="s">
        <v>129</v>
      </c>
      <c r="C118" s="118" t="s">
        <v>252</v>
      </c>
      <c r="D118" s="116" t="s">
        <v>251</v>
      </c>
      <c r="E118" s="118">
        <v>1</v>
      </c>
      <c r="F118" s="117">
        <v>0</v>
      </c>
      <c r="G118" s="117">
        <f t="shared" si="9"/>
        <v>0</v>
      </c>
      <c r="H118" s="118" t="s">
        <v>250</v>
      </c>
    </row>
    <row r="119" spans="2:7" ht="25.5">
      <c r="B119" s="118" t="s">
        <v>129</v>
      </c>
      <c r="C119" s="118" t="s">
        <v>236</v>
      </c>
      <c r="D119" s="116" t="s">
        <v>249</v>
      </c>
      <c r="E119" s="118">
        <v>1</v>
      </c>
      <c r="F119" s="117">
        <v>0</v>
      </c>
      <c r="G119" s="117">
        <f t="shared" si="9"/>
        <v>0</v>
      </c>
    </row>
    <row r="120" spans="2:7" ht="25.5">
      <c r="B120" s="118" t="s">
        <v>129</v>
      </c>
      <c r="C120" s="118" t="s">
        <v>233</v>
      </c>
      <c r="D120" s="116" t="s">
        <v>232</v>
      </c>
      <c r="E120" s="118">
        <v>1</v>
      </c>
      <c r="F120" s="117">
        <v>0</v>
      </c>
      <c r="G120" s="117">
        <f t="shared" si="9"/>
        <v>0</v>
      </c>
    </row>
    <row r="121" spans="2:7" ht="12.75">
      <c r="B121" s="118" t="s">
        <v>129</v>
      </c>
      <c r="C121" s="118" t="s">
        <v>248</v>
      </c>
      <c r="D121" s="116" t="s">
        <v>247</v>
      </c>
      <c r="E121" s="118">
        <v>1</v>
      </c>
      <c r="F121" s="117">
        <v>0</v>
      </c>
      <c r="G121" s="117">
        <f t="shared" si="9"/>
        <v>0</v>
      </c>
    </row>
    <row r="122" spans="2:8" ht="12.75">
      <c r="B122" s="220" t="s">
        <v>234</v>
      </c>
      <c r="C122" s="221"/>
      <c r="D122" s="221"/>
      <c r="E122" s="221"/>
      <c r="F122" s="119"/>
      <c r="G122" s="119"/>
      <c r="H122" s="119"/>
    </row>
    <row r="123" spans="2:8" ht="51">
      <c r="B123" s="118" t="s">
        <v>234</v>
      </c>
      <c r="C123" s="118" t="s">
        <v>246</v>
      </c>
      <c r="D123" s="116" t="s">
        <v>245</v>
      </c>
      <c r="E123" s="118">
        <v>1</v>
      </c>
      <c r="F123" s="117">
        <v>0</v>
      </c>
      <c r="G123" s="117">
        <f aca="true" t="shared" si="10" ref="G123:G128">F123*E123</f>
        <v>0</v>
      </c>
      <c r="H123" s="118" t="s">
        <v>244</v>
      </c>
    </row>
    <row r="124" spans="2:8" ht="63.75">
      <c r="B124" s="118" t="s">
        <v>234</v>
      </c>
      <c r="C124" s="118" t="s">
        <v>243</v>
      </c>
      <c r="D124" s="116" t="s">
        <v>242</v>
      </c>
      <c r="E124" s="118">
        <v>1</v>
      </c>
      <c r="F124" s="117">
        <v>0</v>
      </c>
      <c r="G124" s="117">
        <f t="shared" si="10"/>
        <v>0</v>
      </c>
      <c r="H124" s="118" t="s">
        <v>241</v>
      </c>
    </row>
    <row r="125" spans="2:7" ht="12.75">
      <c r="B125" s="118" t="s">
        <v>234</v>
      </c>
      <c r="C125" s="118" t="s">
        <v>240</v>
      </c>
      <c r="D125" s="116" t="s">
        <v>239</v>
      </c>
      <c r="E125" s="118">
        <v>1</v>
      </c>
      <c r="F125" s="117">
        <v>0</v>
      </c>
      <c r="G125" s="117">
        <f t="shared" si="10"/>
        <v>0</v>
      </c>
    </row>
    <row r="126" spans="2:7" ht="63.75">
      <c r="B126" s="118" t="s">
        <v>234</v>
      </c>
      <c r="C126" s="118" t="s">
        <v>238</v>
      </c>
      <c r="D126" s="116" t="s">
        <v>237</v>
      </c>
      <c r="E126" s="118">
        <v>1</v>
      </c>
      <c r="F126" s="117">
        <v>0</v>
      </c>
      <c r="G126" s="117">
        <f t="shared" si="10"/>
        <v>0</v>
      </c>
    </row>
    <row r="127" spans="2:7" ht="25.5">
      <c r="B127" s="118" t="s">
        <v>234</v>
      </c>
      <c r="C127" s="118" t="s">
        <v>236</v>
      </c>
      <c r="D127" s="116" t="s">
        <v>235</v>
      </c>
      <c r="E127" s="118">
        <v>1</v>
      </c>
      <c r="F127" s="117">
        <v>0</v>
      </c>
      <c r="G127" s="117">
        <f t="shared" si="10"/>
        <v>0</v>
      </c>
    </row>
    <row r="128" spans="2:7" ht="25.5">
      <c r="B128" s="118" t="s">
        <v>234</v>
      </c>
      <c r="C128" s="118" t="s">
        <v>233</v>
      </c>
      <c r="D128" s="116" t="s">
        <v>232</v>
      </c>
      <c r="E128" s="118">
        <v>1</v>
      </c>
      <c r="F128" s="117">
        <v>0</v>
      </c>
      <c r="G128" s="117">
        <f t="shared" si="10"/>
        <v>0</v>
      </c>
    </row>
    <row r="129" spans="2:8" ht="12.75">
      <c r="B129" s="220" t="s">
        <v>231</v>
      </c>
      <c r="C129" s="221"/>
      <c r="D129" s="221"/>
      <c r="E129" s="221"/>
      <c r="F129" s="119"/>
      <c r="G129" s="119"/>
      <c r="H129" s="119"/>
    </row>
    <row r="130" spans="3:7" ht="12.75">
      <c r="C130" s="118" t="s">
        <v>231</v>
      </c>
      <c r="D130" s="116" t="s">
        <v>230</v>
      </c>
      <c r="E130" s="118">
        <v>1</v>
      </c>
      <c r="F130" s="117">
        <v>0</v>
      </c>
      <c r="G130" s="117">
        <f>F130*E130</f>
        <v>0</v>
      </c>
    </row>
    <row r="131" spans="2:8" ht="12.75">
      <c r="B131" s="220" t="s">
        <v>231</v>
      </c>
      <c r="C131" s="221"/>
      <c r="D131" s="221"/>
      <c r="E131" s="221"/>
      <c r="F131" s="120"/>
      <c r="G131" s="120"/>
      <c r="H131" s="120"/>
    </row>
    <row r="132" spans="2:8" ht="12.75">
      <c r="B132" s="125"/>
      <c r="C132" s="126" t="s">
        <v>154</v>
      </c>
      <c r="D132" s="127"/>
      <c r="E132" s="128"/>
      <c r="F132" s="129"/>
      <c r="G132" s="129">
        <f>SUM(G3:G131)</f>
        <v>0</v>
      </c>
      <c r="H132" s="125"/>
    </row>
    <row r="133" ht="12.75">
      <c r="D133" s="116"/>
    </row>
    <row r="134" ht="12.75">
      <c r="D134" s="116"/>
    </row>
    <row r="135" ht="12.75">
      <c r="D135" s="116"/>
    </row>
    <row r="136" ht="12.75">
      <c r="D136" s="116"/>
    </row>
    <row r="137" ht="12.75">
      <c r="D137" s="116"/>
    </row>
    <row r="138" ht="12.75">
      <c r="D138" s="116"/>
    </row>
    <row r="139" ht="12.75">
      <c r="D139" s="116"/>
    </row>
    <row r="140" ht="12.75">
      <c r="D140" s="116"/>
    </row>
    <row r="141" ht="12.75">
      <c r="D141" s="116"/>
    </row>
    <row r="142" ht="12.75">
      <c r="D142" s="116"/>
    </row>
    <row r="143" ht="12.75">
      <c r="D143" s="116"/>
    </row>
    <row r="144" ht="12.75">
      <c r="D144" s="116"/>
    </row>
    <row r="145" ht="12.75">
      <c r="D145" s="116"/>
    </row>
    <row r="146" ht="12.75">
      <c r="D146" s="116"/>
    </row>
    <row r="147" ht="12.75">
      <c r="D147" s="116"/>
    </row>
    <row r="148" ht="12.75">
      <c r="D148" s="116"/>
    </row>
    <row r="149" ht="12.75">
      <c r="D149" s="116"/>
    </row>
    <row r="150" ht="12.75">
      <c r="D150" s="116"/>
    </row>
    <row r="151" ht="12.75">
      <c r="D151" s="116"/>
    </row>
    <row r="152" ht="12.75">
      <c r="D152" s="116"/>
    </row>
    <row r="153" ht="12.75">
      <c r="D153" s="116"/>
    </row>
    <row r="154" ht="12.75">
      <c r="D154" s="116"/>
    </row>
    <row r="155" ht="12.75">
      <c r="D155" s="116"/>
    </row>
    <row r="156" ht="12.75">
      <c r="D156" s="116"/>
    </row>
    <row r="157" ht="12.75">
      <c r="D157" s="116"/>
    </row>
    <row r="158" ht="12.75">
      <c r="D158" s="116"/>
    </row>
    <row r="159" ht="12.75">
      <c r="D159" s="116"/>
    </row>
    <row r="160" ht="12.75">
      <c r="D160" s="116"/>
    </row>
    <row r="161" ht="12.75">
      <c r="D161" s="116"/>
    </row>
    <row r="162" ht="12.75">
      <c r="D162" s="116"/>
    </row>
    <row r="163" ht="12.75">
      <c r="D163" s="116"/>
    </row>
    <row r="164" ht="12.75">
      <c r="D164" s="116"/>
    </row>
    <row r="165" ht="12.75">
      <c r="D165" s="116"/>
    </row>
    <row r="166" ht="12.75">
      <c r="D166" s="116"/>
    </row>
    <row r="167" ht="12.75">
      <c r="D167" s="116"/>
    </row>
    <row r="168" ht="12.75">
      <c r="D168" s="116"/>
    </row>
    <row r="169" ht="12.75">
      <c r="D169" s="116"/>
    </row>
    <row r="170" ht="12.75">
      <c r="D170" s="116"/>
    </row>
    <row r="171" ht="12.75">
      <c r="D171" s="116"/>
    </row>
    <row r="172" ht="12.75">
      <c r="D172" s="116"/>
    </row>
    <row r="173" ht="12.75">
      <c r="D173" s="116"/>
    </row>
    <row r="174" ht="12.75">
      <c r="D174" s="116"/>
    </row>
    <row r="175" ht="12.75">
      <c r="D175" s="116"/>
    </row>
    <row r="176" ht="12.75">
      <c r="D176" s="116"/>
    </row>
    <row r="177" ht="12.75">
      <c r="D177" s="116"/>
    </row>
    <row r="178" ht="12.75">
      <c r="D178" s="116"/>
    </row>
    <row r="179" ht="12.75">
      <c r="D179" s="116"/>
    </row>
    <row r="180" ht="12.75">
      <c r="D180" s="116"/>
    </row>
    <row r="181" ht="12.75">
      <c r="D181" s="116"/>
    </row>
    <row r="182" ht="12.75">
      <c r="D182" s="116"/>
    </row>
    <row r="183" ht="12.75">
      <c r="D183" s="116"/>
    </row>
    <row r="184" ht="12.75">
      <c r="D184" s="116"/>
    </row>
    <row r="185" ht="12.75">
      <c r="D185" s="116"/>
    </row>
    <row r="186" ht="12.75">
      <c r="D186" s="116"/>
    </row>
    <row r="187" ht="12.75">
      <c r="D187" s="116"/>
    </row>
    <row r="188" ht="12.75">
      <c r="D188" s="116"/>
    </row>
    <row r="189" ht="12.75">
      <c r="D189" s="116"/>
    </row>
    <row r="190" ht="12.75">
      <c r="D190" s="116"/>
    </row>
    <row r="191" ht="12.75">
      <c r="D191" s="116"/>
    </row>
    <row r="192" ht="12.75">
      <c r="D192" s="116"/>
    </row>
    <row r="193" ht="12.75">
      <c r="D193" s="116"/>
    </row>
    <row r="194" ht="12.75">
      <c r="D194" s="116"/>
    </row>
    <row r="195" ht="12.75">
      <c r="D195" s="116"/>
    </row>
    <row r="196" ht="12.75">
      <c r="D196" s="116"/>
    </row>
    <row r="197" ht="12.75">
      <c r="D197" s="116"/>
    </row>
    <row r="198" ht="12.75">
      <c r="D198" s="116"/>
    </row>
    <row r="199" ht="12.75">
      <c r="D199" s="116"/>
    </row>
    <row r="200" ht="12.75">
      <c r="D200" s="116"/>
    </row>
    <row r="201" ht="12.75">
      <c r="D201" s="116"/>
    </row>
    <row r="202" ht="12.75">
      <c r="D202" s="116"/>
    </row>
    <row r="203" ht="12.75">
      <c r="D203" s="116"/>
    </row>
    <row r="204" ht="12.75">
      <c r="D204" s="116"/>
    </row>
    <row r="205" ht="12.75">
      <c r="D205" s="116"/>
    </row>
    <row r="206" ht="12.75">
      <c r="D206" s="116"/>
    </row>
    <row r="207" ht="12.75">
      <c r="D207" s="116"/>
    </row>
    <row r="208" ht="12.75">
      <c r="D208" s="116"/>
    </row>
    <row r="209" ht="12.75">
      <c r="D209" s="116"/>
    </row>
    <row r="210" ht="12.75">
      <c r="D210" s="116"/>
    </row>
    <row r="211" ht="12.75">
      <c r="D211" s="116"/>
    </row>
    <row r="212" ht="12.75">
      <c r="D212" s="116"/>
    </row>
    <row r="213" ht="12.75">
      <c r="D213" s="116"/>
    </row>
    <row r="214" ht="12.75">
      <c r="D214" s="116"/>
    </row>
    <row r="215" ht="12.75">
      <c r="D215" s="116"/>
    </row>
    <row r="216" ht="12.75">
      <c r="D216" s="116"/>
    </row>
    <row r="217" ht="12.75">
      <c r="D217" s="116"/>
    </row>
    <row r="218" ht="12.75">
      <c r="D218" s="116"/>
    </row>
    <row r="219" ht="12.75">
      <c r="D219" s="116"/>
    </row>
    <row r="220" ht="12.75">
      <c r="D220" s="116"/>
    </row>
    <row r="221" ht="12.75">
      <c r="D221" s="116"/>
    </row>
    <row r="222" ht="12.75">
      <c r="D222" s="116"/>
    </row>
    <row r="223" ht="12.75">
      <c r="D223" s="116"/>
    </row>
    <row r="224" ht="12.75">
      <c r="D224" s="116"/>
    </row>
    <row r="225" ht="12.75">
      <c r="D225" s="116"/>
    </row>
    <row r="226" ht="12.75">
      <c r="D226" s="116"/>
    </row>
    <row r="227" ht="12.75">
      <c r="D227" s="116"/>
    </row>
    <row r="228" ht="12.75">
      <c r="D228" s="116"/>
    </row>
    <row r="229" ht="12.75">
      <c r="D229" s="116"/>
    </row>
    <row r="230" ht="12.75">
      <c r="D230" s="116"/>
    </row>
    <row r="231" ht="12.75">
      <c r="D231" s="116"/>
    </row>
    <row r="232" ht="12.75">
      <c r="D232" s="116"/>
    </row>
    <row r="233" ht="12.75">
      <c r="D233" s="116"/>
    </row>
    <row r="234" ht="12.75">
      <c r="D234" s="116"/>
    </row>
    <row r="235" ht="12.75">
      <c r="D235" s="116"/>
    </row>
    <row r="236" ht="12.75">
      <c r="D236" s="116"/>
    </row>
    <row r="237" ht="12.75">
      <c r="D237" s="116"/>
    </row>
    <row r="238" ht="12.75">
      <c r="D238" s="116"/>
    </row>
    <row r="239" ht="12.75">
      <c r="D239" s="116"/>
    </row>
    <row r="240" ht="12.75">
      <c r="D240" s="116"/>
    </row>
    <row r="241" ht="12.75">
      <c r="D241" s="116"/>
    </row>
    <row r="242" ht="12.75">
      <c r="D242" s="116"/>
    </row>
    <row r="243" ht="12.75">
      <c r="D243" s="116"/>
    </row>
    <row r="244" ht="12.75">
      <c r="D244" s="116"/>
    </row>
    <row r="245" ht="12.75">
      <c r="D245" s="116"/>
    </row>
    <row r="246" ht="12.75">
      <c r="D246" s="116"/>
    </row>
    <row r="247" ht="12.75">
      <c r="D247" s="116"/>
    </row>
    <row r="248" ht="12.75">
      <c r="D248" s="116"/>
    </row>
    <row r="249" ht="12.75">
      <c r="D249" s="116"/>
    </row>
    <row r="250" ht="12.75">
      <c r="D250" s="116"/>
    </row>
    <row r="251" ht="12.75">
      <c r="D251" s="116"/>
    </row>
    <row r="252" ht="12.75">
      <c r="D252" s="116"/>
    </row>
    <row r="253" ht="12.75">
      <c r="D253" s="116"/>
    </row>
    <row r="254" ht="12.75">
      <c r="D254" s="116"/>
    </row>
    <row r="255" ht="12.75">
      <c r="D255" s="116"/>
    </row>
    <row r="256" ht="12.75">
      <c r="D256" s="116"/>
    </row>
    <row r="257" ht="12.75">
      <c r="D257" s="116"/>
    </row>
    <row r="258" ht="12.75">
      <c r="D258" s="116"/>
    </row>
    <row r="259" ht="12.75">
      <c r="D259" s="116"/>
    </row>
    <row r="260" ht="12.75">
      <c r="D260" s="116"/>
    </row>
    <row r="261" ht="12.75">
      <c r="D261" s="116"/>
    </row>
    <row r="262" ht="12.75">
      <c r="D262" s="116"/>
    </row>
    <row r="263" ht="12.75">
      <c r="D263" s="116"/>
    </row>
    <row r="264" ht="12.75">
      <c r="D264" s="116"/>
    </row>
    <row r="265" ht="12.75">
      <c r="D265" s="116"/>
    </row>
    <row r="266" ht="12.75">
      <c r="D266" s="116"/>
    </row>
    <row r="267" ht="12.75">
      <c r="D267" s="116"/>
    </row>
    <row r="268" ht="12.75">
      <c r="D268" s="116"/>
    </row>
    <row r="269" ht="12.75">
      <c r="D269" s="116"/>
    </row>
    <row r="270" ht="12.75">
      <c r="D270" s="116"/>
    </row>
    <row r="271" ht="12.75">
      <c r="D271" s="116"/>
    </row>
    <row r="272" ht="12.75">
      <c r="D272" s="116"/>
    </row>
    <row r="273" ht="12.75">
      <c r="D273" s="116"/>
    </row>
    <row r="274" ht="12.75">
      <c r="D274" s="116"/>
    </row>
    <row r="275" ht="12.75">
      <c r="D275" s="116"/>
    </row>
    <row r="276" ht="12.75">
      <c r="D276" s="116"/>
    </row>
    <row r="277" ht="12.75">
      <c r="D277" s="116"/>
    </row>
    <row r="278" ht="12.75">
      <c r="D278" s="116"/>
    </row>
    <row r="279" ht="12.75">
      <c r="D279" s="116"/>
    </row>
    <row r="280" ht="12.75">
      <c r="D280" s="116"/>
    </row>
    <row r="281" ht="12.75">
      <c r="D281" s="116"/>
    </row>
    <row r="282" ht="12.75">
      <c r="D282" s="116"/>
    </row>
    <row r="283" ht="12.75">
      <c r="D283" s="116"/>
    </row>
    <row r="284" ht="12.75">
      <c r="D284" s="116"/>
    </row>
    <row r="285" ht="12.75">
      <c r="D285" s="116"/>
    </row>
    <row r="286" ht="12.75">
      <c r="D286" s="116"/>
    </row>
    <row r="287" ht="12.75">
      <c r="D287" s="116"/>
    </row>
    <row r="288" ht="12.75">
      <c r="D288" s="116"/>
    </row>
    <row r="289" ht="12.75">
      <c r="D289" s="116"/>
    </row>
    <row r="290" ht="12.75">
      <c r="D290" s="116"/>
    </row>
    <row r="291" ht="12.75">
      <c r="D291" s="116"/>
    </row>
    <row r="292" ht="12.75">
      <c r="D292" s="116"/>
    </row>
    <row r="293" ht="12.75">
      <c r="D293" s="116"/>
    </row>
    <row r="294" ht="12.75">
      <c r="D294" s="116"/>
    </row>
    <row r="295" ht="12.75">
      <c r="D295" s="116"/>
    </row>
    <row r="296" ht="12.75">
      <c r="D296" s="116"/>
    </row>
    <row r="297" ht="12.75">
      <c r="D297" s="116"/>
    </row>
    <row r="298" ht="12.75">
      <c r="D298" s="116"/>
    </row>
    <row r="299" ht="12.75">
      <c r="D299" s="116"/>
    </row>
    <row r="300" ht="12.75">
      <c r="D300" s="116"/>
    </row>
    <row r="301" ht="12.75">
      <c r="D301" s="116"/>
    </row>
    <row r="302" ht="12.75">
      <c r="D302" s="116"/>
    </row>
    <row r="303" ht="12.75">
      <c r="D303" s="116"/>
    </row>
    <row r="304" ht="12.75">
      <c r="D304" s="116"/>
    </row>
    <row r="305" ht="12.75">
      <c r="D305" s="116"/>
    </row>
    <row r="306" ht="12.75">
      <c r="D306" s="116"/>
    </row>
    <row r="307" ht="12.75">
      <c r="D307" s="116"/>
    </row>
    <row r="308" ht="12.75">
      <c r="D308" s="116"/>
    </row>
    <row r="309" ht="12.75">
      <c r="D309" s="116"/>
    </row>
    <row r="310" ht="12.75">
      <c r="D310" s="116"/>
    </row>
    <row r="311" ht="12.75">
      <c r="D311" s="116"/>
    </row>
    <row r="312" ht="12.75">
      <c r="D312" s="116"/>
    </row>
    <row r="313" ht="12.75">
      <c r="D313" s="116"/>
    </row>
    <row r="314" ht="12.75">
      <c r="D314" s="116"/>
    </row>
    <row r="315" ht="12.75">
      <c r="D315" s="116"/>
    </row>
    <row r="316" ht="12.75">
      <c r="D316" s="116"/>
    </row>
    <row r="317" ht="12.75">
      <c r="D317" s="116"/>
    </row>
    <row r="318" ht="12.75">
      <c r="D318" s="116"/>
    </row>
    <row r="319" ht="12.75">
      <c r="D319" s="116"/>
    </row>
    <row r="320" ht="12.75">
      <c r="D320" s="116"/>
    </row>
    <row r="321" ht="12.75">
      <c r="D321" s="116"/>
    </row>
    <row r="322" ht="12.75">
      <c r="D322" s="116"/>
    </row>
    <row r="323" ht="12.75">
      <c r="D323" s="116"/>
    </row>
    <row r="324" ht="12.75">
      <c r="D324" s="116"/>
    </row>
    <row r="325" ht="12.75">
      <c r="D325" s="116"/>
    </row>
    <row r="326" ht="12.75">
      <c r="D326" s="116"/>
    </row>
    <row r="327" ht="12.75">
      <c r="D327" s="116"/>
    </row>
    <row r="328" ht="12.75">
      <c r="D328" s="116"/>
    </row>
    <row r="329" ht="12.75">
      <c r="D329" s="116"/>
    </row>
    <row r="330" ht="12.75">
      <c r="D330" s="116"/>
    </row>
    <row r="331" ht="12.75">
      <c r="D331" s="116"/>
    </row>
    <row r="332" ht="12.75">
      <c r="D332" s="116"/>
    </row>
    <row r="333" ht="12.75">
      <c r="D333" s="116"/>
    </row>
    <row r="334" ht="12.75">
      <c r="D334" s="116"/>
    </row>
    <row r="335" ht="12.75">
      <c r="D335" s="116"/>
    </row>
    <row r="336" ht="12.75">
      <c r="D336" s="116"/>
    </row>
    <row r="337" ht="12.75">
      <c r="D337" s="116"/>
    </row>
    <row r="338" ht="12.75">
      <c r="D338" s="116"/>
    </row>
    <row r="339" ht="12.75">
      <c r="D339" s="116"/>
    </row>
    <row r="340" ht="12.75">
      <c r="D340" s="116"/>
    </row>
    <row r="341" ht="12.75">
      <c r="D341" s="116"/>
    </row>
    <row r="342" ht="12.75">
      <c r="D342" s="116"/>
    </row>
    <row r="343" ht="12.75">
      <c r="D343" s="116"/>
    </row>
    <row r="344" ht="12.75">
      <c r="D344" s="116"/>
    </row>
    <row r="345" ht="12.75">
      <c r="D345" s="116"/>
    </row>
    <row r="346" ht="12.75">
      <c r="D346" s="116"/>
    </row>
    <row r="347" ht="12.75">
      <c r="D347" s="116"/>
    </row>
    <row r="348" ht="12.75">
      <c r="D348" s="116"/>
    </row>
    <row r="349" ht="12.75">
      <c r="D349" s="116"/>
    </row>
    <row r="350" ht="12.75">
      <c r="D350" s="116"/>
    </row>
    <row r="351" ht="12.75">
      <c r="D351" s="116"/>
    </row>
    <row r="352" ht="12.75">
      <c r="D352" s="116"/>
    </row>
    <row r="353" ht="12.75">
      <c r="D353" s="116"/>
    </row>
    <row r="354" ht="12.75">
      <c r="D354" s="116"/>
    </row>
    <row r="355" ht="12.75">
      <c r="D355" s="116"/>
    </row>
    <row r="356" ht="12.75">
      <c r="D356" s="116"/>
    </row>
    <row r="357" ht="12.75">
      <c r="D357" s="116"/>
    </row>
    <row r="358" ht="12.75">
      <c r="D358" s="116"/>
    </row>
    <row r="359" ht="12.75">
      <c r="D359" s="116"/>
    </row>
    <row r="360" ht="12.75">
      <c r="D360" s="116"/>
    </row>
    <row r="361" ht="12.75">
      <c r="D361" s="116"/>
    </row>
    <row r="362" ht="12.75">
      <c r="D362" s="116"/>
    </row>
    <row r="363" ht="12.75">
      <c r="D363" s="116"/>
    </row>
    <row r="364" ht="12.75">
      <c r="D364" s="116"/>
    </row>
    <row r="365" ht="12.75">
      <c r="D365" s="116"/>
    </row>
    <row r="366" ht="12.75">
      <c r="D366" s="116"/>
    </row>
    <row r="367" ht="12.75">
      <c r="D367" s="116"/>
    </row>
    <row r="368" ht="12.75">
      <c r="D368" s="116"/>
    </row>
    <row r="369" ht="12.75">
      <c r="D369" s="116"/>
    </row>
    <row r="370" ht="12.75">
      <c r="D370" s="116"/>
    </row>
    <row r="371" ht="12.75">
      <c r="D371" s="116"/>
    </row>
    <row r="372" ht="12.75">
      <c r="D372" s="116"/>
    </row>
    <row r="373" ht="12.75">
      <c r="D373" s="116"/>
    </row>
    <row r="374" ht="12.75">
      <c r="D374" s="116"/>
    </row>
    <row r="375" ht="12.75">
      <c r="D375" s="116"/>
    </row>
    <row r="376" ht="12.75">
      <c r="D376" s="116"/>
    </row>
    <row r="377" ht="12.75">
      <c r="D377" s="116"/>
    </row>
    <row r="378" ht="12.75">
      <c r="D378" s="116"/>
    </row>
    <row r="379" ht="12.75">
      <c r="D379" s="116"/>
    </row>
    <row r="380" ht="12.75">
      <c r="D380" s="116"/>
    </row>
    <row r="381" ht="12.75">
      <c r="D381" s="116"/>
    </row>
    <row r="382" ht="12.75">
      <c r="D382" s="116"/>
    </row>
    <row r="383" ht="12.75">
      <c r="D383" s="116"/>
    </row>
    <row r="384" ht="12.75">
      <c r="D384" s="116"/>
    </row>
    <row r="385" ht="12.75">
      <c r="D385" s="116"/>
    </row>
    <row r="386" ht="12.75">
      <c r="D386" s="116"/>
    </row>
    <row r="387" ht="12.75">
      <c r="D387" s="116"/>
    </row>
    <row r="388" ht="12.75">
      <c r="D388" s="116"/>
    </row>
    <row r="389" ht="12.75">
      <c r="D389" s="116"/>
    </row>
    <row r="390" ht="12.75">
      <c r="D390" s="116"/>
    </row>
    <row r="391" ht="12.75">
      <c r="D391" s="116"/>
    </row>
    <row r="392" ht="12.75">
      <c r="D392" s="116"/>
    </row>
    <row r="393" ht="12.75">
      <c r="D393" s="116"/>
    </row>
    <row r="394" ht="12.75">
      <c r="D394" s="116"/>
    </row>
    <row r="395" ht="12.75">
      <c r="D395" s="116"/>
    </row>
    <row r="396" ht="12.75">
      <c r="D396" s="116"/>
    </row>
    <row r="397" ht="12.75">
      <c r="D397" s="116"/>
    </row>
    <row r="398" ht="12.75">
      <c r="D398" s="116"/>
    </row>
    <row r="399" ht="12.75">
      <c r="D399" s="116"/>
    </row>
    <row r="400" ht="12.75">
      <c r="D400" s="116"/>
    </row>
    <row r="401" ht="12.75">
      <c r="D401" s="116"/>
    </row>
    <row r="402" ht="12.75">
      <c r="D402" s="116"/>
    </row>
    <row r="403" ht="12.75">
      <c r="D403" s="116"/>
    </row>
    <row r="404" ht="12.75">
      <c r="D404" s="116"/>
    </row>
    <row r="405" ht="12.75">
      <c r="D405" s="116"/>
    </row>
    <row r="406" ht="12.75">
      <c r="D406" s="116"/>
    </row>
    <row r="407" ht="12.75">
      <c r="D407" s="116"/>
    </row>
    <row r="408" ht="12.75">
      <c r="D408" s="116"/>
    </row>
    <row r="409" ht="12.75">
      <c r="D409" s="116"/>
    </row>
    <row r="410" ht="12.75">
      <c r="D410" s="116"/>
    </row>
    <row r="411" ht="12.75">
      <c r="D411" s="116"/>
    </row>
    <row r="412" ht="12.75">
      <c r="D412" s="116"/>
    </row>
    <row r="413" ht="12.75">
      <c r="D413" s="116"/>
    </row>
    <row r="414" ht="12.75">
      <c r="D414" s="116"/>
    </row>
    <row r="415" ht="12.75">
      <c r="D415" s="116"/>
    </row>
    <row r="416" ht="12.75">
      <c r="D416" s="116"/>
    </row>
    <row r="417" ht="12.75">
      <c r="D417" s="116"/>
    </row>
    <row r="418" ht="12.75">
      <c r="D418" s="116"/>
    </row>
    <row r="419" ht="12.75">
      <c r="D419" s="116"/>
    </row>
    <row r="420" ht="12.75">
      <c r="D420" s="116"/>
    </row>
    <row r="421" ht="12.75">
      <c r="D421" s="116"/>
    </row>
    <row r="422" ht="12.75">
      <c r="D422" s="116"/>
    </row>
    <row r="423" ht="12.75">
      <c r="D423" s="116"/>
    </row>
    <row r="424" ht="12.75">
      <c r="D424" s="116"/>
    </row>
    <row r="425" ht="12.75">
      <c r="D425" s="116"/>
    </row>
    <row r="426" ht="12.75">
      <c r="D426" s="116"/>
    </row>
    <row r="427" ht="12.75">
      <c r="D427" s="116"/>
    </row>
    <row r="428" ht="12.75">
      <c r="D428" s="116"/>
    </row>
    <row r="429" ht="12.75">
      <c r="D429" s="116"/>
    </row>
    <row r="430" ht="12.75">
      <c r="D430" s="116"/>
    </row>
    <row r="431" ht="12.75">
      <c r="D431" s="116"/>
    </row>
    <row r="432" ht="12.75">
      <c r="D432" s="116"/>
    </row>
    <row r="433" ht="12.75">
      <c r="D433" s="116"/>
    </row>
    <row r="434" ht="12.75">
      <c r="D434" s="116"/>
    </row>
    <row r="435" ht="12.75">
      <c r="D435" s="116"/>
    </row>
    <row r="436" ht="12.75">
      <c r="D436" s="116"/>
    </row>
    <row r="437" ht="12.75">
      <c r="D437" s="116"/>
    </row>
    <row r="438" ht="12.75">
      <c r="D438" s="116"/>
    </row>
    <row r="439" ht="12.75">
      <c r="D439" s="116"/>
    </row>
    <row r="440" ht="12.75">
      <c r="D440" s="116"/>
    </row>
    <row r="441" ht="12.75">
      <c r="D441" s="116"/>
    </row>
    <row r="442" ht="12.75">
      <c r="D442" s="116"/>
    </row>
    <row r="443" ht="12.75">
      <c r="D443" s="116"/>
    </row>
    <row r="444" ht="12.75">
      <c r="D444" s="116"/>
    </row>
    <row r="445" ht="12.75">
      <c r="D445" s="116"/>
    </row>
    <row r="446" ht="12.75">
      <c r="D446" s="116"/>
    </row>
    <row r="447" ht="12.75">
      <c r="D447" s="116"/>
    </row>
    <row r="448" ht="12.75">
      <c r="D448" s="116"/>
    </row>
    <row r="449" ht="12.75">
      <c r="D449" s="116"/>
    </row>
    <row r="450" ht="12.75">
      <c r="D450" s="116"/>
    </row>
    <row r="451" ht="12.75">
      <c r="D451" s="116"/>
    </row>
    <row r="452" ht="12.75">
      <c r="D452" s="116"/>
    </row>
    <row r="453" ht="12.75">
      <c r="D453" s="116"/>
    </row>
    <row r="454" ht="12.75">
      <c r="D454" s="116"/>
    </row>
    <row r="455" ht="12.75">
      <c r="D455" s="116"/>
    </row>
    <row r="456" ht="12.75">
      <c r="D456" s="116"/>
    </row>
    <row r="457" ht="12.75">
      <c r="D457" s="116"/>
    </row>
    <row r="458" ht="12.75">
      <c r="D458" s="116"/>
    </row>
    <row r="459" ht="12.75">
      <c r="D459" s="116"/>
    </row>
    <row r="460" ht="12.75">
      <c r="D460" s="116"/>
    </row>
    <row r="461" ht="12.75">
      <c r="D461" s="116"/>
    </row>
    <row r="462" ht="12.75">
      <c r="D462" s="116"/>
    </row>
    <row r="463" ht="12.75">
      <c r="D463" s="116"/>
    </row>
    <row r="464" ht="12.75">
      <c r="D464" s="116"/>
    </row>
    <row r="465" ht="12.75">
      <c r="D465" s="116"/>
    </row>
    <row r="466" ht="12.75">
      <c r="D466" s="116"/>
    </row>
    <row r="467" ht="12.75">
      <c r="D467" s="116"/>
    </row>
    <row r="468" ht="12.75">
      <c r="D468" s="116"/>
    </row>
    <row r="469" ht="12.75">
      <c r="D469" s="116"/>
    </row>
    <row r="470" ht="12.75">
      <c r="D470" s="116"/>
    </row>
    <row r="471" ht="12.75">
      <c r="D471" s="116"/>
    </row>
    <row r="472" ht="12.75">
      <c r="D472" s="116"/>
    </row>
    <row r="473" ht="12.75">
      <c r="D473" s="116"/>
    </row>
    <row r="474" ht="12.75">
      <c r="D474" s="116"/>
    </row>
    <row r="475" ht="12.75">
      <c r="D475" s="116"/>
    </row>
    <row r="476" ht="12.75">
      <c r="D476" s="116"/>
    </row>
    <row r="477" ht="12.75">
      <c r="D477" s="116"/>
    </row>
    <row r="478" ht="12.75">
      <c r="D478" s="116"/>
    </row>
    <row r="479" ht="12.75">
      <c r="D479" s="116"/>
    </row>
    <row r="480" ht="12.75">
      <c r="D480" s="116"/>
    </row>
    <row r="481" ht="12.75">
      <c r="D481" s="116"/>
    </row>
    <row r="482" ht="12.75">
      <c r="D482" s="116"/>
    </row>
    <row r="483" ht="12.75">
      <c r="D483" s="116"/>
    </row>
    <row r="484" ht="12.75">
      <c r="D484" s="116"/>
    </row>
    <row r="485" ht="12.75">
      <c r="D485" s="116"/>
    </row>
    <row r="486" ht="12.75">
      <c r="D486" s="116"/>
    </row>
    <row r="487" ht="12.75">
      <c r="D487" s="116"/>
    </row>
    <row r="488" ht="12.75">
      <c r="D488" s="116"/>
    </row>
    <row r="489" ht="12.75">
      <c r="D489" s="116"/>
    </row>
    <row r="490" ht="12.75">
      <c r="D490" s="116"/>
    </row>
    <row r="491" ht="12.75">
      <c r="D491" s="116"/>
    </row>
    <row r="492" ht="12.75">
      <c r="D492" s="116"/>
    </row>
    <row r="493" ht="12.75">
      <c r="D493" s="116"/>
    </row>
    <row r="494" ht="12.75">
      <c r="D494" s="116"/>
    </row>
    <row r="495" ht="12.75">
      <c r="D495" s="116"/>
    </row>
    <row r="496" ht="12.75">
      <c r="D496" s="116"/>
    </row>
    <row r="497" ht="12.75">
      <c r="D497" s="116"/>
    </row>
    <row r="498" ht="12.75">
      <c r="D498" s="116"/>
    </row>
    <row r="499" ht="12.75">
      <c r="D499" s="116"/>
    </row>
    <row r="500" ht="12.75">
      <c r="D500" s="116"/>
    </row>
    <row r="501" ht="12.75">
      <c r="D501" s="116"/>
    </row>
    <row r="502" ht="12.75">
      <c r="D502" s="116"/>
    </row>
    <row r="503" ht="12.75">
      <c r="D503" s="116"/>
    </row>
    <row r="504" ht="12.75">
      <c r="D504" s="116"/>
    </row>
    <row r="505" ht="12.75">
      <c r="D505" s="116"/>
    </row>
    <row r="506" ht="12.75">
      <c r="D506" s="116"/>
    </row>
    <row r="507" ht="12.75">
      <c r="D507" s="116"/>
    </row>
    <row r="508" ht="12.75">
      <c r="D508" s="116"/>
    </row>
    <row r="509" ht="12.75">
      <c r="D509" s="116"/>
    </row>
    <row r="510" ht="12.75">
      <c r="D510" s="116"/>
    </row>
    <row r="511" ht="12.75">
      <c r="D511" s="116"/>
    </row>
    <row r="512" ht="12.75">
      <c r="D512" s="116"/>
    </row>
    <row r="513" ht="12.75">
      <c r="D513" s="116"/>
    </row>
    <row r="514" ht="12.75">
      <c r="D514" s="116"/>
    </row>
    <row r="515" ht="12.75">
      <c r="D515" s="116"/>
    </row>
    <row r="516" ht="12.75">
      <c r="D516" s="116"/>
    </row>
    <row r="517" ht="12.75">
      <c r="D517" s="116"/>
    </row>
    <row r="518" ht="12.75">
      <c r="D518" s="116"/>
    </row>
    <row r="519" ht="12.75">
      <c r="D519" s="116"/>
    </row>
    <row r="520" ht="12.75">
      <c r="D520" s="116"/>
    </row>
    <row r="521" ht="12.75">
      <c r="D521" s="116"/>
    </row>
    <row r="522" ht="12.75">
      <c r="D522" s="116"/>
    </row>
    <row r="523" ht="12.75">
      <c r="D523" s="116"/>
    </row>
    <row r="524" ht="12.75">
      <c r="D524" s="116"/>
    </row>
    <row r="525" ht="12.75">
      <c r="D525" s="116"/>
    </row>
    <row r="526" ht="12.75">
      <c r="D526" s="116"/>
    </row>
    <row r="527" ht="12.75">
      <c r="D527" s="116"/>
    </row>
    <row r="528" ht="12.75">
      <c r="D528" s="116"/>
    </row>
    <row r="529" ht="12.75">
      <c r="D529" s="116"/>
    </row>
    <row r="530" ht="12.75">
      <c r="D530" s="116"/>
    </row>
    <row r="531" ht="12.75">
      <c r="D531" s="116"/>
    </row>
    <row r="532" ht="12.75">
      <c r="D532" s="116"/>
    </row>
    <row r="533" ht="12.75">
      <c r="D533" s="116"/>
    </row>
    <row r="534" ht="12.75">
      <c r="D534" s="116"/>
    </row>
    <row r="535" ht="12.75">
      <c r="D535" s="116"/>
    </row>
    <row r="536" ht="12.75">
      <c r="D536" s="116"/>
    </row>
    <row r="537" ht="12.75">
      <c r="D537" s="116"/>
    </row>
    <row r="538" ht="12.75">
      <c r="D538" s="116"/>
    </row>
    <row r="539" ht="12.75">
      <c r="D539" s="116"/>
    </row>
    <row r="540" ht="12.75">
      <c r="D540" s="116"/>
    </row>
    <row r="541" ht="12.75">
      <c r="D541" s="116"/>
    </row>
    <row r="542" ht="12.75">
      <c r="D542" s="116"/>
    </row>
    <row r="543" ht="12.75">
      <c r="D543" s="116"/>
    </row>
    <row r="544" ht="12.75">
      <c r="D544" s="116"/>
    </row>
    <row r="545" ht="12.75">
      <c r="D545" s="116"/>
    </row>
    <row r="546" ht="12.75">
      <c r="D546" s="116"/>
    </row>
    <row r="547" ht="12.75">
      <c r="D547" s="116"/>
    </row>
    <row r="548" ht="12.75">
      <c r="D548" s="116"/>
    </row>
    <row r="549" ht="12.75">
      <c r="D549" s="116"/>
    </row>
    <row r="550" ht="12.75">
      <c r="D550" s="116"/>
    </row>
    <row r="551" ht="12.75">
      <c r="D551" s="116"/>
    </row>
    <row r="552" ht="12.75">
      <c r="D552" s="116"/>
    </row>
    <row r="553" ht="12.75">
      <c r="D553" s="116"/>
    </row>
    <row r="554" ht="12.75">
      <c r="D554" s="116"/>
    </row>
    <row r="555" ht="12.75">
      <c r="D555" s="116"/>
    </row>
    <row r="556" ht="12.75">
      <c r="D556" s="116"/>
    </row>
    <row r="557" ht="12.75">
      <c r="D557" s="116"/>
    </row>
    <row r="558" ht="12.75">
      <c r="D558" s="116"/>
    </row>
    <row r="559" ht="12.75">
      <c r="D559" s="116"/>
    </row>
    <row r="560" ht="12.75">
      <c r="D560" s="116"/>
    </row>
    <row r="561" ht="12.75">
      <c r="D561" s="116"/>
    </row>
    <row r="562" ht="12.75">
      <c r="D562" s="116"/>
    </row>
    <row r="563" ht="12.75">
      <c r="D563" s="116"/>
    </row>
    <row r="564" ht="12.75">
      <c r="D564" s="116"/>
    </row>
    <row r="565" ht="12.75">
      <c r="D565" s="116"/>
    </row>
    <row r="566" ht="12.75">
      <c r="D566" s="116"/>
    </row>
    <row r="567" ht="12.75">
      <c r="D567" s="116"/>
    </row>
    <row r="568" ht="12.75">
      <c r="D568" s="116"/>
    </row>
    <row r="569" ht="12.75">
      <c r="D569" s="116"/>
    </row>
    <row r="570" ht="12.75">
      <c r="D570" s="116"/>
    </row>
    <row r="571" ht="12.75">
      <c r="D571" s="116"/>
    </row>
    <row r="572" ht="12.75">
      <c r="D572" s="116"/>
    </row>
    <row r="573" ht="12.75">
      <c r="D573" s="116"/>
    </row>
    <row r="574" ht="12.75">
      <c r="D574" s="116"/>
    </row>
    <row r="575" ht="12.75">
      <c r="D575" s="116"/>
    </row>
    <row r="576" ht="12.75">
      <c r="D576" s="116"/>
    </row>
    <row r="577" ht="12.75">
      <c r="D577" s="116"/>
    </row>
    <row r="578" ht="12.75">
      <c r="D578" s="116"/>
    </row>
    <row r="579" ht="12.75">
      <c r="D579" s="116"/>
    </row>
    <row r="580" ht="12.75">
      <c r="D580" s="116"/>
    </row>
    <row r="581" ht="12.75">
      <c r="D581" s="116"/>
    </row>
    <row r="582" ht="12.75">
      <c r="D582" s="116"/>
    </row>
    <row r="583" ht="12.75">
      <c r="D583" s="116"/>
    </row>
    <row r="584" ht="12.75">
      <c r="D584" s="116"/>
    </row>
    <row r="585" ht="12.75">
      <c r="D585" s="116"/>
    </row>
    <row r="586" ht="12.75">
      <c r="D586" s="116"/>
    </row>
    <row r="587" ht="12.75">
      <c r="D587" s="116"/>
    </row>
    <row r="588" ht="12.75">
      <c r="D588" s="116"/>
    </row>
    <row r="589" ht="12.75">
      <c r="D589" s="116"/>
    </row>
    <row r="590" ht="12.75">
      <c r="D590" s="116"/>
    </row>
    <row r="591" ht="12.75">
      <c r="D591" s="116"/>
    </row>
    <row r="592" ht="12.75">
      <c r="D592" s="116"/>
    </row>
    <row r="593" ht="12.75">
      <c r="D593" s="116"/>
    </row>
    <row r="594" ht="12.75">
      <c r="D594" s="116"/>
    </row>
    <row r="595" ht="12.75">
      <c r="D595" s="116"/>
    </row>
    <row r="596" ht="12.75">
      <c r="D596" s="116"/>
    </row>
    <row r="597" ht="12.75">
      <c r="D597" s="116"/>
    </row>
    <row r="598" ht="12.75">
      <c r="D598" s="116"/>
    </row>
    <row r="599" ht="12.75">
      <c r="D599" s="116"/>
    </row>
    <row r="600" ht="12.75">
      <c r="D600" s="116"/>
    </row>
    <row r="601" ht="12.75">
      <c r="D601" s="116"/>
    </row>
    <row r="602" ht="12.75">
      <c r="D602" s="116"/>
    </row>
    <row r="603" ht="12.75">
      <c r="D603" s="116"/>
    </row>
    <row r="604" ht="12.75">
      <c r="D604" s="116"/>
    </row>
    <row r="605" ht="12.75">
      <c r="D605" s="116"/>
    </row>
    <row r="606" ht="12.75">
      <c r="D606" s="116"/>
    </row>
    <row r="607" ht="12.75">
      <c r="D607" s="116"/>
    </row>
    <row r="608" ht="12.75">
      <c r="D608" s="116"/>
    </row>
    <row r="609" ht="12.75">
      <c r="D609" s="116"/>
    </row>
    <row r="610" ht="12.75">
      <c r="D610" s="116"/>
    </row>
    <row r="611" ht="12.75">
      <c r="D611" s="116"/>
    </row>
    <row r="612" ht="12.75">
      <c r="D612" s="116"/>
    </row>
    <row r="613" ht="12.75">
      <c r="D613" s="116"/>
    </row>
    <row r="614" ht="12.75">
      <c r="D614" s="116"/>
    </row>
    <row r="615" ht="12.75">
      <c r="D615" s="116"/>
    </row>
    <row r="616" ht="12.75">
      <c r="D616" s="116"/>
    </row>
    <row r="617" ht="12.75">
      <c r="D617" s="116"/>
    </row>
    <row r="618" ht="12.75">
      <c r="D618" s="116"/>
    </row>
    <row r="619" ht="12.75">
      <c r="D619" s="116"/>
    </row>
    <row r="620" ht="12.75">
      <c r="D620" s="116"/>
    </row>
    <row r="621" ht="12.75">
      <c r="D621" s="116"/>
    </row>
    <row r="622" ht="12.75">
      <c r="D622" s="116"/>
    </row>
    <row r="623" ht="12.75">
      <c r="D623" s="116"/>
    </row>
    <row r="624" ht="12.75">
      <c r="D624" s="116"/>
    </row>
    <row r="625" ht="12.75">
      <c r="D625" s="116"/>
    </row>
    <row r="626" ht="12.75">
      <c r="D626" s="116"/>
    </row>
    <row r="627" ht="12.75">
      <c r="D627" s="116"/>
    </row>
    <row r="628" ht="12.75">
      <c r="D628" s="116"/>
    </row>
    <row r="629" ht="12.75">
      <c r="D629" s="116"/>
    </row>
    <row r="630" ht="12.75">
      <c r="D630" s="116"/>
    </row>
    <row r="631" ht="12.75">
      <c r="D631" s="116"/>
    </row>
    <row r="632" ht="12.75">
      <c r="D632" s="116"/>
    </row>
    <row r="633" ht="12.75">
      <c r="D633" s="116"/>
    </row>
    <row r="634" ht="12.75">
      <c r="D634" s="116"/>
    </row>
    <row r="635" ht="12.75">
      <c r="D635" s="116"/>
    </row>
    <row r="636" ht="12.75">
      <c r="D636" s="116"/>
    </row>
    <row r="637" ht="12.75">
      <c r="D637" s="116"/>
    </row>
    <row r="638" ht="12.75">
      <c r="D638" s="116"/>
    </row>
    <row r="639" ht="12.75">
      <c r="D639" s="116"/>
    </row>
    <row r="640" ht="12.75">
      <c r="D640" s="116"/>
    </row>
    <row r="641" ht="12.75">
      <c r="D641" s="116"/>
    </row>
    <row r="642" ht="12.75">
      <c r="D642" s="116"/>
    </row>
    <row r="643" ht="12.75">
      <c r="D643" s="116"/>
    </row>
    <row r="644" ht="12.75">
      <c r="D644" s="116"/>
    </row>
    <row r="645" ht="12.75">
      <c r="D645" s="116"/>
    </row>
    <row r="646" ht="12.75">
      <c r="D646" s="116"/>
    </row>
    <row r="647" ht="12.75">
      <c r="D647" s="116"/>
    </row>
    <row r="648" ht="12.75">
      <c r="D648" s="116"/>
    </row>
    <row r="649" ht="12.75">
      <c r="D649" s="116"/>
    </row>
    <row r="650" ht="12.75">
      <c r="D650" s="116"/>
    </row>
    <row r="651" ht="12.75">
      <c r="D651" s="116"/>
    </row>
    <row r="652" ht="12.75">
      <c r="D652" s="116"/>
    </row>
    <row r="653" ht="12.75">
      <c r="D653" s="116"/>
    </row>
    <row r="654" ht="12.75">
      <c r="D654" s="116"/>
    </row>
    <row r="655" ht="12.75">
      <c r="D655" s="116"/>
    </row>
    <row r="656" ht="12.75">
      <c r="D656" s="116"/>
    </row>
    <row r="657" ht="12.75">
      <c r="D657" s="116"/>
    </row>
    <row r="658" ht="12.75">
      <c r="D658" s="116"/>
    </row>
    <row r="659" ht="12.75">
      <c r="D659" s="116"/>
    </row>
    <row r="660" ht="12.75">
      <c r="D660" s="116"/>
    </row>
    <row r="661" ht="12.75">
      <c r="D661" s="116"/>
    </row>
    <row r="662" ht="12.75">
      <c r="D662" s="116"/>
    </row>
    <row r="663" ht="12.75">
      <c r="D663" s="116"/>
    </row>
    <row r="664" ht="12.75">
      <c r="D664" s="116"/>
    </row>
    <row r="665" ht="12.75">
      <c r="D665" s="116"/>
    </row>
    <row r="666" ht="12.75">
      <c r="D666" s="116"/>
    </row>
    <row r="667" ht="12.75">
      <c r="D667" s="116"/>
    </row>
    <row r="668" ht="12.75">
      <c r="D668" s="116"/>
    </row>
    <row r="669" ht="12.75">
      <c r="D669" s="116"/>
    </row>
    <row r="670" ht="12.75">
      <c r="D670" s="116"/>
    </row>
    <row r="671" ht="12.75">
      <c r="D671" s="116"/>
    </row>
    <row r="672" ht="12.75">
      <c r="D672" s="116"/>
    </row>
    <row r="673" ht="12.75">
      <c r="D673" s="116"/>
    </row>
    <row r="674" ht="12.75">
      <c r="D674" s="116"/>
    </row>
    <row r="675" ht="12.75">
      <c r="D675" s="116"/>
    </row>
    <row r="676" ht="12.75">
      <c r="D676" s="116"/>
    </row>
    <row r="677" ht="12.75">
      <c r="D677" s="116"/>
    </row>
    <row r="678" ht="12.75">
      <c r="D678" s="116"/>
    </row>
    <row r="679" ht="12.75">
      <c r="D679" s="116"/>
    </row>
    <row r="680" ht="12.75">
      <c r="D680" s="116"/>
    </row>
    <row r="681" ht="12.75">
      <c r="D681" s="116"/>
    </row>
    <row r="682" ht="12.75">
      <c r="D682" s="116"/>
    </row>
    <row r="683" ht="12.75">
      <c r="D683" s="116"/>
    </row>
    <row r="684" ht="12.75">
      <c r="D684" s="116"/>
    </row>
    <row r="685" ht="12.75">
      <c r="D685" s="116"/>
    </row>
    <row r="686" ht="12.75">
      <c r="D686" s="116"/>
    </row>
    <row r="687" ht="12.75">
      <c r="D687" s="116"/>
    </row>
    <row r="688" ht="12.75">
      <c r="D688" s="116"/>
    </row>
    <row r="689" ht="12.75">
      <c r="D689" s="116"/>
    </row>
    <row r="690" ht="12.75">
      <c r="D690" s="116"/>
    </row>
    <row r="691" ht="12.75">
      <c r="D691" s="116"/>
    </row>
    <row r="692" ht="12.75">
      <c r="D692" s="116"/>
    </row>
    <row r="693" ht="12.75">
      <c r="D693" s="116"/>
    </row>
    <row r="694" ht="12.75">
      <c r="D694" s="116"/>
    </row>
    <row r="695" ht="12.75">
      <c r="D695" s="116"/>
    </row>
    <row r="696" ht="12.75">
      <c r="D696" s="116"/>
    </row>
    <row r="697" ht="12.75">
      <c r="D697" s="116"/>
    </row>
    <row r="698" ht="12.75">
      <c r="D698" s="116"/>
    </row>
    <row r="699" ht="12.75">
      <c r="D699" s="116"/>
    </row>
    <row r="700" ht="12.75">
      <c r="D700" s="116"/>
    </row>
    <row r="701" ht="12.75">
      <c r="D701" s="116"/>
    </row>
    <row r="702" ht="12.75">
      <c r="D702" s="116"/>
    </row>
    <row r="703" ht="12.75">
      <c r="D703" s="116"/>
    </row>
    <row r="704" ht="12.75">
      <c r="D704" s="116"/>
    </row>
    <row r="705" ht="12.75">
      <c r="D705" s="116"/>
    </row>
    <row r="706" ht="12.75">
      <c r="D706" s="116"/>
    </row>
    <row r="707" ht="12.75">
      <c r="D707" s="116"/>
    </row>
    <row r="708" ht="12.75">
      <c r="D708" s="116"/>
    </row>
    <row r="709" ht="12.75">
      <c r="D709" s="116"/>
    </row>
    <row r="710" ht="12.75">
      <c r="D710" s="116"/>
    </row>
    <row r="711" ht="12.75">
      <c r="D711" s="116"/>
    </row>
    <row r="712" ht="12.75">
      <c r="D712" s="116"/>
    </row>
    <row r="713" ht="12.75">
      <c r="D713" s="116"/>
    </row>
    <row r="714" ht="12.75">
      <c r="D714" s="116"/>
    </row>
    <row r="715" ht="12.75">
      <c r="D715" s="116"/>
    </row>
    <row r="716" ht="12.75">
      <c r="D716" s="116"/>
    </row>
    <row r="717" ht="12.75">
      <c r="D717" s="116"/>
    </row>
    <row r="718" ht="12.75">
      <c r="D718" s="116"/>
    </row>
    <row r="719" ht="12.75">
      <c r="D719" s="116"/>
    </row>
    <row r="720" ht="12.75">
      <c r="D720" s="116"/>
    </row>
    <row r="721" ht="12.75">
      <c r="D721" s="116"/>
    </row>
    <row r="722" ht="12.75">
      <c r="D722" s="116"/>
    </row>
    <row r="723" ht="12.75">
      <c r="D723" s="116"/>
    </row>
    <row r="724" ht="12.75">
      <c r="D724" s="116"/>
    </row>
    <row r="725" ht="12.75">
      <c r="D725" s="116"/>
    </row>
    <row r="726" ht="12.75">
      <c r="D726" s="116"/>
    </row>
    <row r="727" ht="12.75">
      <c r="D727" s="116"/>
    </row>
    <row r="728" ht="12.75">
      <c r="D728" s="116"/>
    </row>
    <row r="729" ht="12.75">
      <c r="D729" s="116"/>
    </row>
    <row r="730" ht="12.75">
      <c r="D730" s="116"/>
    </row>
    <row r="731" ht="12.75">
      <c r="D731" s="116"/>
    </row>
    <row r="732" ht="12.75">
      <c r="D732" s="116"/>
    </row>
    <row r="733" ht="12.75">
      <c r="D733" s="116"/>
    </row>
    <row r="734" ht="12.75">
      <c r="D734" s="116"/>
    </row>
    <row r="735" ht="12.75">
      <c r="D735" s="116"/>
    </row>
    <row r="736" ht="12.75">
      <c r="D736" s="116"/>
    </row>
    <row r="737" ht="12.75">
      <c r="D737" s="116"/>
    </row>
    <row r="738" ht="12.75">
      <c r="D738" s="116"/>
    </row>
    <row r="739" ht="12.75">
      <c r="D739" s="116"/>
    </row>
    <row r="740" ht="12.75">
      <c r="D740" s="116"/>
    </row>
    <row r="741" ht="12.75">
      <c r="D741" s="116"/>
    </row>
    <row r="742" ht="12.75">
      <c r="D742" s="116"/>
    </row>
    <row r="743" ht="12.75">
      <c r="D743" s="116"/>
    </row>
    <row r="744" ht="12.75">
      <c r="D744" s="116"/>
    </row>
    <row r="745" ht="12.75">
      <c r="D745" s="116"/>
    </row>
    <row r="746" ht="12.75">
      <c r="D746" s="116"/>
    </row>
    <row r="747" ht="12.75">
      <c r="D747" s="116"/>
    </row>
    <row r="748" ht="12.75">
      <c r="D748" s="116"/>
    </row>
    <row r="749" ht="12.75">
      <c r="D749" s="116"/>
    </row>
    <row r="750" ht="12.75">
      <c r="D750" s="116"/>
    </row>
    <row r="751" ht="12.75">
      <c r="D751" s="116"/>
    </row>
    <row r="752" ht="12.75">
      <c r="D752" s="116"/>
    </row>
    <row r="753" ht="12.75">
      <c r="D753" s="116"/>
    </row>
    <row r="754" ht="12.75">
      <c r="D754" s="116"/>
    </row>
    <row r="755" ht="12.75">
      <c r="D755" s="116"/>
    </row>
    <row r="756" ht="12.75">
      <c r="D756" s="116"/>
    </row>
    <row r="757" ht="12.75">
      <c r="D757" s="116"/>
    </row>
    <row r="758" ht="12.75">
      <c r="D758" s="116"/>
    </row>
    <row r="759" ht="12.75">
      <c r="D759" s="116"/>
    </row>
    <row r="760" ht="12.75">
      <c r="D760" s="116"/>
    </row>
    <row r="761" ht="12.75">
      <c r="D761" s="116"/>
    </row>
    <row r="762" ht="12.75">
      <c r="D762" s="116"/>
    </row>
    <row r="763" ht="12.75">
      <c r="D763" s="116"/>
    </row>
    <row r="764" ht="12.75">
      <c r="D764" s="116"/>
    </row>
    <row r="765" ht="12.75">
      <c r="D765" s="116"/>
    </row>
    <row r="766" ht="12.75">
      <c r="D766" s="116"/>
    </row>
    <row r="767" ht="12.75">
      <c r="D767" s="116"/>
    </row>
    <row r="768" ht="12.75">
      <c r="D768" s="116"/>
    </row>
    <row r="769" ht="12.75">
      <c r="D769" s="116"/>
    </row>
    <row r="770" ht="12.75">
      <c r="D770" s="116"/>
    </row>
    <row r="771" ht="12.75">
      <c r="D771" s="116"/>
    </row>
    <row r="772" ht="12.75">
      <c r="D772" s="116"/>
    </row>
    <row r="773" ht="12.75">
      <c r="D773" s="116"/>
    </row>
    <row r="774" ht="12.75">
      <c r="D774" s="116"/>
    </row>
    <row r="775" ht="12.75">
      <c r="D775" s="116"/>
    </row>
    <row r="776" ht="12.75">
      <c r="D776" s="116"/>
    </row>
    <row r="777" ht="12.75">
      <c r="D777" s="116"/>
    </row>
    <row r="778" ht="12.75">
      <c r="D778" s="116"/>
    </row>
    <row r="779" ht="12.75">
      <c r="D779" s="116"/>
    </row>
    <row r="780" ht="12.75">
      <c r="D780" s="116"/>
    </row>
    <row r="781" ht="12.75">
      <c r="D781" s="116"/>
    </row>
    <row r="782" ht="12.75">
      <c r="D782" s="116"/>
    </row>
    <row r="783" ht="12.75">
      <c r="D783" s="116"/>
    </row>
    <row r="784" ht="12.75">
      <c r="D784" s="116"/>
    </row>
    <row r="785" ht="12.75">
      <c r="D785" s="116"/>
    </row>
    <row r="786" ht="12.75">
      <c r="D786" s="116"/>
    </row>
    <row r="787" ht="12.75">
      <c r="D787" s="116"/>
    </row>
    <row r="788" ht="12.75">
      <c r="D788" s="116"/>
    </row>
    <row r="789" ht="12.75">
      <c r="D789" s="116"/>
    </row>
    <row r="790" ht="12.75">
      <c r="D790" s="116"/>
    </row>
    <row r="791" ht="12.75">
      <c r="D791" s="116"/>
    </row>
    <row r="792" ht="12.75">
      <c r="D792" s="116"/>
    </row>
    <row r="793" ht="12.75">
      <c r="D793" s="116"/>
    </row>
    <row r="794" ht="12.75">
      <c r="D794" s="116"/>
    </row>
    <row r="795" ht="12.75">
      <c r="D795" s="116"/>
    </row>
    <row r="796" ht="12.75">
      <c r="D796" s="116"/>
    </row>
    <row r="797" ht="12.75">
      <c r="D797" s="116"/>
    </row>
    <row r="798" ht="12.75">
      <c r="D798" s="116"/>
    </row>
    <row r="799" ht="12.75">
      <c r="D799" s="116"/>
    </row>
    <row r="800" ht="12.75">
      <c r="D800" s="116"/>
    </row>
    <row r="801" ht="12.75">
      <c r="D801" s="116"/>
    </row>
    <row r="802" ht="12.75">
      <c r="D802" s="116"/>
    </row>
    <row r="803" ht="12.75">
      <c r="D803" s="116"/>
    </row>
    <row r="804" ht="12.75">
      <c r="D804" s="116"/>
    </row>
    <row r="805" ht="12.75">
      <c r="D805" s="116"/>
    </row>
    <row r="806" ht="12.75">
      <c r="D806" s="116"/>
    </row>
    <row r="807" ht="12.75">
      <c r="D807" s="116"/>
    </row>
    <row r="808" ht="12.75">
      <c r="D808" s="116"/>
    </row>
    <row r="809" ht="12.75">
      <c r="D809" s="116"/>
    </row>
    <row r="810" ht="12.75">
      <c r="D810" s="116"/>
    </row>
    <row r="811" ht="12.75">
      <c r="D811" s="116"/>
    </row>
    <row r="812" ht="12.75">
      <c r="D812" s="116"/>
    </row>
    <row r="813" ht="12.75">
      <c r="D813" s="116"/>
    </row>
    <row r="814" ht="12.75">
      <c r="D814" s="116"/>
    </row>
    <row r="815" ht="12.75">
      <c r="D815" s="116"/>
    </row>
    <row r="816" ht="12.75">
      <c r="D816" s="116"/>
    </row>
    <row r="817" ht="12.75">
      <c r="D817" s="116"/>
    </row>
    <row r="818" ht="12.75">
      <c r="D818" s="116"/>
    </row>
    <row r="819" ht="12.75">
      <c r="D819" s="116"/>
    </row>
    <row r="820" ht="12.75">
      <c r="D820" s="116"/>
    </row>
    <row r="821" ht="12.75">
      <c r="D821" s="116"/>
    </row>
    <row r="822" ht="12.75">
      <c r="D822" s="116"/>
    </row>
    <row r="823" ht="12.75">
      <c r="D823" s="116"/>
    </row>
    <row r="824" ht="12.75">
      <c r="D824" s="116"/>
    </row>
    <row r="825" ht="12.75">
      <c r="D825" s="116"/>
    </row>
    <row r="826" ht="12.75">
      <c r="D826" s="116"/>
    </row>
    <row r="827" ht="12.75">
      <c r="D827" s="116"/>
    </row>
    <row r="828" ht="12.75">
      <c r="D828" s="116"/>
    </row>
    <row r="829" ht="12.75">
      <c r="D829" s="116"/>
    </row>
    <row r="830" ht="12.75">
      <c r="D830" s="116"/>
    </row>
    <row r="831" ht="12.75">
      <c r="D831" s="116"/>
    </row>
    <row r="832" ht="12.75">
      <c r="D832" s="116"/>
    </row>
    <row r="833" ht="12.75">
      <c r="D833" s="116"/>
    </row>
    <row r="834" ht="12.75">
      <c r="D834" s="116"/>
    </row>
    <row r="835" ht="12.75">
      <c r="D835" s="116"/>
    </row>
    <row r="836" ht="12.75">
      <c r="D836" s="116"/>
    </row>
    <row r="837" ht="12.75">
      <c r="D837" s="116"/>
    </row>
    <row r="838" ht="12.75">
      <c r="D838" s="116"/>
    </row>
    <row r="839" ht="12.75">
      <c r="D839" s="116"/>
    </row>
    <row r="840" ht="12.75">
      <c r="D840" s="116"/>
    </row>
    <row r="841" ht="12.75">
      <c r="D841" s="116"/>
    </row>
    <row r="842" ht="12.75">
      <c r="D842" s="116"/>
    </row>
    <row r="843" ht="12.75">
      <c r="D843" s="116"/>
    </row>
    <row r="844" ht="12.75">
      <c r="D844" s="116"/>
    </row>
    <row r="845" ht="12.75">
      <c r="D845" s="116"/>
    </row>
    <row r="846" ht="12.75">
      <c r="D846" s="116"/>
    </row>
    <row r="847" ht="12.75">
      <c r="D847" s="116"/>
    </row>
    <row r="848" ht="12.75">
      <c r="D848" s="116"/>
    </row>
    <row r="849" ht="12.75">
      <c r="D849" s="116"/>
    </row>
    <row r="850" ht="12.75">
      <c r="D850" s="116"/>
    </row>
    <row r="851" ht="12.75">
      <c r="D851" s="116"/>
    </row>
    <row r="852" ht="12.75">
      <c r="D852" s="116"/>
    </row>
    <row r="853" ht="12.75">
      <c r="D853" s="116"/>
    </row>
    <row r="854" ht="12.75">
      <c r="D854" s="116"/>
    </row>
    <row r="855" ht="12.75">
      <c r="D855" s="116"/>
    </row>
    <row r="856" ht="12.75">
      <c r="D856" s="116"/>
    </row>
    <row r="857" ht="12.75">
      <c r="D857" s="116"/>
    </row>
    <row r="858" ht="12.75">
      <c r="D858" s="116"/>
    </row>
    <row r="859" ht="12.75">
      <c r="D859" s="116"/>
    </row>
    <row r="860" ht="12.75">
      <c r="D860" s="116"/>
    </row>
    <row r="861" ht="12.75">
      <c r="D861" s="116"/>
    </row>
    <row r="862" ht="12.75">
      <c r="D862" s="116"/>
    </row>
    <row r="863" ht="12.75">
      <c r="D863" s="116"/>
    </row>
    <row r="864" ht="12.75">
      <c r="D864" s="116"/>
    </row>
    <row r="865" ht="12.75">
      <c r="D865" s="116"/>
    </row>
    <row r="866" ht="12.75">
      <c r="D866" s="116"/>
    </row>
    <row r="867" ht="12.75">
      <c r="D867" s="116"/>
    </row>
    <row r="868" ht="12.75">
      <c r="D868" s="116"/>
    </row>
    <row r="869" ht="12.75">
      <c r="D869" s="116"/>
    </row>
    <row r="870" ht="12.75">
      <c r="D870" s="116"/>
    </row>
    <row r="871" ht="12.75">
      <c r="D871" s="116"/>
    </row>
    <row r="872" ht="12.75">
      <c r="D872" s="116"/>
    </row>
    <row r="873" ht="12.75">
      <c r="D873" s="116"/>
    </row>
    <row r="874" ht="12.75">
      <c r="D874" s="116"/>
    </row>
    <row r="875" ht="12.75">
      <c r="D875" s="116"/>
    </row>
    <row r="876" ht="12.75">
      <c r="D876" s="116"/>
    </row>
    <row r="877" ht="12.75">
      <c r="D877" s="116"/>
    </row>
    <row r="878" ht="12.75">
      <c r="D878" s="116"/>
    </row>
    <row r="879" ht="12.75">
      <c r="D879" s="116"/>
    </row>
    <row r="880" ht="12.75">
      <c r="D880" s="116"/>
    </row>
    <row r="881" ht="12.75">
      <c r="D881" s="116"/>
    </row>
    <row r="882" ht="12.75">
      <c r="D882" s="116"/>
    </row>
    <row r="883" ht="12.75">
      <c r="D883" s="116"/>
    </row>
    <row r="884" ht="12.75">
      <c r="D884" s="116"/>
    </row>
    <row r="885" ht="12.75">
      <c r="D885" s="116"/>
    </row>
    <row r="886" ht="12.75">
      <c r="D886" s="116"/>
    </row>
    <row r="887" ht="12.75">
      <c r="D887" s="116"/>
    </row>
    <row r="888" ht="12.75">
      <c r="D888" s="116"/>
    </row>
    <row r="889" ht="12.75">
      <c r="D889" s="116"/>
    </row>
    <row r="890" ht="12.75">
      <c r="D890" s="116"/>
    </row>
    <row r="891" ht="12.75">
      <c r="D891" s="116"/>
    </row>
    <row r="892" ht="12.75">
      <c r="D892" s="116"/>
    </row>
    <row r="893" ht="12.75">
      <c r="D893" s="116"/>
    </row>
    <row r="894" ht="12.75">
      <c r="D894" s="116"/>
    </row>
    <row r="895" ht="12.75">
      <c r="D895" s="116"/>
    </row>
    <row r="896" ht="12.75">
      <c r="D896" s="116"/>
    </row>
    <row r="897" ht="12.75">
      <c r="D897" s="116"/>
    </row>
    <row r="898" ht="12.75">
      <c r="D898" s="116"/>
    </row>
    <row r="899" ht="12.75">
      <c r="D899" s="116"/>
    </row>
    <row r="900" ht="12.75">
      <c r="D900" s="116"/>
    </row>
    <row r="901" ht="12.75">
      <c r="D901" s="116"/>
    </row>
    <row r="902" ht="12.75">
      <c r="D902" s="116"/>
    </row>
    <row r="903" ht="12.75">
      <c r="D903" s="116"/>
    </row>
    <row r="904" ht="12.75">
      <c r="D904" s="116"/>
    </row>
    <row r="905" ht="12.75">
      <c r="D905" s="116"/>
    </row>
    <row r="906" ht="12.75">
      <c r="D906" s="116"/>
    </row>
    <row r="907" ht="12.75">
      <c r="D907" s="116"/>
    </row>
    <row r="908" ht="12.75">
      <c r="D908" s="116"/>
    </row>
    <row r="909" ht="12.75">
      <c r="D909" s="116"/>
    </row>
    <row r="910" ht="12.75">
      <c r="D910" s="116"/>
    </row>
    <row r="911" ht="12.75">
      <c r="D911" s="116"/>
    </row>
    <row r="912" ht="12.75">
      <c r="D912" s="116"/>
    </row>
    <row r="913" ht="12.75">
      <c r="D913" s="116"/>
    </row>
    <row r="914" ht="12.75">
      <c r="D914" s="116"/>
    </row>
    <row r="915" ht="12.75">
      <c r="D915" s="116"/>
    </row>
    <row r="916" ht="12.75">
      <c r="D916" s="116"/>
    </row>
    <row r="917" ht="12.75">
      <c r="D917" s="116"/>
    </row>
    <row r="918" ht="12.75">
      <c r="D918" s="116"/>
    </row>
    <row r="919" ht="12.75">
      <c r="D919" s="116"/>
    </row>
    <row r="920" ht="12.75">
      <c r="D920" s="116"/>
    </row>
    <row r="921" ht="12.75">
      <c r="D921" s="116"/>
    </row>
    <row r="922" ht="12.75">
      <c r="D922" s="116"/>
    </row>
    <row r="923" ht="12.75">
      <c r="D923" s="116"/>
    </row>
    <row r="924" ht="12.75">
      <c r="D924" s="116"/>
    </row>
    <row r="925" ht="12.75">
      <c r="D925" s="116"/>
    </row>
    <row r="926" ht="12.75">
      <c r="D926" s="116"/>
    </row>
    <row r="927" ht="12.75">
      <c r="D927" s="116"/>
    </row>
    <row r="928" ht="12.75">
      <c r="D928" s="116"/>
    </row>
    <row r="929" ht="12.75">
      <c r="D929" s="116"/>
    </row>
    <row r="930" ht="12.75">
      <c r="D930" s="116"/>
    </row>
    <row r="931" ht="12.75">
      <c r="D931" s="116"/>
    </row>
    <row r="932" ht="12.75">
      <c r="D932" s="116"/>
    </row>
    <row r="933" ht="12.75">
      <c r="D933" s="116"/>
    </row>
    <row r="934" ht="12.75">
      <c r="D934" s="116"/>
    </row>
    <row r="935" ht="12.75">
      <c r="D935" s="116"/>
    </row>
    <row r="936" ht="12.75">
      <c r="D936" s="116"/>
    </row>
    <row r="937" ht="12.75">
      <c r="D937" s="116"/>
    </row>
    <row r="938" ht="12.75">
      <c r="D938" s="116"/>
    </row>
    <row r="939" ht="12.75">
      <c r="D939" s="116"/>
    </row>
    <row r="940" ht="12.75">
      <c r="D940" s="116"/>
    </row>
    <row r="941" ht="12.75">
      <c r="D941" s="116"/>
    </row>
    <row r="942" ht="12.75">
      <c r="D942" s="116"/>
    </row>
    <row r="943" ht="12.75">
      <c r="D943" s="116"/>
    </row>
    <row r="944" ht="12.75">
      <c r="D944" s="116"/>
    </row>
    <row r="945" ht="12.75">
      <c r="D945" s="116"/>
    </row>
    <row r="946" ht="12.75">
      <c r="D946" s="116"/>
    </row>
    <row r="947" ht="12.75">
      <c r="D947" s="116"/>
    </row>
    <row r="948" ht="12.75">
      <c r="D948" s="116"/>
    </row>
    <row r="949" ht="12.75">
      <c r="D949" s="116"/>
    </row>
    <row r="950" ht="12.75">
      <c r="D950" s="116"/>
    </row>
    <row r="951" ht="12.75">
      <c r="D951" s="116"/>
    </row>
    <row r="952" ht="12.75">
      <c r="D952" s="116"/>
    </row>
    <row r="953" ht="12.75">
      <c r="D953" s="116"/>
    </row>
    <row r="954" ht="12.75">
      <c r="D954" s="116"/>
    </row>
    <row r="955" ht="12.75">
      <c r="D955" s="116"/>
    </row>
    <row r="956" ht="12.75">
      <c r="D956" s="116"/>
    </row>
    <row r="957" ht="12.75">
      <c r="D957" s="116"/>
    </row>
    <row r="958" ht="12.75">
      <c r="D958" s="116"/>
    </row>
    <row r="959" ht="12.75">
      <c r="D959" s="116"/>
    </row>
    <row r="960" ht="12.75">
      <c r="D960" s="116"/>
    </row>
    <row r="961" ht="12.75">
      <c r="D961" s="116"/>
    </row>
    <row r="962" ht="12.75">
      <c r="D962" s="116"/>
    </row>
    <row r="963" ht="12.75">
      <c r="D963" s="116"/>
    </row>
    <row r="964" ht="12.75">
      <c r="D964" s="116"/>
    </row>
    <row r="965" ht="12.75">
      <c r="D965" s="116"/>
    </row>
    <row r="966" ht="12.75">
      <c r="D966" s="116"/>
    </row>
    <row r="967" ht="12.75">
      <c r="D967" s="116"/>
    </row>
    <row r="968" ht="12.75">
      <c r="D968" s="116"/>
    </row>
    <row r="969" ht="12.75">
      <c r="D969" s="116"/>
    </row>
    <row r="970" ht="12.75">
      <c r="D970" s="116"/>
    </row>
    <row r="971" ht="12.75">
      <c r="D971" s="116"/>
    </row>
    <row r="972" ht="12.75">
      <c r="D972" s="116"/>
    </row>
    <row r="973" ht="12.75">
      <c r="D973" s="116"/>
    </row>
    <row r="974" ht="12.75">
      <c r="D974" s="116"/>
    </row>
    <row r="975" ht="12.75">
      <c r="D975" s="116"/>
    </row>
    <row r="976" ht="12.75">
      <c r="D976" s="116"/>
    </row>
    <row r="977" ht="12.75">
      <c r="D977" s="116"/>
    </row>
    <row r="978" ht="12.75">
      <c r="D978" s="116"/>
    </row>
    <row r="979" ht="12.75">
      <c r="D979" s="116"/>
    </row>
    <row r="980" ht="12.75">
      <c r="D980" s="116"/>
    </row>
    <row r="981" ht="12.75">
      <c r="D981" s="116"/>
    </row>
    <row r="982" ht="12.75">
      <c r="D982" s="116"/>
    </row>
    <row r="983" ht="12.75">
      <c r="D983" s="116"/>
    </row>
    <row r="984" ht="12.75">
      <c r="D984" s="116"/>
    </row>
    <row r="985" ht="12.75">
      <c r="D985" s="116"/>
    </row>
    <row r="986" ht="12.75">
      <c r="D986" s="116"/>
    </row>
    <row r="987" ht="12.75">
      <c r="D987" s="116"/>
    </row>
    <row r="988" ht="12.75">
      <c r="D988" s="116"/>
    </row>
    <row r="989" ht="12.75">
      <c r="D989" s="116"/>
    </row>
    <row r="990" ht="12.75">
      <c r="D990" s="116"/>
    </row>
    <row r="991" ht="12.75">
      <c r="D991" s="116"/>
    </row>
    <row r="992" ht="12.75">
      <c r="D992" s="116"/>
    </row>
    <row r="993" ht="12.75">
      <c r="D993" s="116"/>
    </row>
    <row r="994" ht="12.75">
      <c r="D994" s="116"/>
    </row>
    <row r="995" ht="12.75">
      <c r="D995" s="116"/>
    </row>
    <row r="996" ht="12.75">
      <c r="D996" s="116"/>
    </row>
    <row r="997" ht="12.75">
      <c r="D997" s="116"/>
    </row>
    <row r="998" ht="12.75">
      <c r="D998" s="116"/>
    </row>
    <row r="999" ht="12.75">
      <c r="D999" s="116"/>
    </row>
    <row r="1000" ht="12.75">
      <c r="D1000" s="116"/>
    </row>
    <row r="1001" ht="12.75">
      <c r="D1001" s="116"/>
    </row>
    <row r="1002" ht="12.75">
      <c r="D1002" s="116"/>
    </row>
    <row r="1003" ht="12.75">
      <c r="D1003" s="116"/>
    </row>
    <row r="1004" ht="12.75">
      <c r="D1004" s="116"/>
    </row>
  </sheetData>
  <sheetProtection/>
  <mergeCells count="20">
    <mergeCell ref="B42:E42"/>
    <mergeCell ref="B98:E98"/>
    <mergeCell ref="B106:E106"/>
    <mergeCell ref="B131:E131"/>
    <mergeCell ref="B114:E114"/>
    <mergeCell ref="B122:E122"/>
    <mergeCell ref="B129:E129"/>
    <mergeCell ref="B48:E48"/>
    <mergeCell ref="B55:E55"/>
    <mergeCell ref="B65:E65"/>
    <mergeCell ref="B72:E72"/>
    <mergeCell ref="B79:E79"/>
    <mergeCell ref="B85:E85"/>
    <mergeCell ref="B91:E91"/>
    <mergeCell ref="B2:E2"/>
    <mergeCell ref="B10:E10"/>
    <mergeCell ref="B18:E18"/>
    <mergeCell ref="B24:E24"/>
    <mergeCell ref="B30:E30"/>
    <mergeCell ref="B36:E36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9">
      <selection activeCell="E46" sqref="E46"/>
    </sheetView>
  </sheetViews>
  <sheetFormatPr defaultColWidth="9.140625" defaultRowHeight="12.75"/>
  <cols>
    <col min="1" max="1" width="24.7109375" style="0" bestFit="1" customWidth="1"/>
    <col min="2" max="2" width="27.140625" style="0" bestFit="1" customWidth="1"/>
    <col min="3" max="3" width="6.8515625" style="0" bestFit="1" customWidth="1"/>
    <col min="4" max="4" width="7.8515625" style="0" bestFit="1" customWidth="1"/>
    <col min="5" max="5" width="11.421875" style="0" customWidth="1"/>
    <col min="6" max="6" width="13.28125" style="0" customWidth="1"/>
    <col min="7" max="16384" width="11.421875" style="0" customWidth="1"/>
  </cols>
  <sheetData>
    <row r="1" spans="1:2" ht="15.75">
      <c r="A1" s="132" t="s">
        <v>360</v>
      </c>
      <c r="B1" s="133"/>
    </row>
    <row r="2" spans="1:2" ht="12.75">
      <c r="A2" s="134"/>
      <c r="B2" s="133"/>
    </row>
    <row r="3" spans="1:2" ht="12.75">
      <c r="A3" s="134" t="s">
        <v>159</v>
      </c>
      <c r="B3" s="135" t="s">
        <v>361</v>
      </c>
    </row>
    <row r="4" spans="1:2" ht="12.75">
      <c r="A4" s="134" t="s">
        <v>362</v>
      </c>
      <c r="B4" s="135" t="s">
        <v>363</v>
      </c>
    </row>
    <row r="5" spans="1:2" ht="12.75">
      <c r="A5" s="134" t="s">
        <v>157</v>
      </c>
      <c r="B5" s="135" t="s">
        <v>364</v>
      </c>
    </row>
    <row r="6" spans="1:2" ht="12.75">
      <c r="A6" s="134" t="s">
        <v>156</v>
      </c>
      <c r="B6" s="136">
        <v>45013</v>
      </c>
    </row>
    <row r="7" ht="13.5" thickBot="1"/>
    <row r="8" spans="1:6" ht="12.75">
      <c r="A8" s="222" t="s">
        <v>16</v>
      </c>
      <c r="B8" s="224" t="s">
        <v>365</v>
      </c>
      <c r="C8" s="226" t="s">
        <v>366</v>
      </c>
      <c r="D8" s="224" t="s">
        <v>367</v>
      </c>
      <c r="E8" s="226" t="s">
        <v>368</v>
      </c>
      <c r="F8" s="229" t="s">
        <v>369</v>
      </c>
    </row>
    <row r="9" spans="1:6" ht="13.5" thickBot="1">
      <c r="A9" s="223"/>
      <c r="B9" s="225"/>
      <c r="C9" s="227"/>
      <c r="D9" s="225"/>
      <c r="E9" s="228"/>
      <c r="F9" s="230"/>
    </row>
    <row r="10" spans="1:6" ht="13.5" thickBot="1">
      <c r="A10" s="137"/>
      <c r="B10" s="138"/>
      <c r="C10" s="139"/>
      <c r="D10" s="140"/>
      <c r="E10" s="141"/>
      <c r="F10" s="142">
        <f>SUM(F12:F45)</f>
        <v>0</v>
      </c>
    </row>
    <row r="11" spans="1:6" ht="12.75">
      <c r="A11" s="143"/>
      <c r="B11" s="144"/>
      <c r="C11" s="145"/>
      <c r="D11" s="146"/>
      <c r="E11" s="147"/>
      <c r="F11" s="148"/>
    </row>
    <row r="12" spans="1:6" ht="45">
      <c r="A12" s="149">
        <v>1</v>
      </c>
      <c r="B12" s="150" t="s">
        <v>370</v>
      </c>
      <c r="C12" s="151">
        <v>10</v>
      </c>
      <c r="D12" s="152" t="s">
        <v>0</v>
      </c>
      <c r="E12" s="153">
        <v>0</v>
      </c>
      <c r="F12" s="154">
        <f>C12*E12</f>
        <v>0</v>
      </c>
    </row>
    <row r="13" spans="1:6" ht="67.5">
      <c r="A13" s="149">
        <v>2</v>
      </c>
      <c r="B13" s="150" t="s">
        <v>371</v>
      </c>
      <c r="C13" s="151">
        <v>59</v>
      </c>
      <c r="D13" s="152" t="s">
        <v>0</v>
      </c>
      <c r="E13" s="153">
        <v>0</v>
      </c>
      <c r="F13" s="154">
        <f aca="true" t="shared" si="0" ref="F13:F45">C13*E13</f>
        <v>0</v>
      </c>
    </row>
    <row r="14" spans="1:6" ht="67.5">
      <c r="A14" s="149">
        <v>3</v>
      </c>
      <c r="B14" s="150" t="s">
        <v>372</v>
      </c>
      <c r="C14" s="151">
        <v>29</v>
      </c>
      <c r="D14" s="152" t="s">
        <v>0</v>
      </c>
      <c r="E14" s="153">
        <v>0</v>
      </c>
      <c r="F14" s="154">
        <f t="shared" si="0"/>
        <v>0</v>
      </c>
    </row>
    <row r="15" spans="1:6" ht="67.5">
      <c r="A15" s="149">
        <v>4</v>
      </c>
      <c r="B15" s="150" t="s">
        <v>373</v>
      </c>
      <c r="C15" s="151">
        <v>24</v>
      </c>
      <c r="D15" s="152" t="s">
        <v>0</v>
      </c>
      <c r="E15" s="153">
        <v>0</v>
      </c>
      <c r="F15" s="154">
        <f t="shared" si="0"/>
        <v>0</v>
      </c>
    </row>
    <row r="16" spans="1:6" ht="67.5">
      <c r="A16" s="149">
        <v>5</v>
      </c>
      <c r="B16" s="150" t="s">
        <v>374</v>
      </c>
      <c r="C16" s="151">
        <v>1</v>
      </c>
      <c r="D16" s="152" t="s">
        <v>0</v>
      </c>
      <c r="E16" s="153">
        <v>0</v>
      </c>
      <c r="F16" s="154">
        <f t="shared" si="0"/>
        <v>0</v>
      </c>
    </row>
    <row r="17" spans="1:6" ht="67.5">
      <c r="A17" s="149">
        <v>6</v>
      </c>
      <c r="B17" s="150" t="s">
        <v>375</v>
      </c>
      <c r="C17" s="151">
        <v>6</v>
      </c>
      <c r="D17" s="152" t="s">
        <v>0</v>
      </c>
      <c r="E17" s="153">
        <v>0</v>
      </c>
      <c r="F17" s="154">
        <f t="shared" si="0"/>
        <v>0</v>
      </c>
    </row>
    <row r="18" spans="1:6" ht="67.5">
      <c r="A18" s="149">
        <v>7</v>
      </c>
      <c r="B18" s="150" t="s">
        <v>376</v>
      </c>
      <c r="C18" s="151">
        <v>1</v>
      </c>
      <c r="D18" s="152" t="s">
        <v>0</v>
      </c>
      <c r="E18" s="153">
        <v>0</v>
      </c>
      <c r="F18" s="154">
        <f t="shared" si="0"/>
        <v>0</v>
      </c>
    </row>
    <row r="19" spans="1:6" ht="56.25">
      <c r="A19" s="149">
        <v>8</v>
      </c>
      <c r="B19" s="150" t="s">
        <v>377</v>
      </c>
      <c r="C19" s="151">
        <v>32</v>
      </c>
      <c r="D19" s="152" t="s">
        <v>0</v>
      </c>
      <c r="E19" s="153">
        <v>0</v>
      </c>
      <c r="F19" s="154">
        <f t="shared" si="0"/>
        <v>0</v>
      </c>
    </row>
    <row r="20" spans="1:6" ht="67.5">
      <c r="A20" s="149">
        <v>9</v>
      </c>
      <c r="B20" s="150" t="s">
        <v>378</v>
      </c>
      <c r="C20" s="151">
        <v>171</v>
      </c>
      <c r="D20" s="152" t="s">
        <v>0</v>
      </c>
      <c r="E20" s="153">
        <v>0</v>
      </c>
      <c r="F20" s="154">
        <f t="shared" si="0"/>
        <v>0</v>
      </c>
    </row>
    <row r="21" spans="1:6" ht="67.5">
      <c r="A21" s="149">
        <v>10</v>
      </c>
      <c r="B21" s="150" t="s">
        <v>379</v>
      </c>
      <c r="C21" s="151">
        <v>30</v>
      </c>
      <c r="D21" s="152" t="s">
        <v>0</v>
      </c>
      <c r="E21" s="153">
        <v>0</v>
      </c>
      <c r="F21" s="154">
        <f t="shared" si="0"/>
        <v>0</v>
      </c>
    </row>
    <row r="22" spans="1:6" ht="67.5">
      <c r="A22" s="149">
        <v>11</v>
      </c>
      <c r="B22" s="150" t="s">
        <v>380</v>
      </c>
      <c r="C22" s="151">
        <v>20</v>
      </c>
      <c r="D22" s="152" t="s">
        <v>0</v>
      </c>
      <c r="E22" s="153">
        <v>0</v>
      </c>
      <c r="F22" s="154">
        <f t="shared" si="0"/>
        <v>0</v>
      </c>
    </row>
    <row r="23" spans="1:6" ht="56.25">
      <c r="A23" s="149">
        <v>12</v>
      </c>
      <c r="B23" s="150" t="s">
        <v>381</v>
      </c>
      <c r="C23" s="151">
        <v>49.99999999999999</v>
      </c>
      <c r="D23" s="152" t="s">
        <v>92</v>
      </c>
      <c r="E23" s="153">
        <v>0</v>
      </c>
      <c r="F23" s="154">
        <f t="shared" si="0"/>
        <v>0</v>
      </c>
    </row>
    <row r="24" spans="1:6" ht="33.75">
      <c r="A24" s="149">
        <v>13</v>
      </c>
      <c r="B24" s="150" t="s">
        <v>382</v>
      </c>
      <c r="C24" s="151">
        <v>14.2</v>
      </c>
      <c r="D24" s="152" t="s">
        <v>92</v>
      </c>
      <c r="E24" s="153">
        <v>0</v>
      </c>
      <c r="F24" s="154">
        <f t="shared" si="0"/>
        <v>0</v>
      </c>
    </row>
    <row r="25" spans="1:6" ht="56.25">
      <c r="A25" s="149">
        <v>14</v>
      </c>
      <c r="B25" s="150" t="s">
        <v>383</v>
      </c>
      <c r="C25" s="151">
        <v>7</v>
      </c>
      <c r="D25" s="152" t="s">
        <v>92</v>
      </c>
      <c r="E25" s="153">
        <v>0</v>
      </c>
      <c r="F25" s="154">
        <f t="shared" si="0"/>
        <v>0</v>
      </c>
    </row>
    <row r="26" spans="1:6" ht="56.25">
      <c r="A26" s="149">
        <v>15</v>
      </c>
      <c r="B26" s="150" t="s">
        <v>384</v>
      </c>
      <c r="C26" s="151">
        <v>5.4</v>
      </c>
      <c r="D26" s="152" t="s">
        <v>0</v>
      </c>
      <c r="E26" s="153">
        <v>0</v>
      </c>
      <c r="F26" s="154">
        <f t="shared" si="0"/>
        <v>0</v>
      </c>
    </row>
    <row r="27" spans="1:6" ht="33.75">
      <c r="A27" s="149">
        <v>16</v>
      </c>
      <c r="B27" s="150" t="s">
        <v>385</v>
      </c>
      <c r="C27" s="151">
        <v>17</v>
      </c>
      <c r="D27" s="152" t="s">
        <v>0</v>
      </c>
      <c r="E27" s="153">
        <v>0</v>
      </c>
      <c r="F27" s="154">
        <f t="shared" si="0"/>
        <v>0</v>
      </c>
    </row>
    <row r="28" spans="1:6" ht="33.75">
      <c r="A28" s="149">
        <v>17</v>
      </c>
      <c r="B28" s="150" t="s">
        <v>386</v>
      </c>
      <c r="C28" s="151">
        <v>11</v>
      </c>
      <c r="D28" s="152" t="s">
        <v>0</v>
      </c>
      <c r="E28" s="153">
        <v>0</v>
      </c>
      <c r="F28" s="154">
        <f t="shared" si="0"/>
        <v>0</v>
      </c>
    </row>
    <row r="29" spans="1:6" ht="33.75">
      <c r="A29" s="149">
        <v>18</v>
      </c>
      <c r="B29" s="150" t="s">
        <v>387</v>
      </c>
      <c r="C29" s="151">
        <v>10</v>
      </c>
      <c r="D29" s="152" t="s">
        <v>0</v>
      </c>
      <c r="E29" s="153">
        <v>0</v>
      </c>
      <c r="F29" s="154">
        <f t="shared" si="0"/>
        <v>0</v>
      </c>
    </row>
    <row r="30" spans="1:6" ht="33.75">
      <c r="A30" s="149">
        <v>19</v>
      </c>
      <c r="B30" s="150" t="s">
        <v>388</v>
      </c>
      <c r="C30" s="151">
        <v>25</v>
      </c>
      <c r="D30" s="152" t="s">
        <v>0</v>
      </c>
      <c r="E30" s="153">
        <v>0</v>
      </c>
      <c r="F30" s="154">
        <f t="shared" si="0"/>
        <v>0</v>
      </c>
    </row>
    <row r="31" spans="1:6" ht="33.75">
      <c r="A31" s="149">
        <v>20</v>
      </c>
      <c r="B31" s="150" t="s">
        <v>389</v>
      </c>
      <c r="C31" s="151">
        <v>1</v>
      </c>
      <c r="D31" s="152" t="s">
        <v>0</v>
      </c>
      <c r="E31" s="153">
        <v>0</v>
      </c>
      <c r="F31" s="154">
        <f t="shared" si="0"/>
        <v>0</v>
      </c>
    </row>
    <row r="32" spans="1:6" ht="33.75">
      <c r="A32" s="149">
        <v>21</v>
      </c>
      <c r="B32" s="150" t="s">
        <v>390</v>
      </c>
      <c r="C32" s="151">
        <v>14</v>
      </c>
      <c r="D32" s="152" t="s">
        <v>92</v>
      </c>
      <c r="E32" s="153">
        <v>0</v>
      </c>
      <c r="F32" s="154">
        <f t="shared" si="0"/>
        <v>0</v>
      </c>
    </row>
    <row r="33" spans="1:6" ht="33.75">
      <c r="A33" s="149">
        <v>22</v>
      </c>
      <c r="B33" s="150" t="s">
        <v>391</v>
      </c>
      <c r="C33" s="151">
        <v>90</v>
      </c>
      <c r="D33" s="152" t="s">
        <v>92</v>
      </c>
      <c r="E33" s="153">
        <v>0</v>
      </c>
      <c r="F33" s="154">
        <f t="shared" si="0"/>
        <v>0</v>
      </c>
    </row>
    <row r="34" spans="1:6" ht="33.75">
      <c r="A34" s="149">
        <v>23</v>
      </c>
      <c r="B34" s="150" t="s">
        <v>392</v>
      </c>
      <c r="C34" s="151">
        <v>10</v>
      </c>
      <c r="D34" s="152" t="s">
        <v>92</v>
      </c>
      <c r="E34" s="153">
        <v>0</v>
      </c>
      <c r="F34" s="154">
        <f t="shared" si="0"/>
        <v>0</v>
      </c>
    </row>
    <row r="35" spans="1:6" ht="33.75">
      <c r="A35" s="149">
        <v>24</v>
      </c>
      <c r="B35" s="150" t="s">
        <v>393</v>
      </c>
      <c r="C35" s="151">
        <v>100.5</v>
      </c>
      <c r="D35" s="152" t="s">
        <v>92</v>
      </c>
      <c r="E35" s="153">
        <v>0</v>
      </c>
      <c r="F35" s="154">
        <f t="shared" si="0"/>
        <v>0</v>
      </c>
    </row>
    <row r="36" spans="1:6" ht="12.75">
      <c r="A36" s="149">
        <v>25</v>
      </c>
      <c r="B36" s="150" t="s">
        <v>394</v>
      </c>
      <c r="C36" s="151">
        <v>82</v>
      </c>
      <c r="D36" s="152" t="s">
        <v>0</v>
      </c>
      <c r="E36" s="153">
        <v>0</v>
      </c>
      <c r="F36" s="154">
        <f t="shared" si="0"/>
        <v>0</v>
      </c>
    </row>
    <row r="37" spans="1:6" ht="22.5">
      <c r="A37" s="149">
        <v>26</v>
      </c>
      <c r="B37" s="150" t="s">
        <v>395</v>
      </c>
      <c r="C37" s="151">
        <v>500</v>
      </c>
      <c r="D37" s="152" t="s">
        <v>0</v>
      </c>
      <c r="E37" s="153">
        <v>0</v>
      </c>
      <c r="F37" s="154">
        <f t="shared" si="0"/>
        <v>0</v>
      </c>
    </row>
    <row r="38" spans="1:6" ht="12.75">
      <c r="A38" s="149">
        <v>27</v>
      </c>
      <c r="B38" s="150" t="s">
        <v>153</v>
      </c>
      <c r="C38" s="151">
        <v>383</v>
      </c>
      <c r="D38" s="152" t="s">
        <v>0</v>
      </c>
      <c r="E38" s="153">
        <v>0</v>
      </c>
      <c r="F38" s="154">
        <f t="shared" si="0"/>
        <v>0</v>
      </c>
    </row>
    <row r="39" spans="1:6" ht="12.75">
      <c r="A39" s="149">
        <v>28</v>
      </c>
      <c r="B39" s="150" t="s">
        <v>150</v>
      </c>
      <c r="C39" s="151">
        <v>215</v>
      </c>
      <c r="D39" s="152" t="s">
        <v>92</v>
      </c>
      <c r="E39" s="153">
        <v>0</v>
      </c>
      <c r="F39" s="154">
        <f t="shared" si="0"/>
        <v>0</v>
      </c>
    </row>
    <row r="40" spans="1:6" ht="12.75">
      <c r="A40" s="149">
        <v>29</v>
      </c>
      <c r="B40" s="150" t="s">
        <v>152</v>
      </c>
      <c r="C40" s="151">
        <v>77</v>
      </c>
      <c r="D40" s="152" t="s">
        <v>92</v>
      </c>
      <c r="E40" s="153">
        <v>0</v>
      </c>
      <c r="F40" s="154">
        <f t="shared" si="0"/>
        <v>0</v>
      </c>
    </row>
    <row r="41" spans="1:6" ht="12.75">
      <c r="A41" s="149">
        <v>30</v>
      </c>
      <c r="B41" s="150" t="s">
        <v>151</v>
      </c>
      <c r="C41" s="151">
        <v>64</v>
      </c>
      <c r="D41" s="152" t="s">
        <v>0</v>
      </c>
      <c r="E41" s="153">
        <v>0</v>
      </c>
      <c r="F41" s="154">
        <f t="shared" si="0"/>
        <v>0</v>
      </c>
    </row>
    <row r="42" spans="1:6" ht="12.75">
      <c r="A42" s="149">
        <v>31</v>
      </c>
      <c r="B42" s="150" t="s">
        <v>396</v>
      </c>
      <c r="C42" s="151">
        <v>82</v>
      </c>
      <c r="D42" s="152" t="s">
        <v>0</v>
      </c>
      <c r="E42" s="153">
        <v>0</v>
      </c>
      <c r="F42" s="154">
        <f t="shared" si="0"/>
        <v>0</v>
      </c>
    </row>
    <row r="43" spans="1:6" ht="22.5">
      <c r="A43" s="149">
        <v>32</v>
      </c>
      <c r="B43" s="150" t="s">
        <v>397</v>
      </c>
      <c r="C43" s="151">
        <v>1</v>
      </c>
      <c r="D43" s="152" t="s">
        <v>3</v>
      </c>
      <c r="E43" s="153">
        <v>0</v>
      </c>
      <c r="F43" s="154">
        <f t="shared" si="0"/>
        <v>0</v>
      </c>
    </row>
    <row r="44" spans="1:6" ht="12.75">
      <c r="A44" s="149">
        <v>34</v>
      </c>
      <c r="B44" s="150" t="s">
        <v>398</v>
      </c>
      <c r="C44" s="151">
        <v>1</v>
      </c>
      <c r="D44" s="152" t="s">
        <v>3</v>
      </c>
      <c r="E44" s="153">
        <v>0</v>
      </c>
      <c r="F44" s="154">
        <f t="shared" si="0"/>
        <v>0</v>
      </c>
    </row>
    <row r="45" spans="1:6" ht="12.75">
      <c r="A45" s="149">
        <v>35</v>
      </c>
      <c r="B45" s="150" t="s">
        <v>149</v>
      </c>
      <c r="C45" s="151">
        <v>1</v>
      </c>
      <c r="D45" s="152" t="s">
        <v>3</v>
      </c>
      <c r="E45" s="153">
        <v>0</v>
      </c>
      <c r="F45" s="154">
        <f t="shared" si="0"/>
        <v>0</v>
      </c>
    </row>
    <row r="46" spans="1:6" ht="13.5" thickBot="1">
      <c r="A46" s="155"/>
      <c r="B46" s="156"/>
      <c r="C46" s="157"/>
      <c r="D46" s="158"/>
      <c r="E46" s="159"/>
      <c r="F46" s="160"/>
    </row>
  </sheetData>
  <sheetProtection/>
  <mergeCells count="6"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Albrecht</dc:creator>
  <cp:keywords/>
  <dc:description/>
  <cp:lastModifiedBy>Petra Matějková</cp:lastModifiedBy>
  <cp:lastPrinted>2020-01-08T14:34:10Z</cp:lastPrinted>
  <dcterms:created xsi:type="dcterms:W3CDTF">2017-02-09T08:43:17Z</dcterms:created>
  <dcterms:modified xsi:type="dcterms:W3CDTF">2023-04-04T11:49:40Z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