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01 - KOMUNIKACE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'101 - KOMUNIKACE'!$C$122:$K$191</definedName>
    <definedName name="_xlnm.Print_Area" localSheetId="1">'101 - KOMUNIKACE'!$C$4:$J$76,'101 - KOMUNIKACE'!$C$82:$J$104,'101 - KOMUNIKACE'!$C$110:$K$191</definedName>
    <definedName name="_xlnm.Print_Titles" localSheetId="1">'101 - KOMUNIKACE'!$122:$122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91"/>
  <c r="BH191"/>
  <c r="BG191"/>
  <c r="BF191"/>
  <c r="T191"/>
  <c r="T190"/>
  <c r="R191"/>
  <c r="R190"/>
  <c r="P191"/>
  <c r="P190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4"/>
  <c r="BH154"/>
  <c r="BG154"/>
  <c r="BF154"/>
  <c r="T154"/>
  <c r="R154"/>
  <c r="P154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38"/>
  <c r="BH138"/>
  <c r="BG138"/>
  <c r="BF138"/>
  <c r="T138"/>
  <c r="R138"/>
  <c r="P138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T125"/>
  <c r="R126"/>
  <c r="R125"/>
  <c r="P126"/>
  <c r="P125"/>
  <c r="J120"/>
  <c r="J119"/>
  <c r="F119"/>
  <c r="F117"/>
  <c r="E115"/>
  <c r="J92"/>
  <c r="J91"/>
  <c r="F91"/>
  <c r="F89"/>
  <c r="E87"/>
  <c r="J18"/>
  <c r="E18"/>
  <c r="F120"/>
  <c r="J17"/>
  <c r="J12"/>
  <c r="J117"/>
  <c r="E7"/>
  <c r="E113"/>
  <c i="1" r="L90"/>
  <c r="AM90"/>
  <c r="AM89"/>
  <c r="L89"/>
  <c r="AM87"/>
  <c r="L87"/>
  <c r="L85"/>
  <c r="L84"/>
  <c i="2" r="J174"/>
  <c r="BK171"/>
  <c r="J168"/>
  <c r="BK166"/>
  <c r="J165"/>
  <c r="BK163"/>
  <c r="BK162"/>
  <c r="J154"/>
  <c r="BK128"/>
  <c r="J145"/>
  <c r="J142"/>
  <c r="J187"/>
  <c r="BK180"/>
  <c r="BK174"/>
  <c r="J169"/>
  <c r="J134"/>
  <c r="BK126"/>
  <c r="BK185"/>
  <c r="BK143"/>
  <c i="1" r="AS94"/>
  <c i="2" r="BK177"/>
  <c r="BK172"/>
  <c r="BK169"/>
  <c r="BK167"/>
  <c r="BK165"/>
  <c r="J164"/>
  <c r="BK160"/>
  <c r="BK146"/>
  <c r="J130"/>
  <c r="BK154"/>
  <c r="J143"/>
  <c r="J132"/>
  <c r="J185"/>
  <c r="J177"/>
  <c r="J173"/>
  <c r="J170"/>
  <c r="J167"/>
  <c r="J128"/>
  <c r="J182"/>
  <c r="J179"/>
  <c r="BK132"/>
  <c r="J172"/>
  <c r="BK168"/>
  <c r="BK130"/>
  <c r="BK187"/>
  <c r="BK179"/>
  <c r="BK134"/>
  <c r="J175"/>
  <c r="BK173"/>
  <c r="BK170"/>
  <c r="J166"/>
  <c r="BK164"/>
  <c r="J163"/>
  <c r="J162"/>
  <c r="J160"/>
  <c r="BK145"/>
  <c r="J126"/>
  <c r="J146"/>
  <c r="BK142"/>
  <c r="BK191"/>
  <c r="BK182"/>
  <c r="BK175"/>
  <c r="J171"/>
  <c r="BK138"/>
  <c r="J191"/>
  <c r="J180"/>
  <c r="J138"/>
  <c l="1" r="P131"/>
  <c r="BK127"/>
  <c r="J127"/>
  <c r="J99"/>
  <c r="R127"/>
  <c r="R124"/>
  <c r="R123"/>
  <c r="R131"/>
  <c r="R161"/>
  <c r="P127"/>
  <c r="P124"/>
  <c r="P123"/>
  <c i="1" r="AU95"/>
  <c i="2" r="T127"/>
  <c r="T124"/>
  <c r="T123"/>
  <c r="BK161"/>
  <c r="J161"/>
  <c r="J101"/>
  <c r="T161"/>
  <c r="P184"/>
  <c r="R184"/>
  <c r="BK131"/>
  <c r="J131"/>
  <c r="J100"/>
  <c r="T131"/>
  <c r="P161"/>
  <c r="BK184"/>
  <c r="J184"/>
  <c r="J102"/>
  <c r="T184"/>
  <c r="BK125"/>
  <c r="BK124"/>
  <c r="BK123"/>
  <c r="J123"/>
  <c r="BK190"/>
  <c r="J190"/>
  <c r="J103"/>
  <c r="E85"/>
  <c r="J89"/>
  <c r="F92"/>
  <c r="BE126"/>
  <c r="BE128"/>
  <c r="BE185"/>
  <c r="BE172"/>
  <c r="BE173"/>
  <c r="BE174"/>
  <c r="BE179"/>
  <c r="BE180"/>
  <c r="BE182"/>
  <c r="BE187"/>
  <c r="BE191"/>
  <c r="BE130"/>
  <c r="BE132"/>
  <c r="BE134"/>
  <c r="BE138"/>
  <c r="BE142"/>
  <c r="BE145"/>
  <c r="BE146"/>
  <c r="BE154"/>
  <c r="BE143"/>
  <c r="BE160"/>
  <c r="BE162"/>
  <c r="BE163"/>
  <c r="BE164"/>
  <c r="BE165"/>
  <c r="BE166"/>
  <c r="BE167"/>
  <c r="BE168"/>
  <c r="BE169"/>
  <c r="BE170"/>
  <c r="BE171"/>
  <c r="BE175"/>
  <c r="BE177"/>
  <c r="F36"/>
  <c i="1" r="BC95"/>
  <c r="BC94"/>
  <c r="AY94"/>
  <c i="2" r="F35"/>
  <c i="1" r="BB95"/>
  <c r="BB94"/>
  <c r="W31"/>
  <c i="2" r="J34"/>
  <c i="1" r="AW95"/>
  <c i="2" r="J30"/>
  <c r="F37"/>
  <c i="1" r="BD95"/>
  <c r="BD94"/>
  <c r="W33"/>
  <c i="2" r="F34"/>
  <c i="1" r="BA95"/>
  <c r="BA94"/>
  <c r="W30"/>
  <c r="AU94"/>
  <c l="1" r="AG95"/>
  <c i="2" r="J96"/>
  <c r="J125"/>
  <c r="J98"/>
  <c r="J124"/>
  <c r="J97"/>
  <c r="F33"/>
  <c i="1" r="AZ95"/>
  <c r="AZ94"/>
  <c r="AV94"/>
  <c r="AK29"/>
  <c r="AX94"/>
  <c r="AW94"/>
  <c r="AK30"/>
  <c r="W32"/>
  <c r="AG94"/>
  <c r="AK26"/>
  <c i="2" r="J33"/>
  <c i="1" r="AV95"/>
  <c r="AT95"/>
  <c r="AN95"/>
  <c l="1" r="AK35"/>
  <c i="2" r="J39"/>
  <c i="1" r="AT94"/>
  <c r="W29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<sst xmlns="http://schemas.openxmlformats.org/spreadsheetml/2006/main">
  <si>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</si>
  <si>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</si>
  <si>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</si>
  <si>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</si>
  <si>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</si>
  <si>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{bedb686e-11d1-4cf4-b947-00cacec93b7f}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</si>
  <si>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</si>
  <si>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</si>
  <si>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</si>
  <si>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</si>
  <si>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</si>
  <si>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</si>
  <si>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</si>
  <si>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</si>
  <si>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0622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</si>
  <si>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</si>
  <si>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</si>
  <si>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III/17214 HORAŽĎOVICE - VELKÉ HYDČICE, OPRAVA</t>
  </si>
  <si>
    <t>KSO:</t>
  </si>
  <si>
    <t>CC-CZ:</t>
  </si>
  <si>
    <t>Místo:</t>
  </si>
  <si>
    <t xml:space="preserve"> </t>
  </si>
  <si>
    <t>Datum:</t>
  </si>
  <si>
    <t>30. 7. 2022</t>
  </si>
  <si>
    <t>Zadavatel:</t>
  </si>
  <si>
    <t>IČ:</t>
  </si>
  <si>
    <t>SÚSPK</t>
  </si>
  <si>
    <t>DIČ:</t>
  </si>
  <si>
    <t>Uchazeč:</t>
  </si>
  <si>
    <t>Vyplň údaj</t>
  </si>
  <si>
    <t>Projektant:</t>
  </si>
  <si>
    <t>Ing. Tomáš Macán</t>
  </si>
  <si>
    <t>True</t>
  </si>
  <si>
    <t>Zpracovatel:</t>
  </si>
  <si>
    <t>MACÁN PROJEKCE DS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</si>
  <si>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</si>
  <si>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</si>
  <si>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</si>
  <si>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</si>
  <si>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</si>
  <si>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</si>
  <si>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</si>
  <si>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</si>
  <si>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</si>
  <si>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</si>
  <si>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</si>
  <si>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</si>
  <si>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</si>
  <si>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</si>
  <si>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</si>
  <si>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</si>
  <si>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</si>
  <si>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</si>
  <si>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</si>
  <si>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</si>
  <si>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</si>
  <si>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</si>
  <si>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</si>
  <si>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</si>
  <si>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</si>
  <si>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</si>
  <si>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</si>
  <si>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</si>
  <si>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</si>
  <si>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</si>
  <si>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</si>
  <si>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</si>
  <si>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</si>
  <si>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</si>
  <si>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</si>
  <si>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</si>
  <si>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</si>
  <si>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</si>
  <si>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</si>
  <si>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</si>
  <si>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</si>
  <si>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</si>
  <si>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</si>
  <si>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</si>
  <si>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</si>
  <si>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</si>
  <si>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</si>
  <si>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</si>
  <si>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</si>
  <si>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</si>
  <si>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{7ef852b3-7821-4c47-91c3-e045b5a3d6af}</t>
  </si>
  <si>
    <t>2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</si>
  <si>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</si>
  <si>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</si>
  <si>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</si>
  <si>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</si>
  <si>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</si>
  <si>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</si>
  <si>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</si>
  <si>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</si>
  <si>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</si>
  <si>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</si>
  <si>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</si>
  <si>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</si>
  <si>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</si>
  <si>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</si>
  <si>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</si>
  <si>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</si>
  <si>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</si>
  <si>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</si>
  <si>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</si>
  <si>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</si>
  <si>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</si>
  <si>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</si>
  <si>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</si>
  <si>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</si>
  <si>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</si>
  <si>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</si>
  <si>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</si>
  <si>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</si>
  <si>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</si>
  <si>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</si>
  <si>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</si>
  <si>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</si>
  <si>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</si>
  <si>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</si>
  <si>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</si>
  <si>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m2</t>
  </si>
  <si>
    <t>CS ÚRS 2022 02</t>
  </si>
  <si>
    <t>4</t>
  </si>
  <si>
    <t>280817268</t>
  </si>
  <si>
    <t>Vodorovné konstrukce</t>
  </si>
  <si>
    <t>452312161</t>
  </si>
  <si>
    <t>Podkladní a zajišťovací konstrukce z betonu prostého v otevřeném výkopu sedlové lože pod potrubí z betonu tř. C 25/30</t>
  </si>
  <si>
    <t>m3</t>
  </si>
  <si>
    <t>-1193996714</t>
  </si>
  <si>
    <t>VV</t>
  </si>
  <si>
    <t>9*0,5</t>
  </si>
  <si>
    <t>3</t>
  </si>
  <si>
    <t>465513256</t>
  </si>
  <si>
    <t>Dlažba svahu u mostních opěr z upraveného lomového žulového kamene s vyspárováním maltou MC 25, šíře spáry 15 mm do betonového lože C 25/30 tloušťky 250 mm, plochy do 10 m2</t>
  </si>
  <si>
    <t>1020285283</t>
  </si>
  <si>
    <t>5</t>
  </si>
  <si>
    <t>Komunikace pozemní</t>
  </si>
  <si>
    <t>567532151</t>
  </si>
  <si>
    <t>Recyklace podkladní vrstvy za studena na místě promísení rozpojené směsi s kamenivem a pojivem (materiál ve specifikaci) s rozhrnutím, zhutněním a vlhčením plochy přes 10 000 m2, tloušťky po zhutnění přes 200 do 220 mm</t>
  </si>
  <si>
    <t>922754968</t>
  </si>
  <si>
    <t>16640+3005*0,4*2</t>
  </si>
  <si>
    <t>M</t>
  </si>
  <si>
    <t>58522110</t>
  </si>
  <si>
    <t>cement portlandský směsný CEM II 42,5MPa</t>
  </si>
  <si>
    <t>t</t>
  </si>
  <si>
    <t>8</t>
  </si>
  <si>
    <t>913763412</t>
  </si>
  <si>
    <t>P</t>
  </si>
  <si>
    <t>Poznámka k položce:_x000d_
objemová hmotnost cementu 1200 kg/m3_x000d_
předpoklad množství cementu 5%</t>
  </si>
  <si>
    <t>19044*0,2*1,2</t>
  </si>
  <si>
    <t>4570,56*0,05 'Přepočtené koeficientem množství</t>
  </si>
  <si>
    <t>6</t>
  </si>
  <si>
    <t>11162540</t>
  </si>
  <si>
    <t>emulze asfaltová obalovací pro použití za studena</t>
  </si>
  <si>
    <t>1140252509</t>
  </si>
  <si>
    <t>Poznámka k položce:_x000d_
asfaltová emulze objemová hmostnost 1200 kg/m3_x000d_
předpoklad množství emulze 3% zbytkového asfaltu</t>
  </si>
  <si>
    <t>4570,56*0,03 'Přepočtené koeficientem množství</t>
  </si>
  <si>
    <t>7</t>
  </si>
  <si>
    <t>569951131</t>
  </si>
  <si>
    <t>Zpevnění krajnic nebo komunikací pro pěší s rozprostřením a zhutněním, po zhutnění asfaltovým recyklátem tl. 130 mm</t>
  </si>
  <si>
    <t>805577563</t>
  </si>
  <si>
    <t>573231106</t>
  </si>
  <si>
    <t>Postřik spojovací PS bez posypu kamenivem ze silniční emulze, v množství 0,30 kg/m2</t>
  </si>
  <si>
    <t>-495551041</t>
  </si>
  <si>
    <t>16640+2120</t>
  </si>
  <si>
    <t>9</t>
  </si>
  <si>
    <t>573231108</t>
  </si>
  <si>
    <t>Postřik spojovací PS bez posypu kamenivem ze silniční emulze, v množství 0,50 kg/m2</t>
  </si>
  <si>
    <t>-1263042528</t>
  </si>
  <si>
    <t>10</t>
  </si>
  <si>
    <t>577144131</t>
  </si>
  <si>
    <t>Asfaltový beton vrstva obrusná ACO 11 (ABS) s rozprostřením a se zhutněním z modifikovaného asfaltu v pruhu šířky přes do 1,5 do 3 m, po zhutnění tl. 50 mm</t>
  </si>
  <si>
    <t>1044712114</t>
  </si>
  <si>
    <t>recyklace</t>
  </si>
  <si>
    <t>16640</t>
  </si>
  <si>
    <t>oprava</t>
  </si>
  <si>
    <t>2120</t>
  </si>
  <si>
    <t>sjezdy</t>
  </si>
  <si>
    <t>285</t>
  </si>
  <si>
    <t>Součet</t>
  </si>
  <si>
    <t>11</t>
  </si>
  <si>
    <t>577165132</t>
  </si>
  <si>
    <t>Asfaltový beton vrstva ložní ACL 16 (ABH) s rozprostřením a zhutněním z modifikovaného asfaltu v pruhu šířky přes 1,5 do 3 m, po zhutnění tl. 70 mm</t>
  </si>
  <si>
    <t>861675034</t>
  </si>
  <si>
    <t>recaklace</t>
  </si>
  <si>
    <t>12</t>
  </si>
  <si>
    <t>577176141</t>
  </si>
  <si>
    <t>Asfaltový beton vrstva ložní ACL 22 (ABVH) s rozprostřením a zhutněním z modifikovaného asfaltu v pruhu šířky přes 3 m, po zhutnění tl. 80 mm</t>
  </si>
  <si>
    <t>1629562227</t>
  </si>
  <si>
    <t>Ostatní konstrukce a práce, bourání</t>
  </si>
  <si>
    <t>13</t>
  </si>
  <si>
    <t>911331111</t>
  </si>
  <si>
    <t>Silniční svodidlo s osazením sloupků zaberaněním ocelové úroveň zádržnosti N2 vzdálenosti sloupků do 2 m jednostranné včetně náběhů</t>
  </si>
  <si>
    <t>m</t>
  </si>
  <si>
    <t>-1443266237</t>
  </si>
  <si>
    <t>14</t>
  </si>
  <si>
    <t>912211111</t>
  </si>
  <si>
    <t>Montáž směrového sloupku plastového s odrazkou prostým uložením bez betonového základu silničního</t>
  </si>
  <si>
    <t>kus</t>
  </si>
  <si>
    <t>2130751642</t>
  </si>
  <si>
    <t>40445158R</t>
  </si>
  <si>
    <t>sloupek směrový silniční plastový červený</t>
  </si>
  <si>
    <t>-1219323714</t>
  </si>
  <si>
    <t>16</t>
  </si>
  <si>
    <t>912221111</t>
  </si>
  <si>
    <t>Montáž směrového sloupku ocelového pružného ručním beraněním silničního</t>
  </si>
  <si>
    <t>387237688</t>
  </si>
  <si>
    <t>17</t>
  </si>
  <si>
    <t>40445165</t>
  </si>
  <si>
    <t>sloupek směrový silniční ocelový</t>
  </si>
  <si>
    <t>858255952</t>
  </si>
  <si>
    <t>18</t>
  </si>
  <si>
    <t>915111111</t>
  </si>
  <si>
    <t>Vodorovné dopravní značení stříkané barvou dělící čára šířky 125 mm souvislá bílá základní</t>
  </si>
  <si>
    <t>2115883578</t>
  </si>
  <si>
    <t>19</t>
  </si>
  <si>
    <t>915121121</t>
  </si>
  <si>
    <t>Vodorovné dopravní značení stříkané barvou vodící čára bílá šířky 250 mm přerušovaná základní</t>
  </si>
  <si>
    <t>1285266034</t>
  </si>
  <si>
    <t>20</t>
  </si>
  <si>
    <t>915211112</t>
  </si>
  <si>
    <t>Vodorovné dopravní značení stříkaným plastem dělící čára šířky 125 mm souvislá bílá retroreflexní</t>
  </si>
  <si>
    <t>-985385025</t>
  </si>
  <si>
    <t>915221122</t>
  </si>
  <si>
    <t>Vodorovné dopravní značení stříkaným plastem vodící čára bílá šířky 250 mm přerušovaná retroreflexní</t>
  </si>
  <si>
    <t>1955072749</t>
  </si>
  <si>
    <t>22</t>
  </si>
  <si>
    <t>919112213</t>
  </si>
  <si>
    <t>Řezání dilatačních spár v živičném krytu vytvoření komůrky pro těsnící zálivku šířky 10 mm, hloubky 25 mm</t>
  </si>
  <si>
    <t>-616270110</t>
  </si>
  <si>
    <t>23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</si>
  <si>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</si>
  <si>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</si>
  <si>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1755019520</t>
  </si>
  <si>
    <t>24</t>
  </si>
  <si>
    <t>919441211</t>
  </si>
  <si>
    <t>Čelo propustku včetně římsy ze zdiva z lomového kamene, pro propustek z trub DN 300 až 500 mm</t>
  </si>
  <si>
    <t>231852610</t>
  </si>
  <si>
    <t>25</t>
  </si>
  <si>
    <t>919521120</t>
  </si>
  <si>
    <t>Zřízení silničního propustku z trub betonových nebo železobetonových DN 400 mm</t>
  </si>
  <si>
    <t>-21892644</t>
  </si>
  <si>
    <t>26</t>
  </si>
  <si>
    <t>59222022</t>
  </si>
  <si>
    <t>trouba ŽB hrdlová DN 400</t>
  </si>
  <si>
    <t>277801034</t>
  </si>
  <si>
    <t>9*1,01 'Přepočtené koeficientem množství</t>
  </si>
  <si>
    <t>27</t>
  </si>
  <si>
    <t>919535555</t>
  </si>
  <si>
    <t>Obetonování trubního propustku betonem prostým bez zvýšených nároků na prostředí tř. C 12/15</t>
  </si>
  <si>
    <t>-984232826</t>
  </si>
  <si>
    <t>9*0,6</t>
  </si>
  <si>
    <t>28</t>
  </si>
  <si>
    <t>919735112</t>
  </si>
  <si>
    <t>Řezání stávajícího živičného krytu nebo podkladu hloubky přes 50 do 100 mm</t>
  </si>
  <si>
    <t>928186095</t>
  </si>
  <si>
    <t>29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</si>
  <si>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</si>
  <si>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</si>
  <si>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1934496982</t>
  </si>
  <si>
    <t>280*0,5*2+285</t>
  </si>
  <si>
    <t>30</t>
  </si>
  <si>
    <t>962021112</t>
  </si>
  <si>
    <t>Bourání mostních konstrukcí zdiva a pilířů z kamene nebo cihel</t>
  </si>
  <si>
    <t>-1375498804</t>
  </si>
  <si>
    <t>Poznámka k položce:_x000d_
stávající kamenný propustek</t>
  </si>
  <si>
    <t>997</t>
  </si>
  <si>
    <t>Přesun sutě</t>
  </si>
  <si>
    <t>31</t>
  </si>
  <si>
    <t>997221551</t>
  </si>
  <si>
    <t>Vodorovná doprava suti bez naložení, ale se složením a s hrubým urovnáním ze sypkých materiálů, na vzdálenost do 1 km</t>
  </si>
  <si>
    <t>1036078301</t>
  </si>
  <si>
    <t>Poznámka k položce:_x000d_
rozprostření odfrézované drti před frézu pro recyklaci</t>
  </si>
  <si>
    <t>32</t>
  </si>
  <si>
    <t>997221551R</t>
  </si>
  <si>
    <t>Vodorovná doprava suti bez naložení, ale se složením a s hrubým urovnáním ze sypkých materiálů, na skládku včetně likvidace</t>
  </si>
  <si>
    <t>1844455075</t>
  </si>
  <si>
    <t>Poznámka k položce:_x000d_
nánosy z krajnic a bourání propustku</t>
  </si>
  <si>
    <t>17,43+142,38</t>
  </si>
  <si>
    <t>998</t>
  </si>
  <si>
    <t>Přesun hmot</t>
  </si>
  <si>
    <t>33</t>
  </si>
  <si>
    <t>998225111</t>
  </si>
  <si>
    <t>Přesun hmot pro komunikace s krytem z kameniva, monolitickým betonovým nebo živičným dopravní vzdálenost do 200 m jakékoliv délky objektu</t>
  </si>
  <si>
    <t>-545537692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</si>
</sst>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0622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III/17214 HORAŽĎOVICE - VELKÉ HYDČICE, OPRAVA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30. 7. 2022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SÚSPK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Tomáš Macán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25.6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MACÁN PROJEKCE DS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'101 - KOMUNIKACE'!P123</f>
        <v>0</v>
      </c>
      <c r="AV95" s="128">
        <f>'101 - KOMUNIKACE'!J33</f>
        <v>0</v>
      </c>
      <c r="AW95" s="128">
        <f>'101 - KOMUNIKACE'!J34</f>
        <v>0</v>
      </c>
      <c r="AX95" s="128">
        <f>'101 - KOMUNIKACE'!J35</f>
        <v>0</v>
      </c>
      <c r="AY95" s="128">
        <f>'101 - KOMUNIKACE'!J36</f>
        <v>0</v>
      </c>
      <c r="AZ95" s="128">
        <f>'101 - KOMUNIKACE'!F33</f>
        <v>0</v>
      </c>
      <c r="BA95" s="128">
        <f>'101 - KOMUNIKACE'!F34</f>
        <v>0</v>
      </c>
      <c r="BB95" s="128">
        <f>'101 - KOMUNIKACE'!F35</f>
        <v>0</v>
      </c>
      <c r="BC95" s="128">
        <f>'101 - KOMUNIKACE'!F36</f>
        <v>0</v>
      </c>
      <c r="BD95" s="130">
        <f>'101 - KOMUNIKACE'!F37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OTJ/hpA4XB9Kpl7gOXBRmzNwkPYkIZ/8ODdoQtny68dguwlugCF4tLvbFxSSJRgCqiTrAa0opRmox+uVaxtoCg==" hashValue="waddV/KV0n3nBwnAII3qyUM/XhR05LShM9dhJihMKMTppRx1zChunQUP8vWvEEoqrTEBWc64u3LHuGHJE/heGw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01 - KOMUNIKAC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="1" customFormat="1" ht="24.96" customHeight="1">
      <c r="B4" s="20"/>
      <c r="D4" s="134" t="s">
        <v>87</v>
      </c>
      <c r="L4" s="20"/>
      <c r="M4" s="135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6" t="s">
        <v>16</v>
      </c>
      <c r="L6" s="20"/>
    </row>
    <row r="7" s="1" customFormat="1" ht="16.5" customHeight="1">
      <c r="B7" s="20"/>
      <c r="E7" s="137" t="str">
        <f>'Rekapitulace stavby'!K6</f>
        <v>III/17214 HORAŽĎOVICE - VELKÉ HYDČICE, OPRAVA</v>
      </c>
      <c r="F7" s="136"/>
      <c r="G7" s="136"/>
      <c r="H7" s="136"/>
      <c r="L7" s="20"/>
    </row>
    <row r="8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30. 7. 2022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9" t="s">
        <v>34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ROUND((SUM(BE123:BE191)),  2)</f>
        <v>0</v>
      </c>
      <c r="G33" s="38"/>
      <c r="H33" s="38"/>
      <c r="I33" s="151">
        <v>0.20999999999999999</v>
      </c>
      <c r="J33" s="150">
        <f>ROUND(((SUM(BE123:BE191))*I33),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6" t="s">
        <v>42</v>
      </c>
      <c r="F34" s="150">
        <f>ROUND((SUM(BF123:BF191)),  2)</f>
        <v>0</v>
      </c>
      <c r="G34" s="38"/>
      <c r="H34" s="38"/>
      <c r="I34" s="151">
        <v>0.14999999999999999</v>
      </c>
      <c r="J34" s="150">
        <f>ROUND(((SUM(BF123:BF191))*I34),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6" t="s">
        <v>43</v>
      </c>
      <c r="F35" s="150">
        <f>ROUND((SUM(BG123:BG191)),  2)</f>
        <v>0</v>
      </c>
      <c r="G35" s="38"/>
      <c r="H35" s="38"/>
      <c r="I35" s="151">
        <v>0.20999999999999999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6" t="s">
        <v>44</v>
      </c>
      <c r="F36" s="150">
        <f>ROUND((SUM(BH123:BH191)),  2)</f>
        <v>0</v>
      </c>
      <c r="G36" s="38"/>
      <c r="H36" s="38"/>
      <c r="I36" s="151">
        <v>0.14999999999999999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6" t="s">
        <v>45</v>
      </c>
      <c r="F37" s="150">
        <f>ROUND((SUM(BI123:BI191)),  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0" t="str">
        <f>E7</f>
        <v>III/17214 HORAŽĎOVICE - VELKÉ HYDČICE,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30. 7. 2022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SÚSPK</v>
      </c>
      <c r="G91" s="40"/>
      <c r="H91" s="40"/>
      <c r="I91" s="32" t="s">
        <v>30</v>
      </c>
      <c r="J91" s="36" t="str">
        <f>E21</f>
        <v>Ing. Tomáš Macán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MACÁN PROJEKCE DS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="9" customFormat="1" ht="24.96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J124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J125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J127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J131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J161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J184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1"/>
      <c r="C103" s="182"/>
      <c r="D103" s="183" t="s">
        <v>101</v>
      </c>
      <c r="E103" s="184"/>
      <c r="F103" s="184"/>
      <c r="G103" s="184"/>
      <c r="H103" s="184"/>
      <c r="I103" s="184"/>
      <c r="J103" s="185">
        <f>J190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102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70" t="str">
        <f>E7</f>
        <v>III/17214 HORAŽĎOVICE - VELKÉ HYDČICE, OPRAVA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88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101 - KOMUNIKACE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30. 7. 2022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SÚSPK</v>
      </c>
      <c r="G119" s="40"/>
      <c r="H119" s="40"/>
      <c r="I119" s="32" t="s">
        <v>30</v>
      </c>
      <c r="J119" s="36" t="str">
        <f>E21</f>
        <v>Ing. Tomáš Macán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5.6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>MACÁN PROJEKCE DS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187"/>
      <c r="B122" s="188"/>
      <c r="C122" s="189" t="s">
        <v>103</v>
      </c>
      <c r="D122" s="190" t="s">
        <v>61</v>
      </c>
      <c r="E122" s="190" t="s">
        <v>57</v>
      </c>
      <c r="F122" s="190" t="s">
        <v>58</v>
      </c>
      <c r="G122" s="190" t="s">
        <v>104</v>
      </c>
      <c r="H122" s="190" t="s">
        <v>105</v>
      </c>
      <c r="I122" s="190" t="s">
        <v>106</v>
      </c>
      <c r="J122" s="190" t="s">
        <v>92</v>
      </c>
      <c r="K122" s="191" t="s">
        <v>107</v>
      </c>
      <c r="L122" s="192"/>
      <c r="M122" s="100" t="s">
        <v>1</v>
      </c>
      <c r="N122" s="101" t="s">
        <v>40</v>
      </c>
      <c r="O122" s="101" t="s">
        <v>108</v>
      </c>
      <c r="P122" s="101" t="s">
        <v>109</v>
      </c>
      <c r="Q122" s="101" t="s">
        <v>110</v>
      </c>
      <c r="R122" s="101" t="s">
        <v>111</v>
      </c>
      <c r="S122" s="101" t="s">
        <v>112</v>
      </c>
      <c r="T122" s="102" t="s">
        <v>113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="2" customFormat="1" ht="22.8" customHeight="1">
      <c r="A123" s="38"/>
      <c r="B123" s="39"/>
      <c r="C123" s="107" t="s">
        <v>114</v>
      </c>
      <c r="D123" s="40"/>
      <c r="E123" s="40"/>
      <c r="F123" s="40"/>
      <c r="G123" s="40"/>
      <c r="H123" s="40"/>
      <c r="I123" s="40"/>
      <c r="J123" s="193">
        <f>BK123</f>
        <v>0</v>
      </c>
      <c r="K123" s="40"/>
      <c r="L123" s="44"/>
      <c r="M123" s="103"/>
      <c r="N123" s="194"/>
      <c r="O123" s="104"/>
      <c r="P123" s="195">
        <f>P124</f>
        <v>0</v>
      </c>
      <c r="Q123" s="104"/>
      <c r="R123" s="195">
        <f>R124</f>
        <v>1303.6569139999999</v>
      </c>
      <c r="S123" s="104"/>
      <c r="T123" s="196">
        <f>T124</f>
        <v>403.61000000000001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94</v>
      </c>
      <c r="BK123" s="197">
        <f>BK124</f>
        <v>0</v>
      </c>
    </row>
    <row r="124" s="12" customFormat="1" ht="25.92" customHeight="1">
      <c r="A124" s="12"/>
      <c r="B124" s="198"/>
      <c r="C124" s="199"/>
      <c r="D124" s="200" t="s">
        <v>75</v>
      </c>
      <c r="E124" s="201" t="s">
        <v>115</v>
      </c>
      <c r="F124" s="201" t="s">
        <v>116</v>
      </c>
      <c r="G124" s="199"/>
      <c r="H124" s="199"/>
      <c r="I124" s="202"/>
      <c r="J124" s="203">
        <f>BK124</f>
        <v>0</v>
      </c>
      <c r="K124" s="199"/>
      <c r="L124" s="204"/>
      <c r="M124" s="205"/>
      <c r="N124" s="206"/>
      <c r="O124" s="206"/>
      <c r="P124" s="207">
        <f>P125+P127+P131+P161+P184+P190</f>
        <v>0</v>
      </c>
      <c r="Q124" s="206"/>
      <c r="R124" s="207">
        <f>R125+R127+R131+R161+R184+R190</f>
        <v>1303.6569139999999</v>
      </c>
      <c r="S124" s="206"/>
      <c r="T124" s="208">
        <f>T125+T127+T131+T161+T184+T190</f>
        <v>403.61000000000001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9" t="s">
        <v>84</v>
      </c>
      <c r="AT124" s="210" t="s">
        <v>75</v>
      </c>
      <c r="AU124" s="210" t="s">
        <v>76</v>
      </c>
      <c r="AY124" s="209" t="s">
        <v>117</v>
      </c>
      <c r="BK124" s="211">
        <f>BK125+BK127+BK131+BK161+BK184+BK190</f>
        <v>0</v>
      </c>
    </row>
    <row r="125" s="12" customFormat="1" ht="22.8" customHeight="1">
      <c r="A125" s="12"/>
      <c r="B125" s="198"/>
      <c r="C125" s="199"/>
      <c r="D125" s="200" t="s">
        <v>75</v>
      </c>
      <c r="E125" s="212" t="s">
        <v>84</v>
      </c>
      <c r="F125" s="212" t="s">
        <v>118</v>
      </c>
      <c r="G125" s="199"/>
      <c r="H125" s="199"/>
      <c r="I125" s="202"/>
      <c r="J125" s="213">
        <f>BK125</f>
        <v>0</v>
      </c>
      <c r="K125" s="199"/>
      <c r="L125" s="204"/>
      <c r="M125" s="205"/>
      <c r="N125" s="206"/>
      <c r="O125" s="206"/>
      <c r="P125" s="207">
        <f>P126</f>
        <v>0</v>
      </c>
      <c r="Q125" s="206"/>
      <c r="R125" s="207">
        <f>R126</f>
        <v>0.14839999999999998</v>
      </c>
      <c r="S125" s="206"/>
      <c r="T125" s="208">
        <f>T126</f>
        <v>243.80000000000001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84</v>
      </c>
      <c r="AT125" s="210" t="s">
        <v>75</v>
      </c>
      <c r="AU125" s="210" t="s">
        <v>84</v>
      </c>
      <c r="AY125" s="209" t="s">
        <v>117</v>
      </c>
      <c r="BK125" s="211">
        <f>BK126</f>
        <v>0</v>
      </c>
    </row>
    <row r="126" s="2" customFormat="1" ht="49.05" customHeight="1">
      <c r="A126" s="38"/>
      <c r="B126" s="39"/>
      <c r="C126" s="214" t="s">
        <v>84</v>
      </c>
      <c r="D126" s="214" t="s">
        <v>119</v>
      </c>
      <c r="E126" s="215" t="s">
        <v>120</v>
      </c>
      <c r="F126" s="216" t="s">
        <v>121</v>
      </c>
      <c r="G126" s="217" t="s">
        <v>122</v>
      </c>
      <c r="H126" s="218">
        <v>2120</v>
      </c>
      <c r="I126" s="219"/>
      <c r="J126" s="220">
        <f>ROUND(I126*H126,2)</f>
        <v>0</v>
      </c>
      <c r="K126" s="216" t="s">
        <v>123</v>
      </c>
      <c r="L126" s="44"/>
      <c r="M126" s="221" t="s">
        <v>1</v>
      </c>
      <c r="N126" s="222" t="s">
        <v>41</v>
      </c>
      <c r="O126" s="91"/>
      <c r="P126" s="223">
        <f>O126*H126</f>
        <v>0</v>
      </c>
      <c r="Q126" s="223">
        <v>6.9999999999999994E-05</v>
      </c>
      <c r="R126" s="223">
        <f>Q126*H126</f>
        <v>0.14839999999999998</v>
      </c>
      <c r="S126" s="223">
        <v>0.11500000000000001</v>
      </c>
      <c r="T126" s="224">
        <f>S126*H126</f>
        <v>243.80000000000001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5" t="s">
        <v>124</v>
      </c>
      <c r="AT126" s="225" t="s">
        <v>119</v>
      </c>
      <c r="AU126" s="225" t="s">
        <v>86</v>
      </c>
      <c r="AY126" s="17" t="s">
        <v>117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7" t="s">
        <v>84</v>
      </c>
      <c r="BK126" s="226">
        <f>ROUND(I126*H126,2)</f>
        <v>0</v>
      </c>
      <c r="BL126" s="17" t="s">
        <v>124</v>
      </c>
      <c r="BM126" s="225" t="s">
        <v>125</v>
      </c>
    </row>
    <row r="127" s="12" customFormat="1" ht="22.8" customHeight="1">
      <c r="A127" s="12"/>
      <c r="B127" s="198"/>
      <c r="C127" s="199"/>
      <c r="D127" s="200" t="s">
        <v>75</v>
      </c>
      <c r="E127" s="212" t="s">
        <v>124</v>
      </c>
      <c r="F127" s="212" t="s">
        <v>126</v>
      </c>
      <c r="G127" s="199"/>
      <c r="H127" s="199"/>
      <c r="I127" s="202"/>
      <c r="J127" s="213">
        <f>BK127</f>
        <v>0</v>
      </c>
      <c r="K127" s="199"/>
      <c r="L127" s="204"/>
      <c r="M127" s="205"/>
      <c r="N127" s="206"/>
      <c r="O127" s="206"/>
      <c r="P127" s="207">
        <f>SUM(P128:P130)</f>
        <v>0</v>
      </c>
      <c r="Q127" s="206"/>
      <c r="R127" s="207">
        <f>SUM(R128:R130)</f>
        <v>12.8781</v>
      </c>
      <c r="S127" s="206"/>
      <c r="T127" s="208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84</v>
      </c>
      <c r="AT127" s="210" t="s">
        <v>75</v>
      </c>
      <c r="AU127" s="210" t="s">
        <v>84</v>
      </c>
      <c r="AY127" s="209" t="s">
        <v>117</v>
      </c>
      <c r="BK127" s="211">
        <f>SUM(BK128:BK130)</f>
        <v>0</v>
      </c>
    </row>
    <row r="128" s="2" customFormat="1" ht="37.8" customHeight="1">
      <c r="A128" s="38"/>
      <c r="B128" s="39"/>
      <c r="C128" s="214" t="s">
        <v>86</v>
      </c>
      <c r="D128" s="214" t="s">
        <v>119</v>
      </c>
      <c r="E128" s="215" t="s">
        <v>127</v>
      </c>
      <c r="F128" s="216" t="s">
        <v>128</v>
      </c>
      <c r="G128" s="217" t="s">
        <v>129</v>
      </c>
      <c r="H128" s="218">
        <v>4.5</v>
      </c>
      <c r="I128" s="219"/>
      <c r="J128" s="220">
        <f>ROUND(I128*H128,2)</f>
        <v>0</v>
      </c>
      <c r="K128" s="216" t="s">
        <v>123</v>
      </c>
      <c r="L128" s="44"/>
      <c r="M128" s="221" t="s">
        <v>1</v>
      </c>
      <c r="N128" s="222" t="s">
        <v>41</v>
      </c>
      <c r="O128" s="91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5" t="s">
        <v>124</v>
      </c>
      <c r="AT128" s="225" t="s">
        <v>119</v>
      </c>
      <c r="AU128" s="225" t="s">
        <v>86</v>
      </c>
      <c r="AY128" s="17" t="s">
        <v>117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7" t="s">
        <v>84</v>
      </c>
      <c r="BK128" s="226">
        <f>ROUND(I128*H128,2)</f>
        <v>0</v>
      </c>
      <c r="BL128" s="17" t="s">
        <v>124</v>
      </c>
      <c r="BM128" s="225" t="s">
        <v>130</v>
      </c>
    </row>
    <row r="129" s="13" customFormat="1">
      <c r="A129" s="13"/>
      <c r="B129" s="227"/>
      <c r="C129" s="228"/>
      <c r="D129" s="229" t="s">
        <v>131</v>
      </c>
      <c r="E129" s="230" t="s">
        <v>1</v>
      </c>
      <c r="F129" s="231" t="s">
        <v>132</v>
      </c>
      <c r="G129" s="228"/>
      <c r="H129" s="232">
        <v>4.5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8" t="s">
        <v>131</v>
      </c>
      <c r="AU129" s="238" t="s">
        <v>86</v>
      </c>
      <c r="AV129" s="13" t="s">
        <v>86</v>
      </c>
      <c r="AW129" s="13" t="s">
        <v>32</v>
      </c>
      <c r="AX129" s="13" t="s">
        <v>84</v>
      </c>
      <c r="AY129" s="238" t="s">
        <v>117</v>
      </c>
    </row>
    <row r="130" s="2" customFormat="1" ht="55.5" customHeight="1">
      <c r="A130" s="38"/>
      <c r="B130" s="39"/>
      <c r="C130" s="214" t="s">
        <v>133</v>
      </c>
      <c r="D130" s="214" t="s">
        <v>119</v>
      </c>
      <c r="E130" s="215" t="s">
        <v>134</v>
      </c>
      <c r="F130" s="216" t="s">
        <v>135</v>
      </c>
      <c r="G130" s="217" t="s">
        <v>122</v>
      </c>
      <c r="H130" s="218">
        <v>10</v>
      </c>
      <c r="I130" s="219"/>
      <c r="J130" s="220">
        <f>ROUND(I130*H130,2)</f>
        <v>0</v>
      </c>
      <c r="K130" s="216" t="s">
        <v>123</v>
      </c>
      <c r="L130" s="44"/>
      <c r="M130" s="221" t="s">
        <v>1</v>
      </c>
      <c r="N130" s="222" t="s">
        <v>41</v>
      </c>
      <c r="O130" s="91"/>
      <c r="P130" s="223">
        <f>O130*H130</f>
        <v>0</v>
      </c>
      <c r="Q130" s="223">
        <v>1.2878099999999999</v>
      </c>
      <c r="R130" s="223">
        <f>Q130*H130</f>
        <v>12.8781</v>
      </c>
      <c r="S130" s="223">
        <v>0</v>
      </c>
      <c r="T130" s="22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5" t="s">
        <v>124</v>
      </c>
      <c r="AT130" s="225" t="s">
        <v>119</v>
      </c>
      <c r="AU130" s="225" t="s">
        <v>86</v>
      </c>
      <c r="AY130" s="17" t="s">
        <v>117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7" t="s">
        <v>84</v>
      </c>
      <c r="BK130" s="226">
        <f>ROUND(I130*H130,2)</f>
        <v>0</v>
      </c>
      <c r="BL130" s="17" t="s">
        <v>124</v>
      </c>
      <c r="BM130" s="225" t="s">
        <v>136</v>
      </c>
    </row>
    <row r="131" s="12" customFormat="1" ht="22.8" customHeight="1">
      <c r="A131" s="12"/>
      <c r="B131" s="198"/>
      <c r="C131" s="199"/>
      <c r="D131" s="200" t="s">
        <v>75</v>
      </c>
      <c r="E131" s="212" t="s">
        <v>137</v>
      </c>
      <c r="F131" s="212" t="s">
        <v>138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f>SUM(P132:P160)</f>
        <v>0</v>
      </c>
      <c r="Q131" s="206"/>
      <c r="R131" s="207">
        <f>SUM(R132:R160)</f>
        <v>1247.645</v>
      </c>
      <c r="S131" s="206"/>
      <c r="T131" s="208">
        <f>SUM(T132:T160)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84</v>
      </c>
      <c r="AT131" s="210" t="s">
        <v>75</v>
      </c>
      <c r="AU131" s="210" t="s">
        <v>84</v>
      </c>
      <c r="AY131" s="209" t="s">
        <v>117</v>
      </c>
      <c r="BK131" s="211">
        <f>SUM(BK132:BK160)</f>
        <v>0</v>
      </c>
    </row>
    <row r="132" s="2" customFormat="1" ht="62.7" customHeight="1">
      <c r="A132" s="38"/>
      <c r="B132" s="39"/>
      <c r="C132" s="214" t="s">
        <v>124</v>
      </c>
      <c r="D132" s="214" t="s">
        <v>119</v>
      </c>
      <c r="E132" s="215" t="s">
        <v>139</v>
      </c>
      <c r="F132" s="216" t="s">
        <v>140</v>
      </c>
      <c r="G132" s="217" t="s">
        <v>122</v>
      </c>
      <c r="H132" s="218">
        <v>19044</v>
      </c>
      <c r="I132" s="219"/>
      <c r="J132" s="220">
        <f>ROUND(I132*H132,2)</f>
        <v>0</v>
      </c>
      <c r="K132" s="216" t="s">
        <v>123</v>
      </c>
      <c r="L132" s="44"/>
      <c r="M132" s="221" t="s">
        <v>1</v>
      </c>
      <c r="N132" s="222" t="s">
        <v>41</v>
      </c>
      <c r="O132" s="91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5" t="s">
        <v>124</v>
      </c>
      <c r="AT132" s="225" t="s">
        <v>119</v>
      </c>
      <c r="AU132" s="225" t="s">
        <v>86</v>
      </c>
      <c r="AY132" s="17" t="s">
        <v>117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7" t="s">
        <v>84</v>
      </c>
      <c r="BK132" s="226">
        <f>ROUND(I132*H132,2)</f>
        <v>0</v>
      </c>
      <c r="BL132" s="17" t="s">
        <v>124</v>
      </c>
      <c r="BM132" s="225" t="s">
        <v>141</v>
      </c>
    </row>
    <row r="133" s="13" customFormat="1">
      <c r="A133" s="13"/>
      <c r="B133" s="227"/>
      <c r="C133" s="228"/>
      <c r="D133" s="229" t="s">
        <v>131</v>
      </c>
      <c r="E133" s="230" t="s">
        <v>1</v>
      </c>
      <c r="F133" s="231" t="s">
        <v>142</v>
      </c>
      <c r="G133" s="228"/>
      <c r="H133" s="232">
        <v>19044</v>
      </c>
      <c r="I133" s="233"/>
      <c r="J133" s="228"/>
      <c r="K133" s="228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131</v>
      </c>
      <c r="AU133" s="238" t="s">
        <v>86</v>
      </c>
      <c r="AV133" s="13" t="s">
        <v>86</v>
      </c>
      <c r="AW133" s="13" t="s">
        <v>32</v>
      </c>
      <c r="AX133" s="13" t="s">
        <v>84</v>
      </c>
      <c r="AY133" s="238" t="s">
        <v>117</v>
      </c>
    </row>
    <row r="134" s="2" customFormat="1" ht="16.5" customHeight="1">
      <c r="A134" s="38"/>
      <c r="B134" s="39"/>
      <c r="C134" s="239" t="s">
        <v>137</v>
      </c>
      <c r="D134" s="239" t="s">
        <v>143</v>
      </c>
      <c r="E134" s="240" t="s">
        <v>144</v>
      </c>
      <c r="F134" s="241" t="s">
        <v>145</v>
      </c>
      <c r="G134" s="242" t="s">
        <v>146</v>
      </c>
      <c r="H134" s="243">
        <v>228.52799999999999</v>
      </c>
      <c r="I134" s="244"/>
      <c r="J134" s="245">
        <f>ROUND(I134*H134,2)</f>
        <v>0</v>
      </c>
      <c r="K134" s="241" t="s">
        <v>123</v>
      </c>
      <c r="L134" s="246"/>
      <c r="M134" s="247" t="s">
        <v>1</v>
      </c>
      <c r="N134" s="248" t="s">
        <v>41</v>
      </c>
      <c r="O134" s="91"/>
      <c r="P134" s="223">
        <f>O134*H134</f>
        <v>0</v>
      </c>
      <c r="Q134" s="223">
        <v>1</v>
      </c>
      <c r="R134" s="223">
        <f>Q134*H134</f>
        <v>228.52799999999999</v>
      </c>
      <c r="S134" s="223">
        <v>0</v>
      </c>
      <c r="T134" s="22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5" t="s">
        <v>147</v>
      </c>
      <c r="AT134" s="225" t="s">
        <v>143</v>
      </c>
      <c r="AU134" s="225" t="s">
        <v>86</v>
      </c>
      <c r="AY134" s="17" t="s">
        <v>117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7" t="s">
        <v>84</v>
      </c>
      <c r="BK134" s="226">
        <f>ROUND(I134*H134,2)</f>
        <v>0</v>
      </c>
      <c r="BL134" s="17" t="s">
        <v>124</v>
      </c>
      <c r="BM134" s="225" t="s">
        <v>148</v>
      </c>
    </row>
    <row r="135" s="2" customFormat="1">
      <c r="A135" s="38"/>
      <c r="B135" s="39"/>
      <c r="C135" s="40"/>
      <c r="D135" s="229" t="s">
        <v>149</v>
      </c>
      <c r="E135" s="40"/>
      <c r="F135" s="249" t="s">
        <v>150</v>
      </c>
      <c r="G135" s="40"/>
      <c r="H135" s="40"/>
      <c r="I135" s="250"/>
      <c r="J135" s="40"/>
      <c r="K135" s="40"/>
      <c r="L135" s="44"/>
      <c r="M135" s="251"/>
      <c r="N135" s="252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149</v>
      </c>
      <c r="AU135" s="17" t="s">
        <v>86</v>
      </c>
    </row>
    <row r="136" s="13" customFormat="1">
      <c r="A136" s="13"/>
      <c r="B136" s="227"/>
      <c r="C136" s="228"/>
      <c r="D136" s="229" t="s">
        <v>131</v>
      </c>
      <c r="E136" s="230" t="s">
        <v>1</v>
      </c>
      <c r="F136" s="231" t="s">
        <v>151</v>
      </c>
      <c r="G136" s="228"/>
      <c r="H136" s="232">
        <v>4570.5600000000004</v>
      </c>
      <c r="I136" s="233"/>
      <c r="J136" s="228"/>
      <c r="K136" s="228"/>
      <c r="L136" s="234"/>
      <c r="M136" s="235"/>
      <c r="N136" s="236"/>
      <c r="O136" s="236"/>
      <c r="P136" s="236"/>
      <c r="Q136" s="236"/>
      <c r="R136" s="236"/>
      <c r="S136" s="236"/>
      <c r="T136" s="2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8" t="s">
        <v>131</v>
      </c>
      <c r="AU136" s="238" t="s">
        <v>86</v>
      </c>
      <c r="AV136" s="13" t="s">
        <v>86</v>
      </c>
      <c r="AW136" s="13" t="s">
        <v>32</v>
      </c>
      <c r="AX136" s="13" t="s">
        <v>84</v>
      </c>
      <c r="AY136" s="238" t="s">
        <v>117</v>
      </c>
    </row>
    <row r="137" s="13" customFormat="1">
      <c r="A137" s="13"/>
      <c r="B137" s="227"/>
      <c r="C137" s="228"/>
      <c r="D137" s="229" t="s">
        <v>131</v>
      </c>
      <c r="E137" s="228"/>
      <c r="F137" s="231" t="s">
        <v>152</v>
      </c>
      <c r="G137" s="228"/>
      <c r="H137" s="232">
        <v>228.52799999999999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131</v>
      </c>
      <c r="AU137" s="238" t="s">
        <v>86</v>
      </c>
      <c r="AV137" s="13" t="s">
        <v>86</v>
      </c>
      <c r="AW137" s="13" t="s">
        <v>4</v>
      </c>
      <c r="AX137" s="13" t="s">
        <v>84</v>
      </c>
      <c r="AY137" s="238" t="s">
        <v>117</v>
      </c>
    </row>
    <row r="138" s="2" customFormat="1" ht="21.75" customHeight="1">
      <c r="A138" s="38"/>
      <c r="B138" s="39"/>
      <c r="C138" s="239" t="s">
        <v>153</v>
      </c>
      <c r="D138" s="239" t="s">
        <v>143</v>
      </c>
      <c r="E138" s="240" t="s">
        <v>154</v>
      </c>
      <c r="F138" s="241" t="s">
        <v>155</v>
      </c>
      <c r="G138" s="242" t="s">
        <v>146</v>
      </c>
      <c r="H138" s="243">
        <v>137.11699999999999</v>
      </c>
      <c r="I138" s="244"/>
      <c r="J138" s="245">
        <f>ROUND(I138*H138,2)</f>
        <v>0</v>
      </c>
      <c r="K138" s="241" t="s">
        <v>123</v>
      </c>
      <c r="L138" s="246"/>
      <c r="M138" s="247" t="s">
        <v>1</v>
      </c>
      <c r="N138" s="248" t="s">
        <v>41</v>
      </c>
      <c r="O138" s="91"/>
      <c r="P138" s="223">
        <f>O138*H138</f>
        <v>0</v>
      </c>
      <c r="Q138" s="223">
        <v>1</v>
      </c>
      <c r="R138" s="223">
        <f>Q138*H138</f>
        <v>137.11699999999999</v>
      </c>
      <c r="S138" s="223">
        <v>0</v>
      </c>
      <c r="T138" s="22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5" t="s">
        <v>147</v>
      </c>
      <c r="AT138" s="225" t="s">
        <v>143</v>
      </c>
      <c r="AU138" s="225" t="s">
        <v>86</v>
      </c>
      <c r="AY138" s="17" t="s">
        <v>117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7" t="s">
        <v>84</v>
      </c>
      <c r="BK138" s="226">
        <f>ROUND(I138*H138,2)</f>
        <v>0</v>
      </c>
      <c r="BL138" s="17" t="s">
        <v>124</v>
      </c>
      <c r="BM138" s="225" t="s">
        <v>156</v>
      </c>
    </row>
    <row r="139" s="2" customFormat="1">
      <c r="A139" s="38"/>
      <c r="B139" s="39"/>
      <c r="C139" s="40"/>
      <c r="D139" s="229" t="s">
        <v>149</v>
      </c>
      <c r="E139" s="40"/>
      <c r="F139" s="249" t="s">
        <v>157</v>
      </c>
      <c r="G139" s="40"/>
      <c r="H139" s="40"/>
      <c r="I139" s="250"/>
      <c r="J139" s="40"/>
      <c r="K139" s="40"/>
      <c r="L139" s="44"/>
      <c r="M139" s="251"/>
      <c r="N139" s="252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149</v>
      </c>
      <c r="AU139" s="17" t="s">
        <v>86</v>
      </c>
    </row>
    <row r="140" s="13" customFormat="1">
      <c r="A140" s="13"/>
      <c r="B140" s="227"/>
      <c r="C140" s="228"/>
      <c r="D140" s="229" t="s">
        <v>131</v>
      </c>
      <c r="E140" s="230" t="s">
        <v>1</v>
      </c>
      <c r="F140" s="231" t="s">
        <v>151</v>
      </c>
      <c r="G140" s="228"/>
      <c r="H140" s="232">
        <v>4570.5600000000004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131</v>
      </c>
      <c r="AU140" s="238" t="s">
        <v>86</v>
      </c>
      <c r="AV140" s="13" t="s">
        <v>86</v>
      </c>
      <c r="AW140" s="13" t="s">
        <v>32</v>
      </c>
      <c r="AX140" s="13" t="s">
        <v>84</v>
      </c>
      <c r="AY140" s="238" t="s">
        <v>117</v>
      </c>
    </row>
    <row r="141" s="13" customFormat="1">
      <c r="A141" s="13"/>
      <c r="B141" s="227"/>
      <c r="C141" s="228"/>
      <c r="D141" s="229" t="s">
        <v>131</v>
      </c>
      <c r="E141" s="228"/>
      <c r="F141" s="231" t="s">
        <v>158</v>
      </c>
      <c r="G141" s="228"/>
      <c r="H141" s="232">
        <v>137.11699999999999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131</v>
      </c>
      <c r="AU141" s="238" t="s">
        <v>86</v>
      </c>
      <c r="AV141" s="13" t="s">
        <v>86</v>
      </c>
      <c r="AW141" s="13" t="s">
        <v>4</v>
      </c>
      <c r="AX141" s="13" t="s">
        <v>84</v>
      </c>
      <c r="AY141" s="238" t="s">
        <v>117</v>
      </c>
    </row>
    <row r="142" s="2" customFormat="1" ht="37.8" customHeight="1">
      <c r="A142" s="38"/>
      <c r="B142" s="39"/>
      <c r="C142" s="214" t="s">
        <v>159</v>
      </c>
      <c r="D142" s="214" t="s">
        <v>119</v>
      </c>
      <c r="E142" s="215" t="s">
        <v>160</v>
      </c>
      <c r="F142" s="216" t="s">
        <v>161</v>
      </c>
      <c r="G142" s="217" t="s">
        <v>122</v>
      </c>
      <c r="H142" s="218">
        <v>3150</v>
      </c>
      <c r="I142" s="219"/>
      <c r="J142" s="220">
        <f>ROUND(I142*H142,2)</f>
        <v>0</v>
      </c>
      <c r="K142" s="216" t="s">
        <v>123</v>
      </c>
      <c r="L142" s="44"/>
      <c r="M142" s="221" t="s">
        <v>1</v>
      </c>
      <c r="N142" s="222" t="s">
        <v>41</v>
      </c>
      <c r="O142" s="91"/>
      <c r="P142" s="223">
        <f>O142*H142</f>
        <v>0</v>
      </c>
      <c r="Q142" s="223">
        <v>0.28000000000000003</v>
      </c>
      <c r="R142" s="223">
        <f>Q142*H142</f>
        <v>882.00000000000011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124</v>
      </c>
      <c r="AT142" s="225" t="s">
        <v>119</v>
      </c>
      <c r="AU142" s="225" t="s">
        <v>86</v>
      </c>
      <c r="AY142" s="17" t="s">
        <v>117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84</v>
      </c>
      <c r="BK142" s="226">
        <f>ROUND(I142*H142,2)</f>
        <v>0</v>
      </c>
      <c r="BL142" s="17" t="s">
        <v>124</v>
      </c>
      <c r="BM142" s="225" t="s">
        <v>162</v>
      </c>
    </row>
    <row r="143" s="2" customFormat="1" ht="24.15" customHeight="1">
      <c r="A143" s="38"/>
      <c r="B143" s="39"/>
      <c r="C143" s="214" t="s">
        <v>147</v>
      </c>
      <c r="D143" s="214" t="s">
        <v>119</v>
      </c>
      <c r="E143" s="215" t="s">
        <v>163</v>
      </c>
      <c r="F143" s="216" t="s">
        <v>164</v>
      </c>
      <c r="G143" s="217" t="s">
        <v>122</v>
      </c>
      <c r="H143" s="218">
        <v>18760</v>
      </c>
      <c r="I143" s="219"/>
      <c r="J143" s="220">
        <f>ROUND(I143*H143,2)</f>
        <v>0</v>
      </c>
      <c r="K143" s="216" t="s">
        <v>123</v>
      </c>
      <c r="L143" s="44"/>
      <c r="M143" s="221" t="s">
        <v>1</v>
      </c>
      <c r="N143" s="222" t="s">
        <v>41</v>
      </c>
      <c r="O143" s="91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5" t="s">
        <v>124</v>
      </c>
      <c r="AT143" s="225" t="s">
        <v>119</v>
      </c>
      <c r="AU143" s="225" t="s">
        <v>86</v>
      </c>
      <c r="AY143" s="17" t="s">
        <v>117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7" t="s">
        <v>84</v>
      </c>
      <c r="BK143" s="226">
        <f>ROUND(I143*H143,2)</f>
        <v>0</v>
      </c>
      <c r="BL143" s="17" t="s">
        <v>124</v>
      </c>
      <c r="BM143" s="225" t="s">
        <v>165</v>
      </c>
    </row>
    <row r="144" s="13" customFormat="1">
      <c r="A144" s="13"/>
      <c r="B144" s="227"/>
      <c r="C144" s="228"/>
      <c r="D144" s="229" t="s">
        <v>131</v>
      </c>
      <c r="E144" s="230" t="s">
        <v>1</v>
      </c>
      <c r="F144" s="231" t="s">
        <v>166</v>
      </c>
      <c r="G144" s="228"/>
      <c r="H144" s="232">
        <v>18760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131</v>
      </c>
      <c r="AU144" s="238" t="s">
        <v>86</v>
      </c>
      <c r="AV144" s="13" t="s">
        <v>86</v>
      </c>
      <c r="AW144" s="13" t="s">
        <v>32</v>
      </c>
      <c r="AX144" s="13" t="s">
        <v>84</v>
      </c>
      <c r="AY144" s="238" t="s">
        <v>117</v>
      </c>
    </row>
    <row r="145" s="2" customFormat="1" ht="24.15" customHeight="1">
      <c r="A145" s="38"/>
      <c r="B145" s="39"/>
      <c r="C145" s="214" t="s">
        <v>167</v>
      </c>
      <c r="D145" s="214" t="s">
        <v>119</v>
      </c>
      <c r="E145" s="215" t="s">
        <v>168</v>
      </c>
      <c r="F145" s="216" t="s">
        <v>169</v>
      </c>
      <c r="G145" s="217" t="s">
        <v>122</v>
      </c>
      <c r="H145" s="218">
        <v>2120</v>
      </c>
      <c r="I145" s="219"/>
      <c r="J145" s="220">
        <f>ROUND(I145*H145,2)</f>
        <v>0</v>
      </c>
      <c r="K145" s="216" t="s">
        <v>123</v>
      </c>
      <c r="L145" s="44"/>
      <c r="M145" s="221" t="s">
        <v>1</v>
      </c>
      <c r="N145" s="222" t="s">
        <v>41</v>
      </c>
      <c r="O145" s="91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5" t="s">
        <v>124</v>
      </c>
      <c r="AT145" s="225" t="s">
        <v>119</v>
      </c>
      <c r="AU145" s="225" t="s">
        <v>86</v>
      </c>
      <c r="AY145" s="17" t="s">
        <v>117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7" t="s">
        <v>84</v>
      </c>
      <c r="BK145" s="226">
        <f>ROUND(I145*H145,2)</f>
        <v>0</v>
      </c>
      <c r="BL145" s="17" t="s">
        <v>124</v>
      </c>
      <c r="BM145" s="225" t="s">
        <v>170</v>
      </c>
    </row>
    <row r="146" s="2" customFormat="1" ht="44.25" customHeight="1">
      <c r="A146" s="38"/>
      <c r="B146" s="39"/>
      <c r="C146" s="214" t="s">
        <v>171</v>
      </c>
      <c r="D146" s="214" t="s">
        <v>119</v>
      </c>
      <c r="E146" s="215" t="s">
        <v>172</v>
      </c>
      <c r="F146" s="216" t="s">
        <v>173</v>
      </c>
      <c r="G146" s="217" t="s">
        <v>122</v>
      </c>
      <c r="H146" s="218">
        <v>19045</v>
      </c>
      <c r="I146" s="219"/>
      <c r="J146" s="220">
        <f>ROUND(I146*H146,2)</f>
        <v>0</v>
      </c>
      <c r="K146" s="216" t="s">
        <v>123</v>
      </c>
      <c r="L146" s="44"/>
      <c r="M146" s="221" t="s">
        <v>1</v>
      </c>
      <c r="N146" s="222" t="s">
        <v>41</v>
      </c>
      <c r="O146" s="91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5" t="s">
        <v>124</v>
      </c>
      <c r="AT146" s="225" t="s">
        <v>119</v>
      </c>
      <c r="AU146" s="225" t="s">
        <v>86</v>
      </c>
      <c r="AY146" s="17" t="s">
        <v>117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7" t="s">
        <v>84</v>
      </c>
      <c r="BK146" s="226">
        <f>ROUND(I146*H146,2)</f>
        <v>0</v>
      </c>
      <c r="BL146" s="17" t="s">
        <v>124</v>
      </c>
      <c r="BM146" s="225" t="s">
        <v>174</v>
      </c>
    </row>
    <row r="147" s="14" customFormat="1">
      <c r="A147" s="14"/>
      <c r="B147" s="253"/>
      <c r="C147" s="254"/>
      <c r="D147" s="229" t="s">
        <v>131</v>
      </c>
      <c r="E147" s="255" t="s">
        <v>1</v>
      </c>
      <c r="F147" s="256" t="s">
        <v>175</v>
      </c>
      <c r="G147" s="254"/>
      <c r="H147" s="255" t="s">
        <v>1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131</v>
      </c>
      <c r="AU147" s="262" t="s">
        <v>86</v>
      </c>
      <c r="AV147" s="14" t="s">
        <v>84</v>
      </c>
      <c r="AW147" s="14" t="s">
        <v>32</v>
      </c>
      <c r="AX147" s="14" t="s">
        <v>76</v>
      </c>
      <c r="AY147" s="262" t="s">
        <v>117</v>
      </c>
    </row>
    <row r="148" s="13" customFormat="1">
      <c r="A148" s="13"/>
      <c r="B148" s="227"/>
      <c r="C148" s="228"/>
      <c r="D148" s="229" t="s">
        <v>131</v>
      </c>
      <c r="E148" s="230" t="s">
        <v>1</v>
      </c>
      <c r="F148" s="231" t="s">
        <v>176</v>
      </c>
      <c r="G148" s="228"/>
      <c r="H148" s="232">
        <v>16640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131</v>
      </c>
      <c r="AU148" s="238" t="s">
        <v>86</v>
      </c>
      <c r="AV148" s="13" t="s">
        <v>86</v>
      </c>
      <c r="AW148" s="13" t="s">
        <v>32</v>
      </c>
      <c r="AX148" s="13" t="s">
        <v>76</v>
      </c>
      <c r="AY148" s="238" t="s">
        <v>117</v>
      </c>
    </row>
    <row r="149" s="14" customFormat="1">
      <c r="A149" s="14"/>
      <c r="B149" s="253"/>
      <c r="C149" s="254"/>
      <c r="D149" s="229" t="s">
        <v>131</v>
      </c>
      <c r="E149" s="255" t="s">
        <v>1</v>
      </c>
      <c r="F149" s="256" t="s">
        <v>177</v>
      </c>
      <c r="G149" s="254"/>
      <c r="H149" s="255" t="s">
        <v>1</v>
      </c>
      <c r="I149" s="257"/>
      <c r="J149" s="254"/>
      <c r="K149" s="254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131</v>
      </c>
      <c r="AU149" s="262" t="s">
        <v>86</v>
      </c>
      <c r="AV149" s="14" t="s">
        <v>84</v>
      </c>
      <c r="AW149" s="14" t="s">
        <v>32</v>
      </c>
      <c r="AX149" s="14" t="s">
        <v>76</v>
      </c>
      <c r="AY149" s="262" t="s">
        <v>117</v>
      </c>
    </row>
    <row r="150" s="13" customFormat="1">
      <c r="A150" s="13"/>
      <c r="B150" s="227"/>
      <c r="C150" s="228"/>
      <c r="D150" s="229" t="s">
        <v>131</v>
      </c>
      <c r="E150" s="230" t="s">
        <v>1</v>
      </c>
      <c r="F150" s="231" t="s">
        <v>178</v>
      </c>
      <c r="G150" s="228"/>
      <c r="H150" s="232">
        <v>2120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131</v>
      </c>
      <c r="AU150" s="238" t="s">
        <v>86</v>
      </c>
      <c r="AV150" s="13" t="s">
        <v>86</v>
      </c>
      <c r="AW150" s="13" t="s">
        <v>32</v>
      </c>
      <c r="AX150" s="13" t="s">
        <v>76</v>
      </c>
      <c r="AY150" s="238" t="s">
        <v>117</v>
      </c>
    </row>
    <row r="151" s="14" customFormat="1">
      <c r="A151" s="14"/>
      <c r="B151" s="253"/>
      <c r="C151" s="254"/>
      <c r="D151" s="229" t="s">
        <v>131</v>
      </c>
      <c r="E151" s="255" t="s">
        <v>1</v>
      </c>
      <c r="F151" s="256" t="s">
        <v>179</v>
      </c>
      <c r="G151" s="254"/>
      <c r="H151" s="255" t="s">
        <v>1</v>
      </c>
      <c r="I151" s="257"/>
      <c r="J151" s="254"/>
      <c r="K151" s="254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131</v>
      </c>
      <c r="AU151" s="262" t="s">
        <v>86</v>
      </c>
      <c r="AV151" s="14" t="s">
        <v>84</v>
      </c>
      <c r="AW151" s="14" t="s">
        <v>32</v>
      </c>
      <c r="AX151" s="14" t="s">
        <v>76</v>
      </c>
      <c r="AY151" s="262" t="s">
        <v>117</v>
      </c>
    </row>
    <row r="152" s="13" customFormat="1">
      <c r="A152" s="13"/>
      <c r="B152" s="227"/>
      <c r="C152" s="228"/>
      <c r="D152" s="229" t="s">
        <v>131</v>
      </c>
      <c r="E152" s="230" t="s">
        <v>1</v>
      </c>
      <c r="F152" s="231" t="s">
        <v>180</v>
      </c>
      <c r="G152" s="228"/>
      <c r="H152" s="232">
        <v>285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131</v>
      </c>
      <c r="AU152" s="238" t="s">
        <v>86</v>
      </c>
      <c r="AV152" s="13" t="s">
        <v>86</v>
      </c>
      <c r="AW152" s="13" t="s">
        <v>32</v>
      </c>
      <c r="AX152" s="13" t="s">
        <v>76</v>
      </c>
      <c r="AY152" s="238" t="s">
        <v>117</v>
      </c>
    </row>
    <row r="153" s="15" customFormat="1">
      <c r="A153" s="15"/>
      <c r="B153" s="263"/>
      <c r="C153" s="264"/>
      <c r="D153" s="229" t="s">
        <v>131</v>
      </c>
      <c r="E153" s="265" t="s">
        <v>1</v>
      </c>
      <c r="F153" s="266" t="s">
        <v>181</v>
      </c>
      <c r="G153" s="264"/>
      <c r="H153" s="267">
        <v>19045</v>
      </c>
      <c r="I153" s="268"/>
      <c r="J153" s="264"/>
      <c r="K153" s="264"/>
      <c r="L153" s="269"/>
      <c r="M153" s="270"/>
      <c r="N153" s="271"/>
      <c r="O153" s="271"/>
      <c r="P153" s="271"/>
      <c r="Q153" s="271"/>
      <c r="R153" s="271"/>
      <c r="S153" s="271"/>
      <c r="T153" s="27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3" t="s">
        <v>131</v>
      </c>
      <c r="AU153" s="273" t="s">
        <v>86</v>
      </c>
      <c r="AV153" s="15" t="s">
        <v>124</v>
      </c>
      <c r="AW153" s="15" t="s">
        <v>32</v>
      </c>
      <c r="AX153" s="15" t="s">
        <v>84</v>
      </c>
      <c r="AY153" s="273" t="s">
        <v>117</v>
      </c>
    </row>
    <row r="154" s="2" customFormat="1" ht="44.25" customHeight="1">
      <c r="A154" s="38"/>
      <c r="B154" s="39"/>
      <c r="C154" s="214" t="s">
        <v>182</v>
      </c>
      <c r="D154" s="214" t="s">
        <v>119</v>
      </c>
      <c r="E154" s="215" t="s">
        <v>183</v>
      </c>
      <c r="F154" s="216" t="s">
        <v>184</v>
      </c>
      <c r="G154" s="217" t="s">
        <v>122</v>
      </c>
      <c r="H154" s="218">
        <v>16925</v>
      </c>
      <c r="I154" s="219"/>
      <c r="J154" s="220">
        <f>ROUND(I154*H154,2)</f>
        <v>0</v>
      </c>
      <c r="K154" s="216" t="s">
        <v>123</v>
      </c>
      <c r="L154" s="44"/>
      <c r="M154" s="221" t="s">
        <v>1</v>
      </c>
      <c r="N154" s="222" t="s">
        <v>41</v>
      </c>
      <c r="O154" s="91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5" t="s">
        <v>124</v>
      </c>
      <c r="AT154" s="225" t="s">
        <v>119</v>
      </c>
      <c r="AU154" s="225" t="s">
        <v>86</v>
      </c>
      <c r="AY154" s="17" t="s">
        <v>117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7" t="s">
        <v>84</v>
      </c>
      <c r="BK154" s="226">
        <f>ROUND(I154*H154,2)</f>
        <v>0</v>
      </c>
      <c r="BL154" s="17" t="s">
        <v>124</v>
      </c>
      <c r="BM154" s="225" t="s">
        <v>185</v>
      </c>
    </row>
    <row r="155" s="14" customFormat="1">
      <c r="A155" s="14"/>
      <c r="B155" s="253"/>
      <c r="C155" s="254"/>
      <c r="D155" s="229" t="s">
        <v>131</v>
      </c>
      <c r="E155" s="255" t="s">
        <v>1</v>
      </c>
      <c r="F155" s="256" t="s">
        <v>186</v>
      </c>
      <c r="G155" s="254"/>
      <c r="H155" s="255" t="s">
        <v>1</v>
      </c>
      <c r="I155" s="257"/>
      <c r="J155" s="254"/>
      <c r="K155" s="254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131</v>
      </c>
      <c r="AU155" s="262" t="s">
        <v>86</v>
      </c>
      <c r="AV155" s="14" t="s">
        <v>84</v>
      </c>
      <c r="AW155" s="14" t="s">
        <v>32</v>
      </c>
      <c r="AX155" s="14" t="s">
        <v>76</v>
      </c>
      <c r="AY155" s="262" t="s">
        <v>117</v>
      </c>
    </row>
    <row r="156" s="13" customFormat="1">
      <c r="A156" s="13"/>
      <c r="B156" s="227"/>
      <c r="C156" s="228"/>
      <c r="D156" s="229" t="s">
        <v>131</v>
      </c>
      <c r="E156" s="230" t="s">
        <v>1</v>
      </c>
      <c r="F156" s="231" t="s">
        <v>176</v>
      </c>
      <c r="G156" s="228"/>
      <c r="H156" s="232">
        <v>16640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131</v>
      </c>
      <c r="AU156" s="238" t="s">
        <v>86</v>
      </c>
      <c r="AV156" s="13" t="s">
        <v>86</v>
      </c>
      <c r="AW156" s="13" t="s">
        <v>32</v>
      </c>
      <c r="AX156" s="13" t="s">
        <v>76</v>
      </c>
      <c r="AY156" s="238" t="s">
        <v>117</v>
      </c>
    </row>
    <row r="157" s="14" customFormat="1">
      <c r="A157" s="14"/>
      <c r="B157" s="253"/>
      <c r="C157" s="254"/>
      <c r="D157" s="229" t="s">
        <v>131</v>
      </c>
      <c r="E157" s="255" t="s">
        <v>1</v>
      </c>
      <c r="F157" s="256" t="s">
        <v>179</v>
      </c>
      <c r="G157" s="254"/>
      <c r="H157" s="255" t="s">
        <v>1</v>
      </c>
      <c r="I157" s="257"/>
      <c r="J157" s="254"/>
      <c r="K157" s="254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131</v>
      </c>
      <c r="AU157" s="262" t="s">
        <v>86</v>
      </c>
      <c r="AV157" s="14" t="s">
        <v>84</v>
      </c>
      <c r="AW157" s="14" t="s">
        <v>32</v>
      </c>
      <c r="AX157" s="14" t="s">
        <v>76</v>
      </c>
      <c r="AY157" s="262" t="s">
        <v>117</v>
      </c>
    </row>
    <row r="158" s="13" customFormat="1">
      <c r="A158" s="13"/>
      <c r="B158" s="227"/>
      <c r="C158" s="228"/>
      <c r="D158" s="229" t="s">
        <v>131</v>
      </c>
      <c r="E158" s="230" t="s">
        <v>1</v>
      </c>
      <c r="F158" s="231" t="s">
        <v>180</v>
      </c>
      <c r="G158" s="228"/>
      <c r="H158" s="232">
        <v>285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131</v>
      </c>
      <c r="AU158" s="238" t="s">
        <v>86</v>
      </c>
      <c r="AV158" s="13" t="s">
        <v>86</v>
      </c>
      <c r="AW158" s="13" t="s">
        <v>32</v>
      </c>
      <c r="AX158" s="13" t="s">
        <v>76</v>
      </c>
      <c r="AY158" s="238" t="s">
        <v>117</v>
      </c>
    </row>
    <row r="159" s="15" customFormat="1">
      <c r="A159" s="15"/>
      <c r="B159" s="263"/>
      <c r="C159" s="264"/>
      <c r="D159" s="229" t="s">
        <v>131</v>
      </c>
      <c r="E159" s="265" t="s">
        <v>1</v>
      </c>
      <c r="F159" s="266" t="s">
        <v>181</v>
      </c>
      <c r="G159" s="264"/>
      <c r="H159" s="267">
        <v>16925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3" t="s">
        <v>131</v>
      </c>
      <c r="AU159" s="273" t="s">
        <v>86</v>
      </c>
      <c r="AV159" s="15" t="s">
        <v>124</v>
      </c>
      <c r="AW159" s="15" t="s">
        <v>32</v>
      </c>
      <c r="AX159" s="15" t="s">
        <v>84</v>
      </c>
      <c r="AY159" s="273" t="s">
        <v>117</v>
      </c>
    </row>
    <row r="160" s="2" customFormat="1" ht="44.25" customHeight="1">
      <c r="A160" s="38"/>
      <c r="B160" s="39"/>
      <c r="C160" s="214" t="s">
        <v>187</v>
      </c>
      <c r="D160" s="214" t="s">
        <v>119</v>
      </c>
      <c r="E160" s="215" t="s">
        <v>188</v>
      </c>
      <c r="F160" s="216" t="s">
        <v>189</v>
      </c>
      <c r="G160" s="217" t="s">
        <v>122</v>
      </c>
      <c r="H160" s="218">
        <v>2120</v>
      </c>
      <c r="I160" s="219"/>
      <c r="J160" s="220">
        <f>ROUND(I160*H160,2)</f>
        <v>0</v>
      </c>
      <c r="K160" s="216" t="s">
        <v>123</v>
      </c>
      <c r="L160" s="44"/>
      <c r="M160" s="221" t="s">
        <v>1</v>
      </c>
      <c r="N160" s="222" t="s">
        <v>41</v>
      </c>
      <c r="O160" s="91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5" t="s">
        <v>124</v>
      </c>
      <c r="AT160" s="225" t="s">
        <v>119</v>
      </c>
      <c r="AU160" s="225" t="s">
        <v>86</v>
      </c>
      <c r="AY160" s="17" t="s">
        <v>117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7" t="s">
        <v>84</v>
      </c>
      <c r="BK160" s="226">
        <f>ROUND(I160*H160,2)</f>
        <v>0</v>
      </c>
      <c r="BL160" s="17" t="s">
        <v>124</v>
      </c>
      <c r="BM160" s="225" t="s">
        <v>190</v>
      </c>
    </row>
    <row r="161" s="12" customFormat="1" ht="22.8" customHeight="1">
      <c r="A161" s="12"/>
      <c r="B161" s="198"/>
      <c r="C161" s="199"/>
      <c r="D161" s="200" t="s">
        <v>75</v>
      </c>
      <c r="E161" s="212" t="s">
        <v>167</v>
      </c>
      <c r="F161" s="212" t="s">
        <v>191</v>
      </c>
      <c r="G161" s="199"/>
      <c r="H161" s="199"/>
      <c r="I161" s="202"/>
      <c r="J161" s="213">
        <f>BK161</f>
        <v>0</v>
      </c>
      <c r="K161" s="199"/>
      <c r="L161" s="204"/>
      <c r="M161" s="205"/>
      <c r="N161" s="206"/>
      <c r="O161" s="206"/>
      <c r="P161" s="207">
        <f>SUM(P162:P183)</f>
        <v>0</v>
      </c>
      <c r="Q161" s="206"/>
      <c r="R161" s="207">
        <f>SUM(R162:R183)</f>
        <v>42.985414000000006</v>
      </c>
      <c r="S161" s="206"/>
      <c r="T161" s="208">
        <f>SUM(T162:T183)</f>
        <v>159.81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9" t="s">
        <v>84</v>
      </c>
      <c r="AT161" s="210" t="s">
        <v>75</v>
      </c>
      <c r="AU161" s="210" t="s">
        <v>84</v>
      </c>
      <c r="AY161" s="209" t="s">
        <v>117</v>
      </c>
      <c r="BK161" s="211">
        <f>SUM(BK162:BK183)</f>
        <v>0</v>
      </c>
    </row>
    <row r="162" s="2" customFormat="1" ht="44.25" customHeight="1">
      <c r="A162" s="38"/>
      <c r="B162" s="39"/>
      <c r="C162" s="214" t="s">
        <v>192</v>
      </c>
      <c r="D162" s="214" t="s">
        <v>119</v>
      </c>
      <c r="E162" s="215" t="s">
        <v>193</v>
      </c>
      <c r="F162" s="216" t="s">
        <v>194</v>
      </c>
      <c r="G162" s="217" t="s">
        <v>195</v>
      </c>
      <c r="H162" s="218">
        <v>145</v>
      </c>
      <c r="I162" s="219"/>
      <c r="J162" s="220">
        <f>ROUND(I162*H162,2)</f>
        <v>0</v>
      </c>
      <c r="K162" s="216" t="s">
        <v>123</v>
      </c>
      <c r="L162" s="44"/>
      <c r="M162" s="221" t="s">
        <v>1</v>
      </c>
      <c r="N162" s="222" t="s">
        <v>41</v>
      </c>
      <c r="O162" s="91"/>
      <c r="P162" s="223">
        <f>O162*H162</f>
        <v>0</v>
      </c>
      <c r="Q162" s="223">
        <v>0.028299999999999999</v>
      </c>
      <c r="R162" s="223">
        <f>Q162*H162</f>
        <v>4.1034999999999995</v>
      </c>
      <c r="S162" s="223">
        <v>0</v>
      </c>
      <c r="T162" s="22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5" t="s">
        <v>124</v>
      </c>
      <c r="AT162" s="225" t="s">
        <v>119</v>
      </c>
      <c r="AU162" s="225" t="s">
        <v>86</v>
      </c>
      <c r="AY162" s="17" t="s">
        <v>117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7" t="s">
        <v>84</v>
      </c>
      <c r="BK162" s="226">
        <f>ROUND(I162*H162,2)</f>
        <v>0</v>
      </c>
      <c r="BL162" s="17" t="s">
        <v>124</v>
      </c>
      <c r="BM162" s="225" t="s">
        <v>196</v>
      </c>
    </row>
    <row r="163" s="2" customFormat="1" ht="33" customHeight="1">
      <c r="A163" s="38"/>
      <c r="B163" s="39"/>
      <c r="C163" s="214" t="s">
        <v>197</v>
      </c>
      <c r="D163" s="214" t="s">
        <v>119</v>
      </c>
      <c r="E163" s="215" t="s">
        <v>198</v>
      </c>
      <c r="F163" s="216" t="s">
        <v>199</v>
      </c>
      <c r="G163" s="217" t="s">
        <v>200</v>
      </c>
      <c r="H163" s="218">
        <v>36</v>
      </c>
      <c r="I163" s="219"/>
      <c r="J163" s="220">
        <f>ROUND(I163*H163,2)</f>
        <v>0</v>
      </c>
      <c r="K163" s="216" t="s">
        <v>123</v>
      </c>
      <c r="L163" s="44"/>
      <c r="M163" s="221" t="s">
        <v>1</v>
      </c>
      <c r="N163" s="222" t="s">
        <v>41</v>
      </c>
      <c r="O163" s="91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124</v>
      </c>
      <c r="AT163" s="225" t="s">
        <v>119</v>
      </c>
      <c r="AU163" s="225" t="s">
        <v>86</v>
      </c>
      <c r="AY163" s="17" t="s">
        <v>117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84</v>
      </c>
      <c r="BK163" s="226">
        <f>ROUND(I163*H163,2)</f>
        <v>0</v>
      </c>
      <c r="BL163" s="17" t="s">
        <v>124</v>
      </c>
      <c r="BM163" s="225" t="s">
        <v>201</v>
      </c>
    </row>
    <row r="164" s="2" customFormat="1" ht="16.5" customHeight="1">
      <c r="A164" s="38"/>
      <c r="B164" s="39"/>
      <c r="C164" s="239" t="s">
        <v>8</v>
      </c>
      <c r="D164" s="239" t="s">
        <v>143</v>
      </c>
      <c r="E164" s="240" t="s">
        <v>202</v>
      </c>
      <c r="F164" s="241" t="s">
        <v>203</v>
      </c>
      <c r="G164" s="242" t="s">
        <v>200</v>
      </c>
      <c r="H164" s="243">
        <v>36</v>
      </c>
      <c r="I164" s="244"/>
      <c r="J164" s="245">
        <f>ROUND(I164*H164,2)</f>
        <v>0</v>
      </c>
      <c r="K164" s="241" t="s">
        <v>1</v>
      </c>
      <c r="L164" s="246"/>
      <c r="M164" s="247" t="s">
        <v>1</v>
      </c>
      <c r="N164" s="248" t="s">
        <v>41</v>
      </c>
      <c r="O164" s="91"/>
      <c r="P164" s="223">
        <f>O164*H164</f>
        <v>0</v>
      </c>
      <c r="Q164" s="223">
        <v>0.0020999999999999999</v>
      </c>
      <c r="R164" s="223">
        <f>Q164*H164</f>
        <v>0.075600000000000001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147</v>
      </c>
      <c r="AT164" s="225" t="s">
        <v>143</v>
      </c>
      <c r="AU164" s="225" t="s">
        <v>86</v>
      </c>
      <c r="AY164" s="17" t="s">
        <v>117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84</v>
      </c>
      <c r="BK164" s="226">
        <f>ROUND(I164*H164,2)</f>
        <v>0</v>
      </c>
      <c r="BL164" s="17" t="s">
        <v>124</v>
      </c>
      <c r="BM164" s="225" t="s">
        <v>204</v>
      </c>
    </row>
    <row r="165" s="2" customFormat="1" ht="24.15" customHeight="1">
      <c r="A165" s="38"/>
      <c r="B165" s="39"/>
      <c r="C165" s="214" t="s">
        <v>205</v>
      </c>
      <c r="D165" s="214" t="s">
        <v>119</v>
      </c>
      <c r="E165" s="215" t="s">
        <v>206</v>
      </c>
      <c r="F165" s="216" t="s">
        <v>207</v>
      </c>
      <c r="G165" s="217" t="s">
        <v>200</v>
      </c>
      <c r="H165" s="218">
        <v>270</v>
      </c>
      <c r="I165" s="219"/>
      <c r="J165" s="220">
        <f>ROUND(I165*H165,2)</f>
        <v>0</v>
      </c>
      <c r="K165" s="216" t="s">
        <v>123</v>
      </c>
      <c r="L165" s="44"/>
      <c r="M165" s="221" t="s">
        <v>1</v>
      </c>
      <c r="N165" s="222" t="s">
        <v>41</v>
      </c>
      <c r="O165" s="91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5" t="s">
        <v>124</v>
      </c>
      <c r="AT165" s="225" t="s">
        <v>119</v>
      </c>
      <c r="AU165" s="225" t="s">
        <v>86</v>
      </c>
      <c r="AY165" s="17" t="s">
        <v>117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7" t="s">
        <v>84</v>
      </c>
      <c r="BK165" s="226">
        <f>ROUND(I165*H165,2)</f>
        <v>0</v>
      </c>
      <c r="BL165" s="17" t="s">
        <v>124</v>
      </c>
      <c r="BM165" s="225" t="s">
        <v>208</v>
      </c>
    </row>
    <row r="166" s="2" customFormat="1" ht="16.5" customHeight="1">
      <c r="A166" s="38"/>
      <c r="B166" s="39"/>
      <c r="C166" s="239" t="s">
        <v>209</v>
      </c>
      <c r="D166" s="239" t="s">
        <v>143</v>
      </c>
      <c r="E166" s="240" t="s">
        <v>210</v>
      </c>
      <c r="F166" s="241" t="s">
        <v>211</v>
      </c>
      <c r="G166" s="242" t="s">
        <v>200</v>
      </c>
      <c r="H166" s="243">
        <v>270</v>
      </c>
      <c r="I166" s="244"/>
      <c r="J166" s="245">
        <f>ROUND(I166*H166,2)</f>
        <v>0</v>
      </c>
      <c r="K166" s="241" t="s">
        <v>123</v>
      </c>
      <c r="L166" s="246"/>
      <c r="M166" s="247" t="s">
        <v>1</v>
      </c>
      <c r="N166" s="248" t="s">
        <v>41</v>
      </c>
      <c r="O166" s="91"/>
      <c r="P166" s="223">
        <f>O166*H166</f>
        <v>0</v>
      </c>
      <c r="Q166" s="223">
        <v>0.0014499999999999999</v>
      </c>
      <c r="R166" s="223">
        <f>Q166*H166</f>
        <v>0.39149999999999996</v>
      </c>
      <c r="S166" s="223">
        <v>0</v>
      </c>
      <c r="T166" s="22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5" t="s">
        <v>147</v>
      </c>
      <c r="AT166" s="225" t="s">
        <v>143</v>
      </c>
      <c r="AU166" s="225" t="s">
        <v>86</v>
      </c>
      <c r="AY166" s="17" t="s">
        <v>117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7" t="s">
        <v>84</v>
      </c>
      <c r="BK166" s="226">
        <f>ROUND(I166*H166,2)</f>
        <v>0</v>
      </c>
      <c r="BL166" s="17" t="s">
        <v>124</v>
      </c>
      <c r="BM166" s="225" t="s">
        <v>212</v>
      </c>
    </row>
    <row r="167" s="2" customFormat="1" ht="24.15" customHeight="1">
      <c r="A167" s="38"/>
      <c r="B167" s="39"/>
      <c r="C167" s="214" t="s">
        <v>213</v>
      </c>
      <c r="D167" s="214" t="s">
        <v>119</v>
      </c>
      <c r="E167" s="215" t="s">
        <v>214</v>
      </c>
      <c r="F167" s="216" t="s">
        <v>215</v>
      </c>
      <c r="G167" s="217" t="s">
        <v>195</v>
      </c>
      <c r="H167" s="218">
        <v>6481</v>
      </c>
      <c r="I167" s="219"/>
      <c r="J167" s="220">
        <f>ROUND(I167*H167,2)</f>
        <v>0</v>
      </c>
      <c r="K167" s="216" t="s">
        <v>123</v>
      </c>
      <c r="L167" s="44"/>
      <c r="M167" s="221" t="s">
        <v>1</v>
      </c>
      <c r="N167" s="222" t="s">
        <v>41</v>
      </c>
      <c r="O167" s="91"/>
      <c r="P167" s="223">
        <f>O167*H167</f>
        <v>0</v>
      </c>
      <c r="Q167" s="223">
        <v>0.00010000000000000001</v>
      </c>
      <c r="R167" s="223">
        <f>Q167*H167</f>
        <v>0.64810000000000001</v>
      </c>
      <c r="S167" s="223">
        <v>0</v>
      </c>
      <c r="T167" s="22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5" t="s">
        <v>124</v>
      </c>
      <c r="AT167" s="225" t="s">
        <v>119</v>
      </c>
      <c r="AU167" s="225" t="s">
        <v>86</v>
      </c>
      <c r="AY167" s="17" t="s">
        <v>117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7" t="s">
        <v>84</v>
      </c>
      <c r="BK167" s="226">
        <f>ROUND(I167*H167,2)</f>
        <v>0</v>
      </c>
      <c r="BL167" s="17" t="s">
        <v>124</v>
      </c>
      <c r="BM167" s="225" t="s">
        <v>216</v>
      </c>
    </row>
    <row r="168" s="2" customFormat="1" ht="33" customHeight="1">
      <c r="A168" s="38"/>
      <c r="B168" s="39"/>
      <c r="C168" s="214" t="s">
        <v>217</v>
      </c>
      <c r="D168" s="214" t="s">
        <v>119</v>
      </c>
      <c r="E168" s="215" t="s">
        <v>218</v>
      </c>
      <c r="F168" s="216" t="s">
        <v>219</v>
      </c>
      <c r="G168" s="217" t="s">
        <v>195</v>
      </c>
      <c r="H168" s="218">
        <v>89</v>
      </c>
      <c r="I168" s="219"/>
      <c r="J168" s="220">
        <f>ROUND(I168*H168,2)</f>
        <v>0</v>
      </c>
      <c r="K168" s="216" t="s">
        <v>123</v>
      </c>
      <c r="L168" s="44"/>
      <c r="M168" s="221" t="s">
        <v>1</v>
      </c>
      <c r="N168" s="222" t="s">
        <v>41</v>
      </c>
      <c r="O168" s="91"/>
      <c r="P168" s="223">
        <f>O168*H168</f>
        <v>0</v>
      </c>
      <c r="Q168" s="223">
        <v>0.00010000000000000001</v>
      </c>
      <c r="R168" s="223">
        <f>Q168*H168</f>
        <v>0.0088999999999999999</v>
      </c>
      <c r="S168" s="223">
        <v>0</v>
      </c>
      <c r="T168" s="22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5" t="s">
        <v>124</v>
      </c>
      <c r="AT168" s="225" t="s">
        <v>119</v>
      </c>
      <c r="AU168" s="225" t="s">
        <v>86</v>
      </c>
      <c r="AY168" s="17" t="s">
        <v>117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7" t="s">
        <v>84</v>
      </c>
      <c r="BK168" s="226">
        <f>ROUND(I168*H168,2)</f>
        <v>0</v>
      </c>
      <c r="BL168" s="17" t="s">
        <v>124</v>
      </c>
      <c r="BM168" s="225" t="s">
        <v>220</v>
      </c>
    </row>
    <row r="169" s="2" customFormat="1" ht="33" customHeight="1">
      <c r="A169" s="38"/>
      <c r="B169" s="39"/>
      <c r="C169" s="214" t="s">
        <v>221</v>
      </c>
      <c r="D169" s="214" t="s">
        <v>119</v>
      </c>
      <c r="E169" s="215" t="s">
        <v>222</v>
      </c>
      <c r="F169" s="216" t="s">
        <v>223</v>
      </c>
      <c r="G169" s="217" t="s">
        <v>195</v>
      </c>
      <c r="H169" s="218">
        <v>6481</v>
      </c>
      <c r="I169" s="219"/>
      <c r="J169" s="220">
        <f>ROUND(I169*H169,2)</f>
        <v>0</v>
      </c>
      <c r="K169" s="216" t="s">
        <v>123</v>
      </c>
      <c r="L169" s="44"/>
      <c r="M169" s="221" t="s">
        <v>1</v>
      </c>
      <c r="N169" s="222" t="s">
        <v>41</v>
      </c>
      <c r="O169" s="91"/>
      <c r="P169" s="223">
        <f>O169*H169</f>
        <v>0</v>
      </c>
      <c r="Q169" s="223">
        <v>0.00033</v>
      </c>
      <c r="R169" s="223">
        <f>Q169*H169</f>
        <v>2.1387299999999998</v>
      </c>
      <c r="S169" s="223">
        <v>0</v>
      </c>
      <c r="T169" s="22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5" t="s">
        <v>124</v>
      </c>
      <c r="AT169" s="225" t="s">
        <v>119</v>
      </c>
      <c r="AU169" s="225" t="s">
        <v>86</v>
      </c>
      <c r="AY169" s="17" t="s">
        <v>117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7" t="s">
        <v>84</v>
      </c>
      <c r="BK169" s="226">
        <f>ROUND(I169*H169,2)</f>
        <v>0</v>
      </c>
      <c r="BL169" s="17" t="s">
        <v>124</v>
      </c>
      <c r="BM169" s="225" t="s">
        <v>224</v>
      </c>
    </row>
    <row r="170" s="2" customFormat="1" ht="33" customHeight="1">
      <c r="A170" s="38"/>
      <c r="B170" s="39"/>
      <c r="C170" s="214" t="s">
        <v>7</v>
      </c>
      <c r="D170" s="214" t="s">
        <v>119</v>
      </c>
      <c r="E170" s="215" t="s">
        <v>225</v>
      </c>
      <c r="F170" s="216" t="s">
        <v>226</v>
      </c>
      <c r="G170" s="217" t="s">
        <v>195</v>
      </c>
      <c r="H170" s="218">
        <v>89</v>
      </c>
      <c r="I170" s="219"/>
      <c r="J170" s="220">
        <f>ROUND(I170*H170,2)</f>
        <v>0</v>
      </c>
      <c r="K170" s="216" t="s">
        <v>123</v>
      </c>
      <c r="L170" s="44"/>
      <c r="M170" s="221" t="s">
        <v>1</v>
      </c>
      <c r="N170" s="222" t="s">
        <v>41</v>
      </c>
      <c r="O170" s="91"/>
      <c r="P170" s="223">
        <f>O170*H170</f>
        <v>0</v>
      </c>
      <c r="Q170" s="223">
        <v>0.00038000000000000002</v>
      </c>
      <c r="R170" s="223">
        <f>Q170*H170</f>
        <v>0.033820000000000003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124</v>
      </c>
      <c r="AT170" s="225" t="s">
        <v>119</v>
      </c>
      <c r="AU170" s="225" t="s">
        <v>86</v>
      </c>
      <c r="AY170" s="17" t="s">
        <v>117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84</v>
      </c>
      <c r="BK170" s="226">
        <f>ROUND(I170*H170,2)</f>
        <v>0</v>
      </c>
      <c r="BL170" s="17" t="s">
        <v>124</v>
      </c>
      <c r="BM170" s="225" t="s">
        <v>227</v>
      </c>
    </row>
    <row r="171" s="2" customFormat="1" ht="37.8" customHeight="1">
      <c r="A171" s="38"/>
      <c r="B171" s="39"/>
      <c r="C171" s="214" t="s">
        <v>228</v>
      </c>
      <c r="D171" s="214" t="s">
        <v>119</v>
      </c>
      <c r="E171" s="215" t="s">
        <v>229</v>
      </c>
      <c r="F171" s="216" t="s">
        <v>230</v>
      </c>
      <c r="G171" s="217" t="s">
        <v>195</v>
      </c>
      <c r="H171" s="218">
        <v>70</v>
      </c>
      <c r="I171" s="219"/>
      <c r="J171" s="220">
        <f>ROUND(I171*H171,2)</f>
        <v>0</v>
      </c>
      <c r="K171" s="216" t="s">
        <v>123</v>
      </c>
      <c r="L171" s="44"/>
      <c r="M171" s="221" t="s">
        <v>1</v>
      </c>
      <c r="N171" s="222" t="s">
        <v>41</v>
      </c>
      <c r="O171" s="91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5" t="s">
        <v>124</v>
      </c>
      <c r="AT171" s="225" t="s">
        <v>119</v>
      </c>
      <c r="AU171" s="225" t="s">
        <v>86</v>
      </c>
      <c r="AY171" s="17" t="s">
        <v>117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7" t="s">
        <v>84</v>
      </c>
      <c r="BK171" s="226">
        <f>ROUND(I171*H171,2)</f>
        <v>0</v>
      </c>
      <c r="BL171" s="17" t="s">
        <v>124</v>
      </c>
      <c r="BM171" s="225" t="s">
        <v>231</v>
      </c>
    </row>
    <row r="172" s="2" customFormat="1" ht="55.5" customHeight="1">
      <c r="A172" s="38"/>
      <c r="B172" s="39"/>
      <c r="C172" s="214" t="s">
        <v>232</v>
      </c>
      <c r="D172" s="214" t="s">
        <v>119</v>
      </c>
      <c r="E172" s="215" t="s">
        <v>233</v>
      </c>
      <c r="F172" s="216" t="s">
        <v>234</v>
      </c>
      <c r="G172" s="217" t="s">
        <v>195</v>
      </c>
      <c r="H172" s="218">
        <v>70</v>
      </c>
      <c r="I172" s="219"/>
      <c r="J172" s="220">
        <f>ROUND(I172*H172,2)</f>
        <v>0</v>
      </c>
      <c r="K172" s="216" t="s">
        <v>123</v>
      </c>
      <c r="L172" s="44"/>
      <c r="M172" s="221" t="s">
        <v>1</v>
      </c>
      <c r="N172" s="222" t="s">
        <v>41</v>
      </c>
      <c r="O172" s="91"/>
      <c r="P172" s="223">
        <f>O172*H172</f>
        <v>0</v>
      </c>
      <c r="Q172" s="223">
        <v>0.00011</v>
      </c>
      <c r="R172" s="223">
        <f>Q172*H172</f>
        <v>0.0077000000000000002</v>
      </c>
      <c r="S172" s="223">
        <v>0</v>
      </c>
      <c r="T172" s="22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5" t="s">
        <v>124</v>
      </c>
      <c r="AT172" s="225" t="s">
        <v>119</v>
      </c>
      <c r="AU172" s="225" t="s">
        <v>86</v>
      </c>
      <c r="AY172" s="17" t="s">
        <v>117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7" t="s">
        <v>84</v>
      </c>
      <c r="BK172" s="226">
        <f>ROUND(I172*H172,2)</f>
        <v>0</v>
      </c>
      <c r="BL172" s="17" t="s">
        <v>124</v>
      </c>
      <c r="BM172" s="225" t="s">
        <v>235</v>
      </c>
    </row>
    <row r="173" s="2" customFormat="1" ht="33" customHeight="1">
      <c r="A173" s="38"/>
      <c r="B173" s="39"/>
      <c r="C173" s="214" t="s">
        <v>236</v>
      </c>
      <c r="D173" s="214" t="s">
        <v>119</v>
      </c>
      <c r="E173" s="215" t="s">
        <v>237</v>
      </c>
      <c r="F173" s="216" t="s">
        <v>238</v>
      </c>
      <c r="G173" s="217" t="s">
        <v>200</v>
      </c>
      <c r="H173" s="218">
        <v>2</v>
      </c>
      <c r="I173" s="219"/>
      <c r="J173" s="220">
        <f>ROUND(I173*H173,2)</f>
        <v>0</v>
      </c>
      <c r="K173" s="216" t="s">
        <v>123</v>
      </c>
      <c r="L173" s="44"/>
      <c r="M173" s="221" t="s">
        <v>1</v>
      </c>
      <c r="N173" s="222" t="s">
        <v>41</v>
      </c>
      <c r="O173" s="91"/>
      <c r="P173" s="223">
        <f>O173*H173</f>
        <v>0</v>
      </c>
      <c r="Q173" s="223">
        <v>7.0056599999999998</v>
      </c>
      <c r="R173" s="223">
        <f>Q173*H173</f>
        <v>14.01132</v>
      </c>
      <c r="S173" s="223">
        <v>0</v>
      </c>
      <c r="T173" s="22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5" t="s">
        <v>124</v>
      </c>
      <c r="AT173" s="225" t="s">
        <v>119</v>
      </c>
      <c r="AU173" s="225" t="s">
        <v>86</v>
      </c>
      <c r="AY173" s="17" t="s">
        <v>117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7" t="s">
        <v>84</v>
      </c>
      <c r="BK173" s="226">
        <f>ROUND(I173*H173,2)</f>
        <v>0</v>
      </c>
      <c r="BL173" s="17" t="s">
        <v>124</v>
      </c>
      <c r="BM173" s="225" t="s">
        <v>239</v>
      </c>
    </row>
    <row r="174" s="2" customFormat="1" ht="24.15" customHeight="1">
      <c r="A174" s="38"/>
      <c r="B174" s="39"/>
      <c r="C174" s="214" t="s">
        <v>240</v>
      </c>
      <c r="D174" s="214" t="s">
        <v>119</v>
      </c>
      <c r="E174" s="215" t="s">
        <v>241</v>
      </c>
      <c r="F174" s="216" t="s">
        <v>242</v>
      </c>
      <c r="G174" s="217" t="s">
        <v>195</v>
      </c>
      <c r="H174" s="218">
        <v>9</v>
      </c>
      <c r="I174" s="219"/>
      <c r="J174" s="220">
        <f>ROUND(I174*H174,2)</f>
        <v>0</v>
      </c>
      <c r="K174" s="216" t="s">
        <v>123</v>
      </c>
      <c r="L174" s="44"/>
      <c r="M174" s="221" t="s">
        <v>1</v>
      </c>
      <c r="N174" s="222" t="s">
        <v>41</v>
      </c>
      <c r="O174" s="91"/>
      <c r="P174" s="223">
        <f>O174*H174</f>
        <v>0</v>
      </c>
      <c r="Q174" s="223">
        <v>0.61348000000000003</v>
      </c>
      <c r="R174" s="223">
        <f>Q174*H174</f>
        <v>5.5213200000000002</v>
      </c>
      <c r="S174" s="223">
        <v>0</v>
      </c>
      <c r="T174" s="22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124</v>
      </c>
      <c r="AT174" s="225" t="s">
        <v>119</v>
      </c>
      <c r="AU174" s="225" t="s">
        <v>86</v>
      </c>
      <c r="AY174" s="17" t="s">
        <v>117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84</v>
      </c>
      <c r="BK174" s="226">
        <f>ROUND(I174*H174,2)</f>
        <v>0</v>
      </c>
      <c r="BL174" s="17" t="s">
        <v>124</v>
      </c>
      <c r="BM174" s="225" t="s">
        <v>243</v>
      </c>
    </row>
    <row r="175" s="2" customFormat="1" ht="16.5" customHeight="1">
      <c r="A175" s="38"/>
      <c r="B175" s="39"/>
      <c r="C175" s="239" t="s">
        <v>244</v>
      </c>
      <c r="D175" s="239" t="s">
        <v>143</v>
      </c>
      <c r="E175" s="240" t="s">
        <v>245</v>
      </c>
      <c r="F175" s="241" t="s">
        <v>246</v>
      </c>
      <c r="G175" s="242" t="s">
        <v>195</v>
      </c>
      <c r="H175" s="243">
        <v>9.0899999999999999</v>
      </c>
      <c r="I175" s="244"/>
      <c r="J175" s="245">
        <f>ROUND(I175*H175,2)</f>
        <v>0</v>
      </c>
      <c r="K175" s="241" t="s">
        <v>123</v>
      </c>
      <c r="L175" s="246"/>
      <c r="M175" s="247" t="s">
        <v>1</v>
      </c>
      <c r="N175" s="248" t="s">
        <v>41</v>
      </c>
      <c r="O175" s="91"/>
      <c r="P175" s="223">
        <f>O175*H175</f>
        <v>0</v>
      </c>
      <c r="Q175" s="223">
        <v>0.29959999999999998</v>
      </c>
      <c r="R175" s="223">
        <f>Q175*H175</f>
        <v>2.7233639999999997</v>
      </c>
      <c r="S175" s="223">
        <v>0</v>
      </c>
      <c r="T175" s="22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5" t="s">
        <v>147</v>
      </c>
      <c r="AT175" s="225" t="s">
        <v>143</v>
      </c>
      <c r="AU175" s="225" t="s">
        <v>86</v>
      </c>
      <c r="AY175" s="17" t="s">
        <v>117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7" t="s">
        <v>84</v>
      </c>
      <c r="BK175" s="226">
        <f>ROUND(I175*H175,2)</f>
        <v>0</v>
      </c>
      <c r="BL175" s="17" t="s">
        <v>124</v>
      </c>
      <c r="BM175" s="225" t="s">
        <v>247</v>
      </c>
    </row>
    <row r="176" s="13" customFormat="1">
      <c r="A176" s="13"/>
      <c r="B176" s="227"/>
      <c r="C176" s="228"/>
      <c r="D176" s="229" t="s">
        <v>131</v>
      </c>
      <c r="E176" s="228"/>
      <c r="F176" s="231" t="s">
        <v>248</v>
      </c>
      <c r="G176" s="228"/>
      <c r="H176" s="232">
        <v>9.0899999999999999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131</v>
      </c>
      <c r="AU176" s="238" t="s">
        <v>86</v>
      </c>
      <c r="AV176" s="13" t="s">
        <v>86</v>
      </c>
      <c r="AW176" s="13" t="s">
        <v>4</v>
      </c>
      <c r="AX176" s="13" t="s">
        <v>84</v>
      </c>
      <c r="AY176" s="238" t="s">
        <v>117</v>
      </c>
    </row>
    <row r="177" s="2" customFormat="1" ht="24.15" customHeight="1">
      <c r="A177" s="38"/>
      <c r="B177" s="39"/>
      <c r="C177" s="214" t="s">
        <v>249</v>
      </c>
      <c r="D177" s="214" t="s">
        <v>119</v>
      </c>
      <c r="E177" s="215" t="s">
        <v>250</v>
      </c>
      <c r="F177" s="216" t="s">
        <v>251</v>
      </c>
      <c r="G177" s="217" t="s">
        <v>129</v>
      </c>
      <c r="H177" s="218">
        <v>5.4000000000000004</v>
      </c>
      <c r="I177" s="219"/>
      <c r="J177" s="220">
        <f>ROUND(I177*H177,2)</f>
        <v>0</v>
      </c>
      <c r="K177" s="216" t="s">
        <v>123</v>
      </c>
      <c r="L177" s="44"/>
      <c r="M177" s="221" t="s">
        <v>1</v>
      </c>
      <c r="N177" s="222" t="s">
        <v>41</v>
      </c>
      <c r="O177" s="91"/>
      <c r="P177" s="223">
        <f>O177*H177</f>
        <v>0</v>
      </c>
      <c r="Q177" s="223">
        <v>2.3113999999999999</v>
      </c>
      <c r="R177" s="223">
        <f>Q177*H177</f>
        <v>12.48156</v>
      </c>
      <c r="S177" s="223">
        <v>0</v>
      </c>
      <c r="T177" s="22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5" t="s">
        <v>124</v>
      </c>
      <c r="AT177" s="225" t="s">
        <v>119</v>
      </c>
      <c r="AU177" s="225" t="s">
        <v>86</v>
      </c>
      <c r="AY177" s="17" t="s">
        <v>117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7" t="s">
        <v>84</v>
      </c>
      <c r="BK177" s="226">
        <f>ROUND(I177*H177,2)</f>
        <v>0</v>
      </c>
      <c r="BL177" s="17" t="s">
        <v>124</v>
      </c>
      <c r="BM177" s="225" t="s">
        <v>252</v>
      </c>
    </row>
    <row r="178" s="13" customFormat="1">
      <c r="A178" s="13"/>
      <c r="B178" s="227"/>
      <c r="C178" s="228"/>
      <c r="D178" s="229" t="s">
        <v>131</v>
      </c>
      <c r="E178" s="230" t="s">
        <v>1</v>
      </c>
      <c r="F178" s="231" t="s">
        <v>253</v>
      </c>
      <c r="G178" s="228"/>
      <c r="H178" s="232">
        <v>5.4000000000000004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8" t="s">
        <v>131</v>
      </c>
      <c r="AU178" s="238" t="s">
        <v>86</v>
      </c>
      <c r="AV178" s="13" t="s">
        <v>86</v>
      </c>
      <c r="AW178" s="13" t="s">
        <v>32</v>
      </c>
      <c r="AX178" s="13" t="s">
        <v>84</v>
      </c>
      <c r="AY178" s="238" t="s">
        <v>117</v>
      </c>
    </row>
    <row r="179" s="2" customFormat="1" ht="24.15" customHeight="1">
      <c r="A179" s="38"/>
      <c r="B179" s="39"/>
      <c r="C179" s="214" t="s">
        <v>254</v>
      </c>
      <c r="D179" s="214" t="s">
        <v>119</v>
      </c>
      <c r="E179" s="215" t="s">
        <v>255</v>
      </c>
      <c r="F179" s="216" t="s">
        <v>256</v>
      </c>
      <c r="G179" s="217" t="s">
        <v>195</v>
      </c>
      <c r="H179" s="218">
        <v>70</v>
      </c>
      <c r="I179" s="219"/>
      <c r="J179" s="220">
        <f>ROUND(I179*H179,2)</f>
        <v>0</v>
      </c>
      <c r="K179" s="216" t="s">
        <v>123</v>
      </c>
      <c r="L179" s="44"/>
      <c r="M179" s="221" t="s">
        <v>1</v>
      </c>
      <c r="N179" s="222" t="s">
        <v>41</v>
      </c>
      <c r="O179" s="91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5" t="s">
        <v>124</v>
      </c>
      <c r="AT179" s="225" t="s">
        <v>119</v>
      </c>
      <c r="AU179" s="225" t="s">
        <v>86</v>
      </c>
      <c r="AY179" s="17" t="s">
        <v>117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7" t="s">
        <v>84</v>
      </c>
      <c r="BK179" s="226">
        <f>ROUND(I179*H179,2)</f>
        <v>0</v>
      </c>
      <c r="BL179" s="17" t="s">
        <v>124</v>
      </c>
      <c r="BM179" s="225" t="s">
        <v>257</v>
      </c>
    </row>
    <row r="180" s="2" customFormat="1" ht="66.75" customHeight="1">
      <c r="A180" s="38"/>
      <c r="B180" s="39"/>
      <c r="C180" s="214" t="s">
        <v>258</v>
      </c>
      <c r="D180" s="214" t="s">
        <v>119</v>
      </c>
      <c r="E180" s="215" t="s">
        <v>259</v>
      </c>
      <c r="F180" s="216" t="s">
        <v>260</v>
      </c>
      <c r="G180" s="217" t="s">
        <v>122</v>
      </c>
      <c r="H180" s="218">
        <v>565</v>
      </c>
      <c r="I180" s="219"/>
      <c r="J180" s="220">
        <f>ROUND(I180*H180,2)</f>
        <v>0</v>
      </c>
      <c r="K180" s="216" t="s">
        <v>123</v>
      </c>
      <c r="L180" s="44"/>
      <c r="M180" s="221" t="s">
        <v>1</v>
      </c>
      <c r="N180" s="222" t="s">
        <v>41</v>
      </c>
      <c r="O180" s="91"/>
      <c r="P180" s="223">
        <f>O180*H180</f>
        <v>0</v>
      </c>
      <c r="Q180" s="223">
        <v>0</v>
      </c>
      <c r="R180" s="223">
        <f>Q180*H180</f>
        <v>0</v>
      </c>
      <c r="S180" s="223">
        <v>0.252</v>
      </c>
      <c r="T180" s="224">
        <f>S180*H180</f>
        <v>142.38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5" t="s">
        <v>124</v>
      </c>
      <c r="AT180" s="225" t="s">
        <v>119</v>
      </c>
      <c r="AU180" s="225" t="s">
        <v>86</v>
      </c>
      <c r="AY180" s="17" t="s">
        <v>117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7" t="s">
        <v>84</v>
      </c>
      <c r="BK180" s="226">
        <f>ROUND(I180*H180,2)</f>
        <v>0</v>
      </c>
      <c r="BL180" s="17" t="s">
        <v>124</v>
      </c>
      <c r="BM180" s="225" t="s">
        <v>261</v>
      </c>
    </row>
    <row r="181" s="13" customFormat="1">
      <c r="A181" s="13"/>
      <c r="B181" s="227"/>
      <c r="C181" s="228"/>
      <c r="D181" s="229" t="s">
        <v>131</v>
      </c>
      <c r="E181" s="230" t="s">
        <v>1</v>
      </c>
      <c r="F181" s="231" t="s">
        <v>262</v>
      </c>
      <c r="G181" s="228"/>
      <c r="H181" s="232">
        <v>565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8" t="s">
        <v>131</v>
      </c>
      <c r="AU181" s="238" t="s">
        <v>86</v>
      </c>
      <c r="AV181" s="13" t="s">
        <v>86</v>
      </c>
      <c r="AW181" s="13" t="s">
        <v>32</v>
      </c>
      <c r="AX181" s="13" t="s">
        <v>84</v>
      </c>
      <c r="AY181" s="238" t="s">
        <v>117</v>
      </c>
    </row>
    <row r="182" s="2" customFormat="1" ht="24.15" customHeight="1">
      <c r="A182" s="38"/>
      <c r="B182" s="39"/>
      <c r="C182" s="214" t="s">
        <v>263</v>
      </c>
      <c r="D182" s="214" t="s">
        <v>119</v>
      </c>
      <c r="E182" s="215" t="s">
        <v>264</v>
      </c>
      <c r="F182" s="216" t="s">
        <v>265</v>
      </c>
      <c r="G182" s="217" t="s">
        <v>129</v>
      </c>
      <c r="H182" s="218">
        <v>7</v>
      </c>
      <c r="I182" s="219"/>
      <c r="J182" s="220">
        <f>ROUND(I182*H182,2)</f>
        <v>0</v>
      </c>
      <c r="K182" s="216" t="s">
        <v>123</v>
      </c>
      <c r="L182" s="44"/>
      <c r="M182" s="221" t="s">
        <v>1</v>
      </c>
      <c r="N182" s="222" t="s">
        <v>41</v>
      </c>
      <c r="O182" s="91"/>
      <c r="P182" s="223">
        <f>O182*H182</f>
        <v>0</v>
      </c>
      <c r="Q182" s="223">
        <v>0.12</v>
      </c>
      <c r="R182" s="223">
        <f>Q182*H182</f>
        <v>0.83999999999999997</v>
      </c>
      <c r="S182" s="223">
        <v>2.4900000000000002</v>
      </c>
      <c r="T182" s="224">
        <f>S182*H182</f>
        <v>17.43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124</v>
      </c>
      <c r="AT182" s="225" t="s">
        <v>119</v>
      </c>
      <c r="AU182" s="225" t="s">
        <v>86</v>
      </c>
      <c r="AY182" s="17" t="s">
        <v>117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84</v>
      </c>
      <c r="BK182" s="226">
        <f>ROUND(I182*H182,2)</f>
        <v>0</v>
      </c>
      <c r="BL182" s="17" t="s">
        <v>124</v>
      </c>
      <c r="BM182" s="225" t="s">
        <v>266</v>
      </c>
    </row>
    <row r="183" s="2" customFormat="1">
      <c r="A183" s="38"/>
      <c r="B183" s="39"/>
      <c r="C183" s="40"/>
      <c r="D183" s="229" t="s">
        <v>149</v>
      </c>
      <c r="E183" s="40"/>
      <c r="F183" s="249" t="s">
        <v>267</v>
      </c>
      <c r="G183" s="40"/>
      <c r="H183" s="40"/>
      <c r="I183" s="250"/>
      <c r="J183" s="40"/>
      <c r="K183" s="40"/>
      <c r="L183" s="44"/>
      <c r="M183" s="251"/>
      <c r="N183" s="252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149</v>
      </c>
      <c r="AU183" s="17" t="s">
        <v>86</v>
      </c>
    </row>
    <row r="184" s="12" customFormat="1" ht="22.8" customHeight="1">
      <c r="A184" s="12"/>
      <c r="B184" s="198"/>
      <c r="C184" s="199"/>
      <c r="D184" s="200" t="s">
        <v>75</v>
      </c>
      <c r="E184" s="212" t="s">
        <v>268</v>
      </c>
      <c r="F184" s="212" t="s">
        <v>269</v>
      </c>
      <c r="G184" s="199"/>
      <c r="H184" s="199"/>
      <c r="I184" s="202"/>
      <c r="J184" s="213">
        <f>BK184</f>
        <v>0</v>
      </c>
      <c r="K184" s="199"/>
      <c r="L184" s="204"/>
      <c r="M184" s="205"/>
      <c r="N184" s="206"/>
      <c r="O184" s="206"/>
      <c r="P184" s="207">
        <f>SUM(P185:P189)</f>
        <v>0</v>
      </c>
      <c r="Q184" s="206"/>
      <c r="R184" s="207">
        <f>SUM(R185:R189)</f>
        <v>0</v>
      </c>
      <c r="S184" s="206"/>
      <c r="T184" s="208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9" t="s">
        <v>84</v>
      </c>
      <c r="AT184" s="210" t="s">
        <v>75</v>
      </c>
      <c r="AU184" s="210" t="s">
        <v>84</v>
      </c>
      <c r="AY184" s="209" t="s">
        <v>117</v>
      </c>
      <c r="BK184" s="211">
        <f>SUM(BK185:BK189)</f>
        <v>0</v>
      </c>
    </row>
    <row r="185" s="2" customFormat="1" ht="37.8" customHeight="1">
      <c r="A185" s="38"/>
      <c r="B185" s="39"/>
      <c r="C185" s="214" t="s">
        <v>270</v>
      </c>
      <c r="D185" s="214" t="s">
        <v>119</v>
      </c>
      <c r="E185" s="215" t="s">
        <v>271</v>
      </c>
      <c r="F185" s="216" t="s">
        <v>272</v>
      </c>
      <c r="G185" s="217" t="s">
        <v>146</v>
      </c>
      <c r="H185" s="218">
        <v>243.80000000000001</v>
      </c>
      <c r="I185" s="219"/>
      <c r="J185" s="220">
        <f>ROUND(I185*H185,2)</f>
        <v>0</v>
      </c>
      <c r="K185" s="216" t="s">
        <v>123</v>
      </c>
      <c r="L185" s="44"/>
      <c r="M185" s="221" t="s">
        <v>1</v>
      </c>
      <c r="N185" s="222" t="s">
        <v>41</v>
      </c>
      <c r="O185" s="91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5" t="s">
        <v>124</v>
      </c>
      <c r="AT185" s="225" t="s">
        <v>119</v>
      </c>
      <c r="AU185" s="225" t="s">
        <v>86</v>
      </c>
      <c r="AY185" s="17" t="s">
        <v>117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7" t="s">
        <v>84</v>
      </c>
      <c r="BK185" s="226">
        <f>ROUND(I185*H185,2)</f>
        <v>0</v>
      </c>
      <c r="BL185" s="17" t="s">
        <v>124</v>
      </c>
      <c r="BM185" s="225" t="s">
        <v>273</v>
      </c>
    </row>
    <row r="186" s="2" customFormat="1">
      <c r="A186" s="38"/>
      <c r="B186" s="39"/>
      <c r="C186" s="40"/>
      <c r="D186" s="229" t="s">
        <v>149</v>
      </c>
      <c r="E186" s="40"/>
      <c r="F186" s="249" t="s">
        <v>274</v>
      </c>
      <c r="G186" s="40"/>
      <c r="H186" s="40"/>
      <c r="I186" s="250"/>
      <c r="J186" s="40"/>
      <c r="K186" s="40"/>
      <c r="L186" s="44"/>
      <c r="M186" s="251"/>
      <c r="N186" s="252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149</v>
      </c>
      <c r="AU186" s="17" t="s">
        <v>86</v>
      </c>
    </row>
    <row r="187" s="2" customFormat="1" ht="37.8" customHeight="1">
      <c r="A187" s="38"/>
      <c r="B187" s="39"/>
      <c r="C187" s="214" t="s">
        <v>275</v>
      </c>
      <c r="D187" s="214" t="s">
        <v>119</v>
      </c>
      <c r="E187" s="215" t="s">
        <v>276</v>
      </c>
      <c r="F187" s="216" t="s">
        <v>277</v>
      </c>
      <c r="G187" s="217" t="s">
        <v>146</v>
      </c>
      <c r="H187" s="218">
        <v>159.81</v>
      </c>
      <c r="I187" s="219"/>
      <c r="J187" s="220">
        <f>ROUND(I187*H187,2)</f>
        <v>0</v>
      </c>
      <c r="K187" s="216" t="s">
        <v>1</v>
      </c>
      <c r="L187" s="44"/>
      <c r="M187" s="221" t="s">
        <v>1</v>
      </c>
      <c r="N187" s="222" t="s">
        <v>41</v>
      </c>
      <c r="O187" s="91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5" t="s">
        <v>124</v>
      </c>
      <c r="AT187" s="225" t="s">
        <v>119</v>
      </c>
      <c r="AU187" s="225" t="s">
        <v>86</v>
      </c>
      <c r="AY187" s="17" t="s">
        <v>117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7" t="s">
        <v>84</v>
      </c>
      <c r="BK187" s="226">
        <f>ROUND(I187*H187,2)</f>
        <v>0</v>
      </c>
      <c r="BL187" s="17" t="s">
        <v>124</v>
      </c>
      <c r="BM187" s="225" t="s">
        <v>278</v>
      </c>
    </row>
    <row r="188" s="2" customFormat="1">
      <c r="A188" s="38"/>
      <c r="B188" s="39"/>
      <c r="C188" s="40"/>
      <c r="D188" s="229" t="s">
        <v>149</v>
      </c>
      <c r="E188" s="40"/>
      <c r="F188" s="249" t="s">
        <v>279</v>
      </c>
      <c r="G188" s="40"/>
      <c r="H188" s="40"/>
      <c r="I188" s="250"/>
      <c r="J188" s="40"/>
      <c r="K188" s="40"/>
      <c r="L188" s="44"/>
      <c r="M188" s="251"/>
      <c r="N188" s="252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149</v>
      </c>
      <c r="AU188" s="17" t="s">
        <v>86</v>
      </c>
    </row>
    <row r="189" s="13" customFormat="1">
      <c r="A189" s="13"/>
      <c r="B189" s="227"/>
      <c r="C189" s="228"/>
      <c r="D189" s="229" t="s">
        <v>131</v>
      </c>
      <c r="E189" s="230" t="s">
        <v>1</v>
      </c>
      <c r="F189" s="231" t="s">
        <v>280</v>
      </c>
      <c r="G189" s="228"/>
      <c r="H189" s="232">
        <v>159.81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131</v>
      </c>
      <c r="AU189" s="238" t="s">
        <v>86</v>
      </c>
      <c r="AV189" s="13" t="s">
        <v>86</v>
      </c>
      <c r="AW189" s="13" t="s">
        <v>32</v>
      </c>
      <c r="AX189" s="13" t="s">
        <v>84</v>
      </c>
      <c r="AY189" s="238" t="s">
        <v>117</v>
      </c>
    </row>
    <row r="190" s="12" customFormat="1" ht="22.8" customHeight="1">
      <c r="A190" s="12"/>
      <c r="B190" s="198"/>
      <c r="C190" s="199"/>
      <c r="D190" s="200" t="s">
        <v>75</v>
      </c>
      <c r="E190" s="212" t="s">
        <v>281</v>
      </c>
      <c r="F190" s="212" t="s">
        <v>282</v>
      </c>
      <c r="G190" s="199"/>
      <c r="H190" s="199"/>
      <c r="I190" s="202"/>
      <c r="J190" s="213">
        <f>BK190</f>
        <v>0</v>
      </c>
      <c r="K190" s="199"/>
      <c r="L190" s="204"/>
      <c r="M190" s="205"/>
      <c r="N190" s="206"/>
      <c r="O190" s="206"/>
      <c r="P190" s="207">
        <f>P191</f>
        <v>0</v>
      </c>
      <c r="Q190" s="206"/>
      <c r="R190" s="207">
        <f>R191</f>
        <v>0</v>
      </c>
      <c r="S190" s="206"/>
      <c r="T190" s="208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9" t="s">
        <v>84</v>
      </c>
      <c r="AT190" s="210" t="s">
        <v>75</v>
      </c>
      <c r="AU190" s="210" t="s">
        <v>84</v>
      </c>
      <c r="AY190" s="209" t="s">
        <v>117</v>
      </c>
      <c r="BK190" s="211">
        <f>BK191</f>
        <v>0</v>
      </c>
    </row>
    <row r="191" s="2" customFormat="1" ht="44.25" customHeight="1">
      <c r="A191" s="38"/>
      <c r="B191" s="39"/>
      <c r="C191" s="214" t="s">
        <v>283</v>
      </c>
      <c r="D191" s="214" t="s">
        <v>119</v>
      </c>
      <c r="E191" s="215" t="s">
        <v>284</v>
      </c>
      <c r="F191" s="216" t="s">
        <v>285</v>
      </c>
      <c r="G191" s="217" t="s">
        <v>146</v>
      </c>
      <c r="H191" s="218">
        <v>1303.6569999999999</v>
      </c>
      <c r="I191" s="219"/>
      <c r="J191" s="220">
        <f>ROUND(I191*H191,2)</f>
        <v>0</v>
      </c>
      <c r="K191" s="216" t="s">
        <v>123</v>
      </c>
      <c r="L191" s="44"/>
      <c r="M191" s="274" t="s">
        <v>1</v>
      </c>
      <c r="N191" s="275" t="s">
        <v>41</v>
      </c>
      <c r="O191" s="276"/>
      <c r="P191" s="277">
        <f>O191*H191</f>
        <v>0</v>
      </c>
      <c r="Q191" s="277">
        <v>0</v>
      </c>
      <c r="R191" s="277">
        <f>Q191*H191</f>
        <v>0</v>
      </c>
      <c r="S191" s="277">
        <v>0</v>
      </c>
      <c r="T191" s="27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124</v>
      </c>
      <c r="AT191" s="225" t="s">
        <v>119</v>
      </c>
      <c r="AU191" s="225" t="s">
        <v>86</v>
      </c>
      <c r="AY191" s="17" t="s">
        <v>117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84</v>
      </c>
      <c r="BK191" s="226">
        <f>ROUND(I191*H191,2)</f>
        <v>0</v>
      </c>
      <c r="BL191" s="17" t="s">
        <v>124</v>
      </c>
      <c r="BM191" s="225" t="s">
        <v>286</v>
      </c>
    </row>
    <row r="192" s="2" customFormat="1" ht="6.96" customHeight="1">
      <c r="A192" s="38"/>
      <c r="B192" s="66"/>
      <c r="C192" s="67"/>
      <c r="D192" s="67"/>
      <c r="E192" s="67"/>
      <c r="F192" s="67"/>
      <c r="G192" s="67"/>
      <c r="H192" s="67"/>
      <c r="I192" s="67"/>
      <c r="J192" s="67"/>
      <c r="K192" s="67"/>
      <c r="L192" s="44"/>
      <c r="M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</sheetData>
  <sheetProtection sheet="1" autoFilter="0" formatColumns="0" formatRows="0" objects="1" scenarios="1" spinCount="100000" saltValue="68BAog6881xbDmfvbH05lkKsDWOPV0qFK9wfdB8GVDuueJiDtm7V8zsQpTibnxGIGW30ZbGv9S9IJYekIC2RVg==" hashValue="+vNi/mtdONl6d6r21cRf97WBu0O3wuPlxqNyZS+P9KwoU4RQ2xF/pMJdv8g65k432ZBDeUj44nfT54EkqkOsLA==" algorithmName="SHA-512" password="CC35"/>
  <autoFilter ref="C122:K19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Tomáš Macán</dc:creator>
  <cp:lastModifiedBy>Tomáš Macán</cp:lastModifiedBy>
  <dcterms:created xsi:type="dcterms:W3CDTF">2022-08-19T08:16:26Z</dcterms:created>
  <dcterms:modified xsi:type="dcterms:W3CDTF">2022-08-19T08:16:33Z</dcterms:modified>
</cp:coreProperties>
</file>